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925" windowHeight="4770" activeTab="0"/>
  </bookViews>
  <sheets>
    <sheet name="AII1vj" sheetId="1" r:id="rId1"/>
    <sheet name="AII1vj Tab1&amp;2" sheetId="2" r:id="rId2"/>
    <sheet name="AII1vj Tab3" sheetId="3" r:id="rId3"/>
  </sheets>
  <definedNames>
    <definedName name="Jahr">'AII1vj'!$C$27</definedName>
    <definedName name="Quartal">'AII1vj'!$C$28</definedName>
  </definedNames>
  <calcPr fullCalcOnLoad="1"/>
</workbook>
</file>

<file path=xl/sharedStrings.xml><?xml version="1.0" encoding="utf-8"?>
<sst xmlns="http://schemas.openxmlformats.org/spreadsheetml/2006/main" count="110" uniqueCount="82">
  <si>
    <t>– Vorläufige Ergebnisse –</t>
  </si>
  <si>
    <t>Anzahl</t>
  </si>
  <si>
    <t>Veränderung</t>
  </si>
  <si>
    <t>Eheschließungen</t>
  </si>
  <si>
    <t>Lebendgeborene</t>
  </si>
  <si>
    <t>Gestorbene</t>
  </si>
  <si>
    <t>Jahr:</t>
  </si>
  <si>
    <t>(zweistellig)</t>
  </si>
  <si>
    <t>Quartal:</t>
  </si>
  <si>
    <t>insgesamt</t>
  </si>
  <si>
    <t>Kreis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</si>
  <si>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</si>
  <si>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</si>
  <si>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</si>
  <si>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</si>
  <si>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</si>
  <si>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</si>
  <si>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</si>
  <si>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</si>
  <si>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</si>
  <si>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</si>
  <si>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</si>
  <si>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</si>
  <si>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</si>
  <si>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</si>
  <si>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</si>
  <si>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</si>
  <si>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männlich</t>
  </si>
  <si>
    <t>weiblich</t>
  </si>
  <si>
    <t>1. Hamburg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</si>
  <si>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</si>
  <si>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</si>
  <si>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</si>
  <si>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</si>
  <si>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</si>
  <si>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</si>
  <si>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</si>
  <si>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</si>
  <si>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</si>
  <si>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</si>
  <si>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</si>
  <si>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</si>
  <si>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</si>
  <si>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</si>
  <si>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</si>
  <si>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</si>
  <si>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</si>
  <si>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</si>
  <si>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</si>
  <si>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</si>
  <si>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diesem Bericht unter</t>
  </si>
  <si>
    <t>040 42831-1754</t>
  </si>
  <si>
    <t>040 427964-411</t>
  </si>
  <si>
    <t>isolde.schlueter@statistik-nord.de</t>
  </si>
  <si>
    <t>Überschuss der Geborenen oder der Gestorbenen (-)</t>
  </si>
  <si>
    <t>2. Schleswig-Holstein</t>
  </si>
  <si>
    <t>Hinweis:</t>
  </si>
  <si>
    <t>Bundeszahlen veröffentlicht das Statistische Bundesamt in seiner Fachserie 1 „Bevölkerung und Erwerbstätigkeit“, Reihe 1 „Gebiet und Bevölkerung“.</t>
  </si>
  <si>
    <t>X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</si>
  <si>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</si>
  <si>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</si>
  <si>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</si>
  <si>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</si>
  <si>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</si>
  <si>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</si>
  <si>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</si>
  <si>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</si>
  <si>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Ehe-schlie-ßungen</t>
  </si>
  <si>
    <t>Generelle Angaben für  a l l e  Tabellen des Statistischen Berichts A I I 1 - vj</t>
  </si>
  <si>
    <t>Ausgabedatum</t>
  </si>
  <si>
    <t>Bezirk</t>
  </si>
  <si>
    <t>davon</t>
  </si>
  <si>
    <t>Gebiet</t>
  </si>
  <si>
    <t>Kreisfreie Stadt</t>
  </si>
  <si>
    <t>KREISFREIE STÄDTE zusammen</t>
  </si>
  <si>
    <t>Kreise zusammen</t>
  </si>
  <si>
    <t xml:space="preserve">© Für nichtgewerbliche Zwecke sind Vervielfältigung und unentgeltliche Verbreitung – auch auszugsweise – mit Quellenangabe gestattet. Die Verbreitung – auch auszugsweise – über elektronische Systeme/Datenträger bedarf der vorherigen Zustimmung. Alle übrigen Rechte bleiben vorbehalten.
</t>
  </si>
  <si>
    <t>Nicht-deutsche</t>
  </si>
  <si>
    <t>Eheschließungen, Geborene und Gestorbene in Hamburg und Schleswig-Holstein</t>
  </si>
  <si>
    <t>Rechtsgrundlage:</t>
  </si>
  <si>
    <t>Gesetz über die Statistik der Bevölkerungsbewegung und die Fortschreibung des Bevölkerungsstandes in der Fassung vom 14. März 1980 (BGBl. I. S. 308), zuletzt geändert durch Artikel 2 des Gesetzes vom 25. März 2002 (BGBl. I S. 1186)</t>
  </si>
  <si>
    <t>×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</si>
</sst>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;\-\ #,##0.00"/>
    <numFmt numFmtId="174" formatCode="#,##0.0;\-\ #,##0.0"/>
    <numFmt numFmtId="175" formatCode="#,##0;\-\ #,##0"/>
    <numFmt numFmtId="176" formatCode="0.0;\-\ 0.0"/>
    <numFmt numFmtId="177" formatCode="#,##0.0"/>
    <numFmt numFmtId="178" formatCode="#,##0;;\–;\×"/>
    <numFmt numFmtId="179" formatCode="#,##0;;\–"/>
    <numFmt numFmtId="180" formatCode="#,##0.0;;\–"/>
    <numFmt numFmtId="181" formatCode="0.0;;\–;\×"/>
    <numFmt numFmtId="182" formatCode="#,##0;\-\ #,##0;\–;\×"/>
    <numFmt numFmtId="183" formatCode="#,##0;\-\ #,##0;\–"/>
    <numFmt numFmtId="184" formatCode="00"/>
    <numFmt numFmtId="185" formatCode="#,##0;;\–;\·"/>
    <numFmt numFmtId="186" formatCode="\+\ #,##0;\-\ #,##0;\–"/>
    <numFmt numFmtId="187" formatCode="d/\ mmmm\ yyyy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39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" borderId="1" xfId="0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 horizontal="centerContinuous"/>
      <protection hidden="1"/>
    </xf>
    <xf numFmtId="0" fontId="4" fillId="3" borderId="3" xfId="0" applyFont="1" applyFill="1" applyBorder="1" applyAlignment="1" applyProtection="1">
      <alignment horizontal="centerContinuous"/>
      <protection hidden="1"/>
    </xf>
    <xf numFmtId="0" fontId="0" fillId="3" borderId="0" xfId="0" applyFill="1" applyBorder="1" applyAlignment="1" applyProtection="1">
      <alignment horizontal="centerContinuous"/>
      <protection hidden="1"/>
    </xf>
    <xf numFmtId="0" fontId="0" fillId="3" borderId="4" xfId="0" applyFill="1" applyBorder="1" applyAlignment="1" applyProtection="1">
      <alignment horizontal="centerContinuous"/>
      <protection hidden="1"/>
    </xf>
    <xf numFmtId="0" fontId="0" fillId="3" borderId="3" xfId="0" applyFill="1" applyBorder="1" applyAlignment="1" applyProtection="1">
      <alignment/>
      <protection hidden="1"/>
    </xf>
    <xf numFmtId="0" fontId="0" fillId="3" borderId="0" xfId="0" applyFill="1" applyBorder="1" applyAlignment="1" applyProtection="1">
      <alignment/>
      <protection hidden="1"/>
    </xf>
    <xf numFmtId="0" fontId="0" fillId="3" borderId="4" xfId="0" applyFill="1" applyBorder="1" applyAlignment="1" applyProtection="1">
      <alignment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6" fillId="3" borderId="0" xfId="0" applyFont="1" applyFill="1" applyBorder="1" applyAlignment="1" applyProtection="1">
      <alignment/>
      <protection hidden="1"/>
    </xf>
    <xf numFmtId="0" fontId="0" fillId="3" borderId="5" xfId="0" applyFill="1" applyBorder="1" applyAlignment="1" applyProtection="1">
      <alignment/>
      <protection hidden="1"/>
    </xf>
    <xf numFmtId="0" fontId="0" fillId="3" borderId="6" xfId="0" applyFill="1" applyBorder="1" applyAlignment="1" applyProtection="1">
      <alignment/>
      <protection hidden="1"/>
    </xf>
    <xf numFmtId="0" fontId="0" fillId="3" borderId="7" xfId="0" applyFill="1" applyBorder="1" applyAlignment="1" applyProtection="1">
      <alignment/>
      <protection hidden="1"/>
    </xf>
    <xf numFmtId="0" fontId="6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0" fillId="2" borderId="0" xfId="0" applyFont="1" applyFill="1" applyAlignment="1" applyProtection="1">
      <alignment wrapText="1"/>
      <protection hidden="1"/>
    </xf>
    <xf numFmtId="0" fontId="0" fillId="2" borderId="8" xfId="0" applyFont="1" applyFill="1" applyBorder="1" applyAlignment="1" applyProtection="1">
      <alignment/>
      <protection hidden="1"/>
    </xf>
    <xf numFmtId="0" fontId="0" fillId="2" borderId="9" xfId="0" applyFill="1" applyBorder="1" applyAlignment="1" applyProtection="1">
      <alignment/>
      <protection hidden="1"/>
    </xf>
    <xf numFmtId="0" fontId="0" fillId="2" borderId="10" xfId="0" applyFill="1" applyBorder="1" applyAlignment="1" applyProtection="1">
      <alignment horizontal="center" vertical="center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0" fillId="2" borderId="10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/>
      <protection hidden="1"/>
    </xf>
    <xf numFmtId="0" fontId="0" fillId="2" borderId="11" xfId="0" applyFont="1" applyFill="1" applyBorder="1" applyAlignment="1" applyProtection="1">
      <alignment horizontal="centerContinuous" vertical="center"/>
      <protection hidden="1"/>
    </xf>
    <xf numFmtId="0" fontId="0" fillId="2" borderId="11" xfId="0" applyFont="1" applyFill="1" applyBorder="1" applyAlignment="1" applyProtection="1">
      <alignment horizontal="centerContinuous" vertical="center" wrapText="1"/>
      <protection hidden="1"/>
    </xf>
    <xf numFmtId="178" fontId="0" fillId="0" borderId="0" xfId="0" applyNumberFormat="1" applyFont="1" applyAlignment="1" applyProtection="1">
      <alignment/>
      <protection locked="0"/>
    </xf>
    <xf numFmtId="178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 horizontal="right"/>
      <protection locked="0"/>
    </xf>
    <xf numFmtId="185" fontId="0" fillId="0" borderId="0" xfId="0" applyNumberFormat="1" applyFont="1" applyAlignment="1" applyProtection="1">
      <alignment/>
      <protection locked="0"/>
    </xf>
    <xf numFmtId="0" fontId="7" fillId="4" borderId="0" xfId="0" applyFont="1" applyFill="1" applyAlignment="1" applyProtection="1">
      <alignment/>
      <protection hidden="1"/>
    </xf>
    <xf numFmtId="0" fontId="0" fillId="4" borderId="0" xfId="0" applyFill="1" applyAlignment="1" applyProtection="1">
      <alignment/>
      <protection hidden="1"/>
    </xf>
    <xf numFmtId="0" fontId="8" fillId="4" borderId="0" xfId="17" applyFont="1" applyFill="1" applyAlignment="1" applyProtection="1">
      <alignment/>
      <protection hidden="1"/>
    </xf>
    <xf numFmtId="0" fontId="0" fillId="4" borderId="12" xfId="0" applyFill="1" applyBorder="1" applyAlignment="1" applyProtection="1">
      <alignment/>
      <protection hidden="1"/>
    </xf>
    <xf numFmtId="0" fontId="0" fillId="4" borderId="13" xfId="0" applyFill="1" applyBorder="1" applyAlignment="1" applyProtection="1">
      <alignment/>
      <protection hidden="1"/>
    </xf>
    <xf numFmtId="0" fontId="0" fillId="4" borderId="14" xfId="0" applyFill="1" applyBorder="1" applyAlignment="1" applyProtection="1">
      <alignment/>
      <protection hidden="1"/>
    </xf>
    <xf numFmtId="0" fontId="0" fillId="4" borderId="15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9" xfId="0" applyFill="1" applyBorder="1" applyAlignment="1" applyProtection="1">
      <alignment/>
      <protection hidden="1"/>
    </xf>
    <xf numFmtId="0" fontId="0" fillId="4" borderId="16" xfId="0" applyFill="1" applyBorder="1" applyAlignment="1" applyProtection="1">
      <alignment/>
      <protection hidden="1"/>
    </xf>
    <xf numFmtId="0" fontId="10" fillId="4" borderId="8" xfId="17" applyFont="1" applyFill="1" applyBorder="1" applyAlignment="1" applyProtection="1">
      <alignment/>
      <protection hidden="1"/>
    </xf>
    <xf numFmtId="0" fontId="0" fillId="4" borderId="8" xfId="0" applyFill="1" applyBorder="1" applyAlignment="1" applyProtection="1">
      <alignment/>
      <protection hidden="1"/>
    </xf>
    <xf numFmtId="0" fontId="0" fillId="4" borderId="10" xfId="0" applyFill="1" applyBorder="1" applyAlignment="1" applyProtection="1">
      <alignment/>
      <protection hidden="1"/>
    </xf>
    <xf numFmtId="0" fontId="1" fillId="4" borderId="15" xfId="0" applyFont="1" applyFill="1" applyBorder="1" applyAlignment="1" applyProtection="1">
      <alignment/>
      <protection hidden="1"/>
    </xf>
    <xf numFmtId="0" fontId="11" fillId="4" borderId="0" xfId="0" applyFont="1" applyFill="1" applyBorder="1" applyAlignment="1" applyProtection="1">
      <alignment horizontal="centerContinuous"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3" borderId="2" xfId="0" applyFill="1" applyBorder="1" applyAlignment="1" applyProtection="1">
      <alignment/>
      <protection hidden="1"/>
    </xf>
    <xf numFmtId="0" fontId="0" fillId="3" borderId="17" xfId="0" applyFill="1" applyBorder="1" applyAlignment="1" applyProtection="1">
      <alignment/>
      <protection hidden="1"/>
    </xf>
    <xf numFmtId="0" fontId="0" fillId="4" borderId="15" xfId="0" applyFont="1" applyFill="1" applyBorder="1" applyAlignment="1" applyProtection="1">
      <alignment horizontal="left"/>
      <protection hidden="1"/>
    </xf>
    <xf numFmtId="49" fontId="0" fillId="4" borderId="13" xfId="0" applyNumberFormat="1" applyFill="1" applyBorder="1" applyAlignment="1" applyProtection="1">
      <alignment/>
      <protection hidden="1"/>
    </xf>
    <xf numFmtId="49" fontId="0" fillId="4" borderId="0" xfId="0" applyNumberFormat="1" applyFill="1" applyBorder="1" applyAlignment="1" applyProtection="1">
      <alignment/>
      <protection hidden="1"/>
    </xf>
    <xf numFmtId="49" fontId="10" fillId="4" borderId="8" xfId="17" applyNumberFormat="1" applyFont="1" applyFill="1" applyBorder="1" applyAlignment="1" applyProtection="1">
      <alignment/>
      <protection hidden="1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85" fontId="0" fillId="0" borderId="0" xfId="0" applyNumberFormat="1" applyFont="1" applyBorder="1" applyAlignment="1" applyProtection="1">
      <alignment/>
      <protection locked="0"/>
    </xf>
    <xf numFmtId="185" fontId="0" fillId="0" borderId="0" xfId="0" applyNumberFormat="1" applyFont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 hidden="1"/>
    </xf>
    <xf numFmtId="0" fontId="0" fillId="2" borderId="18" xfId="0" applyFont="1" applyFill="1" applyBorder="1" applyAlignment="1" applyProtection="1">
      <alignment vertical="center"/>
      <protection hidden="1"/>
    </xf>
    <xf numFmtId="0" fontId="0" fillId="2" borderId="19" xfId="0" applyFont="1" applyFill="1" applyBorder="1" applyAlignment="1" applyProtection="1">
      <alignment horizontal="center" vertical="center" wrapText="1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20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9" xfId="0" applyFont="1" applyFill="1" applyBorder="1" applyAlignment="1" applyProtection="1">
      <alignment horizontal="centerContinuous" vertical="center"/>
      <protection hidden="1"/>
    </xf>
    <xf numFmtId="0" fontId="0" fillId="2" borderId="19" xfId="0" applyFont="1" applyFill="1" applyBorder="1" applyAlignment="1" applyProtection="1">
      <alignment horizontal="centerContinuous" vertical="center" wrapText="1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Continuous" wrapText="1"/>
      <protection hidden="1"/>
    </xf>
    <xf numFmtId="0" fontId="0" fillId="2" borderId="13" xfId="0" applyFont="1" applyFill="1" applyBorder="1" applyAlignment="1" applyProtection="1">
      <alignment horizontal="centerContinuous"/>
      <protection hidden="1"/>
    </xf>
    <xf numFmtId="0" fontId="0" fillId="2" borderId="13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 horizontal="left"/>
      <protection hidden="1"/>
    </xf>
    <xf numFmtId="178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Alignment="1" applyProtection="1">
      <alignment horizontal="right"/>
      <protection hidden="1"/>
    </xf>
    <xf numFmtId="185" fontId="0" fillId="2" borderId="0" xfId="0" applyNumberFormat="1" applyFont="1" applyFill="1" applyBorder="1" applyAlignment="1" applyProtection="1">
      <alignment horizontal="right"/>
      <protection hidden="1"/>
    </xf>
    <xf numFmtId="178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Alignment="1" applyProtection="1">
      <alignment/>
      <protection hidden="1"/>
    </xf>
    <xf numFmtId="185" fontId="0" fillId="2" borderId="0" xfId="0" applyNumberFormat="1" applyFont="1" applyFill="1" applyBorder="1" applyAlignment="1" applyProtection="1">
      <alignment/>
      <protection hidden="1"/>
    </xf>
    <xf numFmtId="0" fontId="0" fillId="2" borderId="14" xfId="0" applyFill="1" applyBorder="1" applyAlignment="1" applyProtection="1">
      <alignment horizontal="center" wrapText="1"/>
      <protection hidden="1"/>
    </xf>
    <xf numFmtId="0" fontId="0" fillId="2" borderId="9" xfId="0" applyFont="1" applyFill="1" applyBorder="1" applyAlignment="1" applyProtection="1">
      <alignment wrapText="1"/>
      <protection hidden="1"/>
    </xf>
    <xf numFmtId="0" fontId="0" fillId="2" borderId="9" xfId="0" applyFont="1" applyFill="1" applyBorder="1" applyAlignment="1" applyProtection="1">
      <alignment/>
      <protection hidden="1"/>
    </xf>
    <xf numFmtId="0" fontId="1" fillId="2" borderId="15" xfId="0" applyFont="1" applyFill="1" applyBorder="1" applyAlignment="1" applyProtection="1">
      <alignment horizontal="centerContinuous" wrapText="1"/>
      <protection hidden="1"/>
    </xf>
    <xf numFmtId="0" fontId="0" fillId="2" borderId="0" xfId="0" applyFont="1" applyFill="1" applyBorder="1" applyAlignment="1" applyProtection="1">
      <alignment horizontal="centerContinuous"/>
      <protection hidden="1"/>
    </xf>
    <xf numFmtId="0" fontId="0" fillId="2" borderId="0" xfId="0" applyFont="1" applyFill="1" applyBorder="1" applyAlignment="1" applyProtection="1">
      <alignment horizontal="centerContinuous" wrapText="1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2" borderId="20" xfId="0" applyFont="1" applyFill="1" applyBorder="1" applyAlignment="1" applyProtection="1">
      <alignment horizontal="center" vertical="center" wrapText="1"/>
      <protection hidden="1"/>
    </xf>
    <xf numFmtId="0" fontId="13" fillId="4" borderId="15" xfId="0" applyFont="1" applyFill="1" applyBorder="1" applyAlignment="1" applyProtection="1">
      <alignment horizontal="left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0" borderId="0" xfId="0" applyAlignment="1" applyProtection="1">
      <alignment horizontal="left" vertical="top"/>
      <protection hidden="1"/>
    </xf>
    <xf numFmtId="175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Fill="1" applyAlignment="1" applyProtection="1">
      <alignment/>
      <protection locked="0"/>
    </xf>
    <xf numFmtId="183" fontId="0" fillId="0" borderId="0" xfId="0" applyNumberFormat="1" applyFont="1" applyBorder="1" applyAlignment="1" applyProtection="1">
      <alignment/>
      <protection locked="0"/>
    </xf>
    <xf numFmtId="183" fontId="0" fillId="0" borderId="0" xfId="0" applyNumberFormat="1" applyFont="1" applyAlignment="1" applyProtection="1">
      <alignment/>
      <protection locked="0"/>
    </xf>
    <xf numFmtId="183" fontId="0" fillId="2" borderId="0" xfId="0" applyNumberFormat="1" applyFont="1" applyFill="1" applyBorder="1" applyAlignment="1" applyProtection="1">
      <alignment horizontal="right"/>
      <protection hidden="1"/>
    </xf>
    <xf numFmtId="183" fontId="0" fillId="2" borderId="0" xfId="0" applyNumberFormat="1" applyFont="1" applyFill="1" applyAlignment="1" applyProtection="1">
      <alignment horizontal="right"/>
      <protection hidden="1"/>
    </xf>
    <xf numFmtId="183" fontId="0" fillId="2" borderId="0" xfId="0" applyNumberFormat="1" applyFont="1" applyFill="1" applyBorder="1" applyAlignment="1" applyProtection="1">
      <alignment horizontal="centerContinuous" wrapText="1"/>
      <protection hidden="1"/>
    </xf>
    <xf numFmtId="183" fontId="0" fillId="2" borderId="0" xfId="0" applyNumberFormat="1" applyFont="1" applyFill="1" applyBorder="1" applyAlignment="1" applyProtection="1">
      <alignment/>
      <protection hidden="1"/>
    </xf>
    <xf numFmtId="183" fontId="0" fillId="2" borderId="0" xfId="0" applyNumberFormat="1" applyFont="1" applyFill="1" applyAlignment="1" applyProtection="1">
      <alignment/>
      <protection hidden="1"/>
    </xf>
    <xf numFmtId="0" fontId="0" fillId="4" borderId="8" xfId="0" applyFill="1" applyBorder="1" applyAlignment="1" applyProtection="1">
      <alignment horizontal="left" vertical="top" wrapText="1"/>
      <protection hidden="1"/>
    </xf>
    <xf numFmtId="0" fontId="0" fillId="4" borderId="10" xfId="0" applyFill="1" applyBorder="1" applyAlignment="1" applyProtection="1">
      <alignment horizontal="left" vertical="top" wrapText="1"/>
      <protection hidden="1"/>
    </xf>
    <xf numFmtId="0" fontId="0" fillId="0" borderId="0" xfId="0" applyAlignment="1" applyProtection="1">
      <alignment horizontal="left" vertical="top" wrapText="1"/>
      <protection hidden="1"/>
    </xf>
    <xf numFmtId="49" fontId="0" fillId="0" borderId="13" xfId="0" applyNumberFormat="1" applyFill="1" applyBorder="1" applyAlignment="1" applyProtection="1">
      <alignment horizontal="left"/>
      <protection hidden="1"/>
    </xf>
    <xf numFmtId="49" fontId="0" fillId="0" borderId="13" xfId="0" applyNumberFormat="1" applyFill="1" applyBorder="1" applyAlignment="1" applyProtection="1" quotePrefix="1">
      <alignment horizontal="left"/>
      <protection hidden="1"/>
    </xf>
    <xf numFmtId="49" fontId="0" fillId="0" borderId="14" xfId="0" applyNumberFormat="1" applyFill="1" applyBorder="1" applyAlignment="1" applyProtection="1" quotePrefix="1">
      <alignment horizontal="left"/>
      <protection hidden="1"/>
    </xf>
    <xf numFmtId="187" fontId="0" fillId="0" borderId="20" xfId="0" applyNumberFormat="1" applyFont="1" applyFill="1" applyBorder="1" applyAlignment="1" applyProtection="1">
      <alignment horizontal="left"/>
      <protection hidden="1"/>
    </xf>
    <xf numFmtId="187" fontId="0" fillId="0" borderId="18" xfId="0" applyNumberFormat="1" applyFon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9" xfId="0" applyNumberFormat="1" applyFill="1" applyBorder="1" applyAlignment="1" applyProtection="1" quotePrefix="1">
      <alignment horizontal="left"/>
      <protection hidden="1"/>
    </xf>
    <xf numFmtId="49" fontId="0" fillId="0" borderId="8" xfId="0" applyNumberFormat="1" applyFill="1" applyBorder="1" applyAlignment="1" applyProtection="1" quotePrefix="1">
      <alignment horizontal="left"/>
      <protection hidden="1"/>
    </xf>
    <xf numFmtId="49" fontId="0" fillId="0" borderId="10" xfId="0" applyNumberFormat="1" applyFill="1" applyBorder="1" applyAlignment="1" applyProtection="1" quotePrefix="1">
      <alignment horizontal="left"/>
      <protection hidden="1"/>
    </xf>
    <xf numFmtId="184" fontId="5" fillId="0" borderId="21" xfId="0" applyNumberFormat="1" applyFont="1" applyFill="1" applyBorder="1" applyAlignment="1" applyProtection="1">
      <alignment horizontal="center"/>
      <protection hidden="1"/>
    </xf>
    <xf numFmtId="0" fontId="5" fillId="0" borderId="22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17.421875" style="4" customWidth="1"/>
    <col min="2" max="2" width="12.28125" style="4" customWidth="1"/>
    <col min="3" max="3" width="11.57421875" style="4" customWidth="1"/>
    <col min="4" max="6" width="12.7109375" style="4" customWidth="1"/>
    <col min="7" max="16384" width="11.421875" style="3" customWidth="1"/>
  </cols>
  <sheetData>
    <row r="1" spans="1:8" ht="15">
      <c r="A1" s="34" t="s">
        <v>30</v>
      </c>
      <c r="B1" s="35"/>
      <c r="C1" s="35"/>
      <c r="D1" s="35"/>
      <c r="E1" s="35"/>
      <c r="F1" s="35"/>
      <c r="G1" s="35"/>
      <c r="H1" s="35"/>
    </row>
    <row r="2" spans="1:8" ht="12.75">
      <c r="A2" s="35" t="s">
        <v>31</v>
      </c>
      <c r="B2" s="35"/>
      <c r="C2" s="35"/>
      <c r="D2" s="35"/>
      <c r="E2" s="35"/>
      <c r="F2" s="35"/>
      <c r="G2" s="35"/>
      <c r="H2" s="35"/>
    </row>
    <row r="3" spans="1:8" ht="12.75">
      <c r="A3" s="36" t="s">
        <v>32</v>
      </c>
      <c r="B3" s="35"/>
      <c r="C3" s="35"/>
      <c r="D3" s="35"/>
      <c r="E3" s="35"/>
      <c r="F3" s="35"/>
      <c r="G3" s="35"/>
      <c r="H3" s="35"/>
    </row>
    <row r="4" spans="1:8" ht="12.75">
      <c r="A4" s="37" t="s">
        <v>33</v>
      </c>
      <c r="B4" s="38" t="s">
        <v>34</v>
      </c>
      <c r="C4" s="38"/>
      <c r="D4" s="39"/>
      <c r="E4" s="38" t="s">
        <v>35</v>
      </c>
      <c r="F4" s="53" t="s">
        <v>36</v>
      </c>
      <c r="G4" s="38"/>
      <c r="H4" s="39"/>
    </row>
    <row r="5" spans="1:8" ht="12.75">
      <c r="A5" s="40" t="s">
        <v>37</v>
      </c>
      <c r="B5" s="41" t="s">
        <v>38</v>
      </c>
      <c r="C5" s="41"/>
      <c r="D5" s="42"/>
      <c r="E5" s="41" t="s">
        <v>37</v>
      </c>
      <c r="F5" s="54" t="s">
        <v>39</v>
      </c>
      <c r="G5" s="41"/>
      <c r="H5" s="42"/>
    </row>
    <row r="6" spans="1:8" ht="12.75">
      <c r="A6" s="40" t="s">
        <v>40</v>
      </c>
      <c r="B6" s="54" t="s">
        <v>41</v>
      </c>
      <c r="C6" s="41"/>
      <c r="D6" s="42"/>
      <c r="E6" s="41" t="s">
        <v>40</v>
      </c>
      <c r="F6" s="54" t="s">
        <v>42</v>
      </c>
      <c r="G6" s="41"/>
      <c r="H6" s="42"/>
    </row>
    <row r="7" spans="1:8" ht="12.75">
      <c r="A7" s="40" t="s">
        <v>43</v>
      </c>
      <c r="B7" s="54" t="s">
        <v>44</v>
      </c>
      <c r="C7" s="41"/>
      <c r="D7" s="42"/>
      <c r="E7" s="41" t="s">
        <v>43</v>
      </c>
      <c r="F7" s="54" t="s">
        <v>45</v>
      </c>
      <c r="G7" s="41"/>
      <c r="H7" s="42"/>
    </row>
    <row r="8" spans="1:8" ht="12.75">
      <c r="A8" s="43" t="s">
        <v>46</v>
      </c>
      <c r="B8" s="44" t="s">
        <v>47</v>
      </c>
      <c r="C8" s="45"/>
      <c r="D8" s="46"/>
      <c r="E8" s="45" t="s">
        <v>46</v>
      </c>
      <c r="F8" s="55" t="s">
        <v>48</v>
      </c>
      <c r="G8" s="45"/>
      <c r="H8" s="46"/>
    </row>
    <row r="9" spans="1:8" ht="12.75">
      <c r="A9" s="37"/>
      <c r="B9" s="38"/>
      <c r="C9" s="38"/>
      <c r="D9" s="38"/>
      <c r="E9" s="38"/>
      <c r="F9" s="38"/>
      <c r="G9" s="38"/>
      <c r="H9" s="39"/>
    </row>
    <row r="10" spans="1:8" ht="12.75">
      <c r="A10" s="47" t="s">
        <v>49</v>
      </c>
      <c r="B10" s="41"/>
      <c r="C10" s="41"/>
      <c r="D10" s="41"/>
      <c r="E10" s="41"/>
      <c r="F10" s="41"/>
      <c r="G10" s="41"/>
      <c r="H10" s="42"/>
    </row>
    <row r="11" spans="1:8" ht="18">
      <c r="A11" s="47" t="str">
        <f>"A II 1 - vj "&amp;Quartal&amp;"/"&amp;TEXT(Jahr,"00")</f>
        <v>A II 1 - vj 4/06</v>
      </c>
      <c r="B11" s="41"/>
      <c r="C11" s="48"/>
      <c r="D11" s="48"/>
      <c r="E11" s="48"/>
      <c r="F11" s="48"/>
      <c r="G11" s="48"/>
      <c r="H11" s="42"/>
    </row>
    <row r="12" spans="1:8" ht="18">
      <c r="A12" s="93" t="s">
        <v>78</v>
      </c>
      <c r="B12" s="41"/>
      <c r="C12" s="48"/>
      <c r="D12" s="48"/>
      <c r="E12" s="48"/>
      <c r="F12" s="48"/>
      <c r="G12" s="48"/>
      <c r="H12" s="42"/>
    </row>
    <row r="13" spans="1:8" ht="16.5">
      <c r="A13" s="93" t="str">
        <f>"im "&amp;Quartal&amp;". Vierteljahr "&amp;Jahr+2000</f>
        <v>im 4. Vierteljahr 2006</v>
      </c>
      <c r="B13" s="49"/>
      <c r="C13" s="49"/>
      <c r="D13" s="49"/>
      <c r="E13" s="49"/>
      <c r="F13" s="49"/>
      <c r="G13" s="49"/>
      <c r="H13" s="42"/>
    </row>
    <row r="14" spans="1:8" ht="12.75">
      <c r="A14" s="52" t="s">
        <v>0</v>
      </c>
      <c r="B14" s="49"/>
      <c r="C14" s="49"/>
      <c r="D14" s="49"/>
      <c r="E14" s="49"/>
      <c r="F14" s="49"/>
      <c r="G14" s="49"/>
      <c r="H14" s="42"/>
    </row>
    <row r="15" spans="1:8" ht="12.75">
      <c r="A15" s="40"/>
      <c r="B15" s="49"/>
      <c r="C15" s="49"/>
      <c r="D15" s="49"/>
      <c r="E15" s="49"/>
      <c r="F15" s="49"/>
      <c r="G15" s="49"/>
      <c r="H15" s="42"/>
    </row>
    <row r="16" spans="1:8" ht="12.75">
      <c r="A16" s="40" t="s">
        <v>50</v>
      </c>
      <c r="B16" s="49"/>
      <c r="C16" s="35"/>
      <c r="D16" s="35"/>
      <c r="E16" s="35"/>
      <c r="F16" s="35"/>
      <c r="G16" s="49" t="s">
        <v>69</v>
      </c>
      <c r="H16" s="42"/>
    </row>
    <row r="17" spans="1:8" ht="12.75">
      <c r="A17" s="37" t="s">
        <v>40</v>
      </c>
      <c r="B17" s="109" t="s">
        <v>51</v>
      </c>
      <c r="C17" s="110"/>
      <c r="D17" s="110"/>
      <c r="E17" s="111"/>
      <c r="F17" s="35"/>
      <c r="G17" s="112">
        <v>39218</v>
      </c>
      <c r="H17" s="113"/>
    </row>
    <row r="18" spans="1:8" ht="12.75">
      <c r="A18" s="40" t="s">
        <v>43</v>
      </c>
      <c r="B18" s="114" t="s">
        <v>52</v>
      </c>
      <c r="C18" s="115"/>
      <c r="D18" s="115"/>
      <c r="E18" s="116"/>
      <c r="F18" s="41"/>
      <c r="G18" s="49"/>
      <c r="H18" s="42"/>
    </row>
    <row r="19" spans="1:8" ht="12.75">
      <c r="A19" s="43" t="s">
        <v>46</v>
      </c>
      <c r="B19" s="117" t="s">
        <v>53</v>
      </c>
      <c r="C19" s="117"/>
      <c r="D19" s="117"/>
      <c r="E19" s="118"/>
      <c r="F19" s="49"/>
      <c r="G19" s="49"/>
      <c r="H19" s="42"/>
    </row>
    <row r="20" spans="1:8" ht="12.75">
      <c r="A20" s="40"/>
      <c r="B20" s="41"/>
      <c r="C20" s="49"/>
      <c r="D20" s="49"/>
      <c r="E20" s="49"/>
      <c r="F20" s="49"/>
      <c r="G20" s="49"/>
      <c r="H20" s="42"/>
    </row>
    <row r="21" spans="1:8" ht="54" customHeight="1">
      <c r="A21" s="106" t="s">
        <v>76</v>
      </c>
      <c r="B21" s="106"/>
      <c r="C21" s="106"/>
      <c r="D21" s="106"/>
      <c r="E21" s="106"/>
      <c r="F21" s="106"/>
      <c r="G21" s="106"/>
      <c r="H21" s="107"/>
    </row>
    <row r="23" ht="13.5" thickBot="1"/>
    <row r="24" spans="1:8" ht="10.5" customHeight="1" thickTop="1">
      <c r="A24" s="5"/>
      <c r="B24" s="6"/>
      <c r="C24" s="6"/>
      <c r="D24" s="6"/>
      <c r="E24" s="6"/>
      <c r="F24" s="6"/>
      <c r="G24" s="50"/>
      <c r="H24" s="51"/>
    </row>
    <row r="25" spans="1:8" ht="12.75" customHeight="1">
      <c r="A25" s="7" t="s">
        <v>68</v>
      </c>
      <c r="B25" s="8"/>
      <c r="C25" s="8"/>
      <c r="D25" s="8"/>
      <c r="E25" s="8"/>
      <c r="F25" s="8"/>
      <c r="G25" s="8"/>
      <c r="H25" s="9"/>
    </row>
    <row r="26" spans="1:8" ht="6.75" customHeight="1">
      <c r="A26" s="10"/>
      <c r="B26" s="11"/>
      <c r="C26" s="11"/>
      <c r="D26" s="11"/>
      <c r="E26" s="11"/>
      <c r="F26" s="11"/>
      <c r="G26" s="11"/>
      <c r="H26" s="12"/>
    </row>
    <row r="27" spans="1:8" ht="15.75">
      <c r="A27" s="10"/>
      <c r="B27" s="13" t="s">
        <v>6</v>
      </c>
      <c r="C27" s="119">
        <v>6</v>
      </c>
      <c r="D27" s="14" t="s">
        <v>7</v>
      </c>
      <c r="E27" s="11"/>
      <c r="F27" s="11"/>
      <c r="G27" s="11"/>
      <c r="H27" s="12"/>
    </row>
    <row r="28" spans="1:8" ht="15.75">
      <c r="A28" s="10"/>
      <c r="B28" s="13" t="s">
        <v>8</v>
      </c>
      <c r="C28" s="120">
        <v>4</v>
      </c>
      <c r="D28" s="11"/>
      <c r="E28" s="11"/>
      <c r="F28" s="11"/>
      <c r="G28" s="11"/>
      <c r="H28" s="12"/>
    </row>
    <row r="29" spans="1:8" ht="12" customHeight="1" thickBot="1">
      <c r="A29" s="15"/>
      <c r="B29" s="16"/>
      <c r="C29" s="16"/>
      <c r="D29" s="16"/>
      <c r="E29" s="16"/>
      <c r="F29" s="16"/>
      <c r="G29" s="16"/>
      <c r="H29" s="17"/>
    </row>
    <row r="30" ht="13.5" thickTop="1"/>
  </sheetData>
  <sheetProtection password="DAF3" sheet="1" objects="1" scenarios="1"/>
  <mergeCells count="5">
    <mergeCell ref="A21:H21"/>
    <mergeCell ref="B17:E17"/>
    <mergeCell ref="B18:E18"/>
    <mergeCell ref="B19:E19"/>
    <mergeCell ref="G17:H17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1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workbookViewId="0" topLeftCell="A1">
      <selection activeCell="B25" sqref="B25"/>
    </sheetView>
  </sheetViews>
  <sheetFormatPr defaultColWidth="11.421875" defaultRowHeight="12.75"/>
  <cols>
    <col min="1" max="1" width="23.8515625" style="3" customWidth="1"/>
    <col min="2" max="2" width="10.28125" style="3" customWidth="1"/>
    <col min="3" max="3" width="11.421875" style="3" customWidth="1"/>
    <col min="4" max="4" width="9.00390625" style="3" customWidth="1"/>
    <col min="5" max="16384" width="11.421875" style="3" customWidth="1"/>
  </cols>
  <sheetData>
    <row r="1" spans="1:7" ht="12.75">
      <c r="A1" s="1" t="str">
        <f>"A II 1 - vj "&amp;TEXT(Quartal,0)&amp;"/"&amp;TEXT(Jahr,"00")</f>
        <v>A II 1 - vj 4/06</v>
      </c>
      <c r="B1" s="2"/>
      <c r="C1" s="2"/>
      <c r="D1" s="2"/>
      <c r="E1" s="2"/>
      <c r="F1" s="2"/>
      <c r="G1" s="2"/>
    </row>
    <row r="2" spans="1:7" ht="15">
      <c r="A2" s="1"/>
      <c r="B2" s="2"/>
      <c r="C2" s="18"/>
      <c r="D2" s="18"/>
      <c r="E2" s="18"/>
      <c r="F2" s="18"/>
      <c r="G2" s="18"/>
    </row>
    <row r="3" spans="1:7" ht="12.75">
      <c r="A3" s="20" t="s">
        <v>29</v>
      </c>
      <c r="B3" s="20"/>
      <c r="C3" s="20"/>
      <c r="D3" s="20"/>
      <c r="E3" s="20"/>
      <c r="F3" s="20"/>
      <c r="G3" s="20"/>
    </row>
    <row r="4" spans="1:7" ht="12.75">
      <c r="A4" s="1"/>
      <c r="B4" s="1"/>
      <c r="C4" s="1"/>
      <c r="D4" s="1"/>
      <c r="E4" s="1"/>
      <c r="F4" s="1"/>
      <c r="G4" s="1"/>
    </row>
    <row r="5" spans="1:7" s="70" customFormat="1" ht="25.5">
      <c r="A5" s="61"/>
      <c r="B5" s="68" t="str">
        <f>IF(Quartal=1,"Januar",IF(Quartal=2,"April",IF(Quartal=3,"Juli",IF(Quartal=4,"Oktober",""))))&amp;" "&amp;Jahr+2000</f>
        <v>Oktober 2006</v>
      </c>
      <c r="C5" s="62" t="str">
        <f>IF(Quartal=1,"Februar",IF(Quartal=2,"Mai",IF(Quartal=3,"August",IF(Quartal=4,"November",""))))&amp;" "&amp;Jahr+2000</f>
        <v>November 2006</v>
      </c>
      <c r="D5" s="69" t="str">
        <f>IF(Quartal=1,"März",IF(Quartal=2,"Juni",IF(Quartal=3,"September",IF(Quartal=4,"Dezember",""))))&amp;" "&amp;Jahr+2000</f>
        <v>Dezember 2006</v>
      </c>
      <c r="E5" s="63" t="str">
        <f>Quartal&amp;". Vierteljahr "&amp;Jahr+2000</f>
        <v>4. Vierteljahr 2006</v>
      </c>
      <c r="F5" s="63" t="str">
        <f>Quartal&amp;". Vierteljahr "&amp;Jahr+1999</f>
        <v>4. Vierteljahr 2005</v>
      </c>
      <c r="G5" s="64" t="s">
        <v>2</v>
      </c>
    </row>
    <row r="6" spans="1:7" ht="12.75">
      <c r="A6" s="1" t="s">
        <v>3</v>
      </c>
      <c r="B6" s="56">
        <v>612</v>
      </c>
      <c r="C6" s="56">
        <v>438</v>
      </c>
      <c r="D6" s="56">
        <v>776</v>
      </c>
      <c r="E6" s="56">
        <v>1826</v>
      </c>
      <c r="F6" s="56">
        <v>1853</v>
      </c>
      <c r="G6" s="97">
        <f>E6-F6</f>
        <v>-27</v>
      </c>
    </row>
    <row r="7" spans="1:7" ht="12.75">
      <c r="A7" s="1" t="s">
        <v>4</v>
      </c>
      <c r="B7" s="56">
        <v>1452</v>
      </c>
      <c r="C7" s="56">
        <v>1240</v>
      </c>
      <c r="D7" s="56">
        <v>1768</v>
      </c>
      <c r="E7" s="56">
        <v>4460</v>
      </c>
      <c r="F7" s="56">
        <v>4353</v>
      </c>
      <c r="G7" s="97">
        <f>E7-F7</f>
        <v>107</v>
      </c>
    </row>
    <row r="8" spans="1:7" ht="12.75">
      <c r="A8" s="1" t="s">
        <v>5</v>
      </c>
      <c r="B8" s="56">
        <v>1389</v>
      </c>
      <c r="C8" s="56">
        <v>1380</v>
      </c>
      <c r="D8" s="56">
        <v>1902</v>
      </c>
      <c r="E8" s="56">
        <v>4671</v>
      </c>
      <c r="F8" s="56">
        <v>4683</v>
      </c>
      <c r="G8" s="97">
        <f>E8-F8</f>
        <v>-12</v>
      </c>
    </row>
    <row r="9" spans="1:7" ht="25.5">
      <c r="A9" s="21" t="s">
        <v>54</v>
      </c>
      <c r="B9" s="97">
        <f>(B7-B8)</f>
        <v>63</v>
      </c>
      <c r="C9" s="97">
        <f>(C7-C8)</f>
        <v>-140</v>
      </c>
      <c r="D9" s="97">
        <f>(D7-D8)</f>
        <v>-134</v>
      </c>
      <c r="E9" s="97">
        <f>(E7-E8)</f>
        <v>-211</v>
      </c>
      <c r="F9" s="97">
        <f>(F7-F8)</f>
        <v>-330</v>
      </c>
      <c r="G9" s="31" t="s">
        <v>81</v>
      </c>
    </row>
    <row r="10" spans="1:7" ht="12.75">
      <c r="A10" s="60"/>
      <c r="B10" s="60"/>
      <c r="C10" s="60"/>
      <c r="D10" s="60"/>
      <c r="E10" s="60"/>
      <c r="F10" s="60"/>
      <c r="G10" s="60"/>
    </row>
    <row r="11" spans="1:7" ht="12.75">
      <c r="A11" s="20" t="s">
        <v>55</v>
      </c>
      <c r="B11" s="20"/>
      <c r="C11" s="20"/>
      <c r="D11" s="20"/>
      <c r="E11" s="20"/>
      <c r="F11" s="20"/>
      <c r="G11" s="20"/>
    </row>
    <row r="12" spans="1:7" ht="12.75">
      <c r="A12" s="1"/>
      <c r="B12" s="1"/>
      <c r="C12" s="1"/>
      <c r="D12" s="1"/>
      <c r="E12" s="1"/>
      <c r="F12" s="1"/>
      <c r="G12" s="1"/>
    </row>
    <row r="13" spans="1:7" s="70" customFormat="1" ht="25.5">
      <c r="A13" s="61"/>
      <c r="B13" s="68" t="str">
        <f>IF(Quartal=1,"Januar",IF(Quartal=2,"April",IF(Quartal=3,"Juli",IF(Quartal=4,"Oktober",""))))&amp;" "&amp;Jahr+2000</f>
        <v>Oktober 2006</v>
      </c>
      <c r="C13" s="62" t="str">
        <f>IF(Quartal=1,"Februar",IF(Quartal=2,"Mai",IF(Quartal=3,"August",IF(Quartal=4,"November",""))))&amp;" "&amp;Jahr+2000</f>
        <v>November 2006</v>
      </c>
      <c r="D13" s="69" t="str">
        <f>IF(Quartal=1,"März",IF(Quartal=2,"Juni",IF(Quartal=3,"September",IF(Quartal=4,"Dezember",""))))&amp;" "&amp;Jahr+2000</f>
        <v>Dezember 2006</v>
      </c>
      <c r="E13" s="63" t="str">
        <f>Quartal&amp;". Vierteljahr "&amp;Jahr+2000</f>
        <v>4. Vierteljahr 2006</v>
      </c>
      <c r="F13" s="63" t="str">
        <f>Quartal&amp;". Vierteljahr "&amp;Jahr+1999</f>
        <v>4. Vierteljahr 2005</v>
      </c>
      <c r="G13" s="64" t="s">
        <v>2</v>
      </c>
    </row>
    <row r="14" spans="1:7" ht="12.75">
      <c r="A14" s="1" t="s">
        <v>3</v>
      </c>
      <c r="B14" s="56">
        <v>1318</v>
      </c>
      <c r="C14" s="56">
        <v>764</v>
      </c>
      <c r="D14" s="56">
        <v>1809</v>
      </c>
      <c r="E14" s="56">
        <v>3891</v>
      </c>
      <c r="F14" s="56">
        <v>3986</v>
      </c>
      <c r="G14" s="97">
        <f>E14-F14</f>
        <v>-95</v>
      </c>
    </row>
    <row r="15" spans="1:7" ht="12.75">
      <c r="A15" s="1" t="s">
        <v>4</v>
      </c>
      <c r="B15" s="56">
        <v>1966</v>
      </c>
      <c r="C15" s="56">
        <v>1822</v>
      </c>
      <c r="D15" s="56">
        <v>2080</v>
      </c>
      <c r="E15" s="56">
        <v>5868</v>
      </c>
      <c r="F15" s="56">
        <v>5927</v>
      </c>
      <c r="G15" s="97">
        <f>E15-F15</f>
        <v>-59</v>
      </c>
    </row>
    <row r="16" spans="1:7" ht="12.75">
      <c r="A16" s="1" t="s">
        <v>5</v>
      </c>
      <c r="B16" s="56">
        <v>2416</v>
      </c>
      <c r="C16" s="56">
        <v>2427</v>
      </c>
      <c r="D16" s="56">
        <v>2840</v>
      </c>
      <c r="E16" s="56">
        <v>7683</v>
      </c>
      <c r="F16" s="56">
        <v>7726</v>
      </c>
      <c r="G16" s="97">
        <f>E16-F16</f>
        <v>-43</v>
      </c>
    </row>
    <row r="17" spans="1:7" ht="25.5">
      <c r="A17" s="21" t="s">
        <v>54</v>
      </c>
      <c r="B17" s="97">
        <f>(B15-B16)</f>
        <v>-450</v>
      </c>
      <c r="C17" s="97">
        <f>(C15-C16)</f>
        <v>-605</v>
      </c>
      <c r="D17" s="97">
        <f>(D15-D16)</f>
        <v>-760</v>
      </c>
      <c r="E17" s="97">
        <f>(E15-E16)</f>
        <v>-1815</v>
      </c>
      <c r="F17" s="97">
        <f>(F15-F16)</f>
        <v>-1799</v>
      </c>
      <c r="G17" s="31" t="s">
        <v>81</v>
      </c>
    </row>
    <row r="18" spans="1:7" ht="12.75">
      <c r="A18" s="60"/>
      <c r="B18" s="60"/>
      <c r="C18" s="60"/>
      <c r="D18" s="60"/>
      <c r="E18" s="60"/>
      <c r="F18" s="60"/>
      <c r="G18" s="60"/>
    </row>
    <row r="20" s="95" customFormat="1" ht="12.75">
      <c r="A20" s="94" t="s">
        <v>79</v>
      </c>
    </row>
    <row r="21" spans="1:7" s="95" customFormat="1" ht="42.75" customHeight="1">
      <c r="A21" s="108" t="s">
        <v>80</v>
      </c>
      <c r="B21" s="108"/>
      <c r="C21" s="108"/>
      <c r="D21" s="108"/>
      <c r="E21" s="108"/>
      <c r="F21" s="108"/>
      <c r="G21" s="108"/>
    </row>
    <row r="22" s="95" customFormat="1" ht="12.75">
      <c r="A22" s="94" t="s">
        <v>56</v>
      </c>
    </row>
    <row r="23" spans="1:7" s="95" customFormat="1" ht="12.75">
      <c r="A23" s="96" t="s">
        <v>57</v>
      </c>
      <c r="B23" s="96"/>
      <c r="C23" s="96"/>
      <c r="D23" s="96"/>
      <c r="E23" s="96"/>
      <c r="F23" s="96"/>
      <c r="G23" s="96"/>
    </row>
  </sheetData>
  <sheetProtection password="DAF3" sheet="1" objects="1" scenarios="1"/>
  <mergeCells count="1">
    <mergeCell ref="A21:G21"/>
  </mergeCells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0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workbookViewId="0" topLeftCell="A1">
      <selection activeCell="J16" sqref="J16"/>
    </sheetView>
  </sheetViews>
  <sheetFormatPr defaultColWidth="11.421875" defaultRowHeight="12.75"/>
  <cols>
    <col min="1" max="1" width="24.7109375" style="4" customWidth="1"/>
    <col min="2" max="2" width="8.7109375" style="4" customWidth="1"/>
    <col min="3" max="8" width="11.00390625" style="4" customWidth="1"/>
    <col min="9" max="16384" width="11.421875" style="4" customWidth="1"/>
  </cols>
  <sheetData>
    <row r="1" spans="1:8" ht="12.75">
      <c r="A1" s="1" t="str">
        <f>"A II 1 - vj "&amp;TEXT(Quartal,0)&amp;"/"&amp;TEXT(Jahr,"00")</f>
        <v>A II 1 - vj 4/06</v>
      </c>
      <c r="B1" s="60"/>
      <c r="C1" s="60"/>
      <c r="D1" s="60"/>
      <c r="E1" s="60"/>
      <c r="F1" s="60"/>
      <c r="G1" s="60"/>
      <c r="H1" s="60"/>
    </row>
    <row r="2" spans="1:8" ht="12.75">
      <c r="A2" s="1"/>
      <c r="B2" s="60"/>
      <c r="C2" s="60"/>
      <c r="D2" s="60"/>
      <c r="E2" s="60"/>
      <c r="F2" s="60"/>
      <c r="G2" s="60"/>
      <c r="H2" s="60"/>
    </row>
    <row r="3" spans="1:8" ht="12.75">
      <c r="A3" s="20" t="str">
        <f>"3. Ergebnisse für Bezirke, kreisfreie Städte und Kreise für das "&amp;Quartal&amp;". Vierteljahr "&amp;Jahr+2000</f>
        <v>3. Ergebnisse für Bezirke, kreisfreie Städte und Kreise für das 4. Vierteljahr 2006</v>
      </c>
      <c r="B3" s="19"/>
      <c r="C3" s="19"/>
      <c r="D3" s="19"/>
      <c r="E3" s="19"/>
      <c r="F3" s="19"/>
      <c r="G3" s="19"/>
      <c r="H3" s="19"/>
    </row>
    <row r="4" spans="1:8" ht="12.75">
      <c r="A4" s="1"/>
      <c r="B4" s="1"/>
      <c r="C4" s="1"/>
      <c r="D4" s="1"/>
      <c r="E4" s="1"/>
      <c r="F4" s="22"/>
      <c r="G4" s="22"/>
      <c r="H4" s="1"/>
    </row>
    <row r="5" spans="1:8" ht="38.25">
      <c r="A5" s="84" t="s">
        <v>72</v>
      </c>
      <c r="B5" s="67" t="s">
        <v>67</v>
      </c>
      <c r="C5" s="66" t="s">
        <v>4</v>
      </c>
      <c r="D5" s="66"/>
      <c r="E5" s="66" t="s">
        <v>5</v>
      </c>
      <c r="F5" s="66"/>
      <c r="G5" s="29" t="s">
        <v>54</v>
      </c>
      <c r="H5" s="28"/>
    </row>
    <row r="6" spans="1:8" s="57" customFormat="1" ht="25.5">
      <c r="A6" s="24"/>
      <c r="B6" s="62" t="s">
        <v>1</v>
      </c>
      <c r="C6" s="65" t="s">
        <v>9</v>
      </c>
      <c r="D6" s="62" t="s">
        <v>77</v>
      </c>
      <c r="E6" s="62" t="s">
        <v>9</v>
      </c>
      <c r="F6" s="62" t="s">
        <v>77</v>
      </c>
      <c r="G6" s="26" t="s">
        <v>9</v>
      </c>
      <c r="H6" s="92" t="s">
        <v>77</v>
      </c>
    </row>
    <row r="7" spans="1:8" s="75" customFormat="1" ht="24.75" customHeight="1">
      <c r="A7" s="71"/>
      <c r="B7" s="72" t="s">
        <v>66</v>
      </c>
      <c r="C7" s="73"/>
      <c r="D7" s="74"/>
      <c r="E7" s="74"/>
      <c r="F7" s="74"/>
      <c r="G7" s="74"/>
      <c r="H7" s="74"/>
    </row>
    <row r="8" spans="1:8" ht="12.75">
      <c r="A8" s="23" t="s">
        <v>70</v>
      </c>
      <c r="B8" s="81"/>
      <c r="C8" s="82"/>
      <c r="D8" s="82"/>
      <c r="E8" s="82"/>
      <c r="F8" s="83"/>
      <c r="G8" s="83"/>
      <c r="H8" s="82"/>
    </row>
    <row r="9" spans="1:8" ht="12.75">
      <c r="A9" s="23" t="s">
        <v>59</v>
      </c>
      <c r="B9" s="30">
        <v>247</v>
      </c>
      <c r="C9" s="33">
        <v>668</v>
      </c>
      <c r="D9" s="33">
        <v>95</v>
      </c>
      <c r="E9" s="33">
        <v>589</v>
      </c>
      <c r="F9" s="58">
        <v>36</v>
      </c>
      <c r="G9" s="98">
        <f>SUM(C9-E9)</f>
        <v>79</v>
      </c>
      <c r="H9" s="99">
        <f>SUM(D9-F9)</f>
        <v>59</v>
      </c>
    </row>
    <row r="10" spans="1:8" ht="12.75">
      <c r="A10" s="23" t="s">
        <v>60</v>
      </c>
      <c r="B10" s="30">
        <v>332</v>
      </c>
      <c r="C10" s="33">
        <v>702</v>
      </c>
      <c r="D10" s="33">
        <v>41</v>
      </c>
      <c r="E10" s="33">
        <v>675</v>
      </c>
      <c r="F10" s="58">
        <v>38</v>
      </c>
      <c r="G10" s="98">
        <f aca="true" t="shared" si="0" ref="G10:G15">SUM(C10-E10)</f>
        <v>27</v>
      </c>
      <c r="H10" s="99">
        <f aca="true" t="shared" si="1" ref="H10:H15">SUM(D10-F10)</f>
        <v>3</v>
      </c>
    </row>
    <row r="11" spans="1:8" ht="12.75">
      <c r="A11" s="23" t="s">
        <v>61</v>
      </c>
      <c r="B11" s="30">
        <v>271</v>
      </c>
      <c r="C11" s="33">
        <v>632</v>
      </c>
      <c r="D11" s="33">
        <v>24</v>
      </c>
      <c r="E11" s="33">
        <v>648</v>
      </c>
      <c r="F11" s="58">
        <v>26</v>
      </c>
      <c r="G11" s="98">
        <f t="shared" si="0"/>
        <v>-16</v>
      </c>
      <c r="H11" s="99">
        <f t="shared" si="1"/>
        <v>-2</v>
      </c>
    </row>
    <row r="12" spans="1:8" ht="12.75">
      <c r="A12" s="23" t="s">
        <v>62</v>
      </c>
      <c r="B12" s="30">
        <v>399</v>
      </c>
      <c r="C12" s="33">
        <v>714</v>
      </c>
      <c r="D12" s="33">
        <v>42</v>
      </c>
      <c r="E12" s="33">
        <v>746</v>
      </c>
      <c r="F12" s="58">
        <v>27</v>
      </c>
      <c r="G12" s="98">
        <f t="shared" si="0"/>
        <v>-32</v>
      </c>
      <c r="H12" s="99">
        <f t="shared" si="1"/>
        <v>15</v>
      </c>
    </row>
    <row r="13" spans="1:8" ht="12.75">
      <c r="A13" s="25" t="s">
        <v>63</v>
      </c>
      <c r="B13" s="30">
        <v>317</v>
      </c>
      <c r="C13" s="33">
        <v>920</v>
      </c>
      <c r="D13" s="33">
        <v>58</v>
      </c>
      <c r="E13" s="33">
        <v>1205</v>
      </c>
      <c r="F13" s="58">
        <v>22</v>
      </c>
      <c r="G13" s="98">
        <f t="shared" si="0"/>
        <v>-285</v>
      </c>
      <c r="H13" s="99">
        <f t="shared" si="1"/>
        <v>36</v>
      </c>
    </row>
    <row r="14" spans="1:8" ht="12.75">
      <c r="A14" s="25" t="s">
        <v>64</v>
      </c>
      <c r="B14" s="30">
        <v>120</v>
      </c>
      <c r="C14" s="33">
        <v>280</v>
      </c>
      <c r="D14" s="33">
        <v>15</v>
      </c>
      <c r="E14" s="33">
        <v>265</v>
      </c>
      <c r="F14" s="58">
        <v>6</v>
      </c>
      <c r="G14" s="98">
        <f t="shared" si="0"/>
        <v>15</v>
      </c>
      <c r="H14" s="99">
        <f t="shared" si="1"/>
        <v>9</v>
      </c>
    </row>
    <row r="15" spans="1:8" ht="12.75">
      <c r="A15" s="25" t="s">
        <v>65</v>
      </c>
      <c r="B15" s="30">
        <v>140</v>
      </c>
      <c r="C15" s="33">
        <v>544</v>
      </c>
      <c r="D15" s="33">
        <v>50</v>
      </c>
      <c r="E15" s="33">
        <v>543</v>
      </c>
      <c r="F15" s="58">
        <v>27</v>
      </c>
      <c r="G15" s="98">
        <f t="shared" si="0"/>
        <v>1</v>
      </c>
      <c r="H15" s="99">
        <f t="shared" si="1"/>
        <v>23</v>
      </c>
    </row>
    <row r="16" spans="1:8" ht="25.5" customHeight="1">
      <c r="A16" s="76" t="s">
        <v>66</v>
      </c>
      <c r="B16" s="98">
        <f aca="true" t="shared" si="2" ref="B16:H16">B9+B10+B11+B12+B13+B14+B15</f>
        <v>1826</v>
      </c>
      <c r="C16" s="98">
        <f t="shared" si="2"/>
        <v>4460</v>
      </c>
      <c r="D16" s="98">
        <f t="shared" si="2"/>
        <v>325</v>
      </c>
      <c r="E16" s="98">
        <f t="shared" si="2"/>
        <v>4671</v>
      </c>
      <c r="F16" s="98">
        <f t="shared" si="2"/>
        <v>182</v>
      </c>
      <c r="G16" s="98">
        <f t="shared" si="2"/>
        <v>-211</v>
      </c>
      <c r="H16" s="100">
        <f t="shared" si="2"/>
        <v>143</v>
      </c>
    </row>
    <row r="17" spans="1:8" ht="12.75">
      <c r="A17" s="25" t="s">
        <v>71</v>
      </c>
      <c r="B17" s="78"/>
      <c r="C17" s="79"/>
      <c r="D17" s="79"/>
      <c r="E17" s="79"/>
      <c r="F17" s="80"/>
      <c r="G17" s="101"/>
      <c r="H17" s="102"/>
    </row>
    <row r="18" spans="1:8" ht="12.75">
      <c r="A18" s="25" t="s">
        <v>27</v>
      </c>
      <c r="B18" s="31" t="s">
        <v>58</v>
      </c>
      <c r="C18" s="32">
        <v>2320</v>
      </c>
      <c r="D18" s="32">
        <v>178</v>
      </c>
      <c r="E18" s="32">
        <v>2164</v>
      </c>
      <c r="F18" s="59">
        <v>99</v>
      </c>
      <c r="G18" s="98">
        <f>SUM(C18-E18)</f>
        <v>156</v>
      </c>
      <c r="H18" s="99">
        <f>SUM(D18-F18)</f>
        <v>79</v>
      </c>
    </row>
    <row r="19" spans="1:8" ht="12.75">
      <c r="A19" s="77" t="s">
        <v>28</v>
      </c>
      <c r="B19" s="31" t="s">
        <v>58</v>
      </c>
      <c r="C19" s="32">
        <v>2140</v>
      </c>
      <c r="D19" s="32">
        <v>147</v>
      </c>
      <c r="E19" s="32">
        <v>2507</v>
      </c>
      <c r="F19" s="59">
        <v>83</v>
      </c>
      <c r="G19" s="98">
        <f>SUM(C19-E19)</f>
        <v>-367</v>
      </c>
      <c r="H19" s="99">
        <f>SUM(D19-F19)</f>
        <v>64</v>
      </c>
    </row>
    <row r="20" spans="1:10" s="91" customFormat="1" ht="26.25" customHeight="1">
      <c r="A20" s="86"/>
      <c r="B20" s="87" t="s">
        <v>26</v>
      </c>
      <c r="C20" s="88"/>
      <c r="D20" s="89"/>
      <c r="E20" s="89"/>
      <c r="F20" s="89"/>
      <c r="G20" s="103"/>
      <c r="H20" s="103"/>
      <c r="I20" s="90"/>
      <c r="J20" s="90"/>
    </row>
    <row r="21" spans="1:8" ht="12.75">
      <c r="A21" s="23" t="s">
        <v>73</v>
      </c>
      <c r="B21" s="81"/>
      <c r="C21" s="82"/>
      <c r="D21" s="82"/>
      <c r="E21" s="82"/>
      <c r="F21" s="83"/>
      <c r="G21" s="104"/>
      <c r="H21" s="105"/>
    </row>
    <row r="22" spans="1:8" ht="12.75">
      <c r="A22" s="23" t="s">
        <v>11</v>
      </c>
      <c r="B22" s="30">
        <v>108</v>
      </c>
      <c r="C22" s="33">
        <v>202</v>
      </c>
      <c r="D22" s="33">
        <v>11</v>
      </c>
      <c r="E22" s="33">
        <v>219</v>
      </c>
      <c r="F22" s="58">
        <v>8</v>
      </c>
      <c r="G22" s="98">
        <f aca="true" t="shared" si="3" ref="G22:H25">SUM(C22-E22)</f>
        <v>-17</v>
      </c>
      <c r="H22" s="99">
        <f t="shared" si="3"/>
        <v>3</v>
      </c>
    </row>
    <row r="23" spans="1:8" ht="12.75">
      <c r="A23" s="23" t="s">
        <v>12</v>
      </c>
      <c r="B23" s="30">
        <v>261</v>
      </c>
      <c r="C23" s="33">
        <v>549</v>
      </c>
      <c r="D23" s="33">
        <v>28</v>
      </c>
      <c r="E23" s="33">
        <v>656</v>
      </c>
      <c r="F23" s="58">
        <v>14</v>
      </c>
      <c r="G23" s="98">
        <f t="shared" si="3"/>
        <v>-107</v>
      </c>
      <c r="H23" s="99">
        <f t="shared" si="3"/>
        <v>14</v>
      </c>
    </row>
    <row r="24" spans="1:8" ht="12.75">
      <c r="A24" s="23" t="s">
        <v>13</v>
      </c>
      <c r="B24" s="30">
        <v>270</v>
      </c>
      <c r="C24" s="33">
        <v>515</v>
      </c>
      <c r="D24" s="33">
        <v>9</v>
      </c>
      <c r="E24" s="33">
        <v>675</v>
      </c>
      <c r="F24" s="58">
        <v>15</v>
      </c>
      <c r="G24" s="98">
        <f t="shared" si="3"/>
        <v>-160</v>
      </c>
      <c r="H24" s="99">
        <f t="shared" si="3"/>
        <v>-6</v>
      </c>
    </row>
    <row r="25" spans="1:8" ht="12.75">
      <c r="A25" s="23" t="s">
        <v>14</v>
      </c>
      <c r="B25" s="30">
        <v>97</v>
      </c>
      <c r="C25" s="33">
        <v>199</v>
      </c>
      <c r="D25" s="33">
        <v>17</v>
      </c>
      <c r="E25" s="33">
        <v>240</v>
      </c>
      <c r="F25" s="58">
        <v>5</v>
      </c>
      <c r="G25" s="98">
        <f t="shared" si="3"/>
        <v>-41</v>
      </c>
      <c r="H25" s="99">
        <f t="shared" si="3"/>
        <v>12</v>
      </c>
    </row>
    <row r="26" spans="1:8" ht="25.5">
      <c r="A26" s="85" t="s">
        <v>74</v>
      </c>
      <c r="B26" s="98">
        <f aca="true" t="shared" si="4" ref="B26:H26">B22+B23+B24+B25</f>
        <v>736</v>
      </c>
      <c r="C26" s="98">
        <f t="shared" si="4"/>
        <v>1465</v>
      </c>
      <c r="D26" s="98">
        <f t="shared" si="4"/>
        <v>65</v>
      </c>
      <c r="E26" s="98">
        <f t="shared" si="4"/>
        <v>1790</v>
      </c>
      <c r="F26" s="98">
        <f t="shared" si="4"/>
        <v>42</v>
      </c>
      <c r="G26" s="98">
        <f t="shared" si="4"/>
        <v>-325</v>
      </c>
      <c r="H26" s="100">
        <f t="shared" si="4"/>
        <v>23</v>
      </c>
    </row>
    <row r="27" spans="1:8" ht="12.75">
      <c r="A27" s="23" t="s">
        <v>10</v>
      </c>
      <c r="B27" s="81"/>
      <c r="C27" s="82"/>
      <c r="D27" s="82"/>
      <c r="E27" s="82"/>
      <c r="F27" s="83"/>
      <c r="G27" s="104"/>
      <c r="H27" s="105"/>
    </row>
    <row r="28" spans="1:8" ht="12.75">
      <c r="A28" s="25" t="s">
        <v>15</v>
      </c>
      <c r="B28" s="30">
        <v>155</v>
      </c>
      <c r="C28" s="33">
        <v>280</v>
      </c>
      <c r="D28" s="33">
        <v>5</v>
      </c>
      <c r="E28" s="33">
        <v>422</v>
      </c>
      <c r="F28" s="33">
        <v>2</v>
      </c>
      <c r="G28" s="98">
        <f aca="true" t="shared" si="5" ref="G28:G38">SUM(C28-E28)</f>
        <v>-142</v>
      </c>
      <c r="H28" s="99">
        <f aca="true" t="shared" si="6" ref="H28:H38">SUM(D28-F28)</f>
        <v>3</v>
      </c>
    </row>
    <row r="29" spans="1:8" ht="12.75">
      <c r="A29" s="25" t="s">
        <v>16</v>
      </c>
      <c r="B29" s="30">
        <v>232</v>
      </c>
      <c r="C29" s="33">
        <v>386</v>
      </c>
      <c r="D29" s="33">
        <v>5</v>
      </c>
      <c r="E29" s="33">
        <v>513</v>
      </c>
      <c r="F29" s="58">
        <v>10</v>
      </c>
      <c r="G29" s="98">
        <f t="shared" si="5"/>
        <v>-127</v>
      </c>
      <c r="H29" s="98">
        <f t="shared" si="6"/>
        <v>-5</v>
      </c>
    </row>
    <row r="30" spans="1:8" ht="12.75">
      <c r="A30" s="25" t="s">
        <v>17</v>
      </c>
      <c r="B30" s="30">
        <v>586</v>
      </c>
      <c r="C30" s="33">
        <v>304</v>
      </c>
      <c r="D30" s="33">
        <v>9</v>
      </c>
      <c r="E30" s="33">
        <v>427</v>
      </c>
      <c r="F30" s="58">
        <v>3</v>
      </c>
      <c r="G30" s="98">
        <f t="shared" si="5"/>
        <v>-123</v>
      </c>
      <c r="H30" s="98">
        <f t="shared" si="6"/>
        <v>6</v>
      </c>
    </row>
    <row r="31" spans="1:8" ht="12.75">
      <c r="A31" s="25" t="s">
        <v>18</v>
      </c>
      <c r="B31" s="30">
        <v>298</v>
      </c>
      <c r="C31" s="33">
        <v>342</v>
      </c>
      <c r="D31" s="33">
        <v>11</v>
      </c>
      <c r="E31" s="33">
        <v>618</v>
      </c>
      <c r="F31" s="58">
        <v>7</v>
      </c>
      <c r="G31" s="98">
        <f t="shared" si="5"/>
        <v>-276</v>
      </c>
      <c r="H31" s="98">
        <f t="shared" si="6"/>
        <v>4</v>
      </c>
    </row>
    <row r="32" spans="1:8" ht="12.75">
      <c r="A32" s="25" t="s">
        <v>19</v>
      </c>
      <c r="B32" s="30">
        <v>388</v>
      </c>
      <c r="C32" s="33">
        <v>601</v>
      </c>
      <c r="D32" s="33">
        <v>23</v>
      </c>
      <c r="E32" s="33">
        <v>759</v>
      </c>
      <c r="F32" s="58">
        <v>18</v>
      </c>
      <c r="G32" s="98">
        <f t="shared" si="5"/>
        <v>-158</v>
      </c>
      <c r="H32" s="98">
        <f t="shared" si="6"/>
        <v>5</v>
      </c>
    </row>
    <row r="33" spans="1:8" ht="12.75">
      <c r="A33" s="25" t="s">
        <v>20</v>
      </c>
      <c r="B33" s="30">
        <v>168</v>
      </c>
      <c r="C33" s="33">
        <v>258</v>
      </c>
      <c r="D33" s="33">
        <v>5</v>
      </c>
      <c r="E33" s="33">
        <v>332</v>
      </c>
      <c r="F33" s="58">
        <v>4</v>
      </c>
      <c r="G33" s="98">
        <f t="shared" si="5"/>
        <v>-74</v>
      </c>
      <c r="H33" s="98">
        <f t="shared" si="6"/>
        <v>1</v>
      </c>
    </row>
    <row r="34" spans="1:8" ht="12.75">
      <c r="A34" s="25" t="s">
        <v>21</v>
      </c>
      <c r="B34" s="30">
        <v>336</v>
      </c>
      <c r="C34" s="33">
        <v>559</v>
      </c>
      <c r="D34" s="33">
        <v>19</v>
      </c>
      <c r="E34" s="33">
        <v>727</v>
      </c>
      <c r="F34" s="58">
        <v>6</v>
      </c>
      <c r="G34" s="98">
        <f t="shared" si="5"/>
        <v>-168</v>
      </c>
      <c r="H34" s="98">
        <f t="shared" si="6"/>
        <v>13</v>
      </c>
    </row>
    <row r="35" spans="1:8" ht="12.75">
      <c r="A35" s="25" t="s">
        <v>22</v>
      </c>
      <c r="B35" s="30">
        <v>261</v>
      </c>
      <c r="C35" s="33">
        <v>403</v>
      </c>
      <c r="D35" s="33">
        <v>9</v>
      </c>
      <c r="E35" s="33">
        <v>540</v>
      </c>
      <c r="F35" s="58">
        <v>3</v>
      </c>
      <c r="G35" s="98">
        <f t="shared" si="5"/>
        <v>-137</v>
      </c>
      <c r="H35" s="98">
        <f t="shared" si="6"/>
        <v>6</v>
      </c>
    </row>
    <row r="36" spans="1:8" ht="12.75">
      <c r="A36" s="25" t="s">
        <v>23</v>
      </c>
      <c r="B36" s="30">
        <v>260</v>
      </c>
      <c r="C36" s="33">
        <v>527</v>
      </c>
      <c r="D36" s="33">
        <v>16</v>
      </c>
      <c r="E36" s="33">
        <v>609</v>
      </c>
      <c r="F36" s="58">
        <v>9</v>
      </c>
      <c r="G36" s="98">
        <f t="shared" si="5"/>
        <v>-82</v>
      </c>
      <c r="H36" s="98">
        <f t="shared" si="6"/>
        <v>7</v>
      </c>
    </row>
    <row r="37" spans="1:8" ht="12.75">
      <c r="A37" s="25" t="s">
        <v>24</v>
      </c>
      <c r="B37" s="30">
        <v>148</v>
      </c>
      <c r="C37" s="33">
        <v>256</v>
      </c>
      <c r="D37" s="33">
        <v>4</v>
      </c>
      <c r="E37" s="33">
        <v>387</v>
      </c>
      <c r="F37" s="58">
        <v>3</v>
      </c>
      <c r="G37" s="98">
        <f t="shared" si="5"/>
        <v>-131</v>
      </c>
      <c r="H37" s="98">
        <f t="shared" si="6"/>
        <v>1</v>
      </c>
    </row>
    <row r="38" spans="1:8" ht="12.75">
      <c r="A38" s="25" t="s">
        <v>25</v>
      </c>
      <c r="B38" s="30">
        <v>323</v>
      </c>
      <c r="C38" s="33">
        <v>487</v>
      </c>
      <c r="D38" s="33">
        <v>13</v>
      </c>
      <c r="E38" s="33">
        <v>559</v>
      </c>
      <c r="F38" s="58">
        <v>4</v>
      </c>
      <c r="G38" s="98">
        <f t="shared" si="5"/>
        <v>-72</v>
      </c>
      <c r="H38" s="98">
        <f t="shared" si="6"/>
        <v>9</v>
      </c>
    </row>
    <row r="39" spans="1:8" ht="12.75">
      <c r="A39" s="25" t="s">
        <v>75</v>
      </c>
      <c r="B39" s="98">
        <f aca="true" t="shared" si="7" ref="B39:H39">B28+B29+B30+B31+B32+B33+B34+B35+B36+B37+B38</f>
        <v>3155</v>
      </c>
      <c r="C39" s="98">
        <f t="shared" si="7"/>
        <v>4403</v>
      </c>
      <c r="D39" s="98">
        <f t="shared" si="7"/>
        <v>119</v>
      </c>
      <c r="E39" s="98">
        <f t="shared" si="7"/>
        <v>5893</v>
      </c>
      <c r="F39" s="98">
        <f t="shared" si="7"/>
        <v>69</v>
      </c>
      <c r="G39" s="98">
        <f t="shared" si="7"/>
        <v>-1490</v>
      </c>
      <c r="H39" s="98">
        <f t="shared" si="7"/>
        <v>50</v>
      </c>
    </row>
    <row r="40" spans="1:8" ht="25.5" customHeight="1">
      <c r="A40" s="27" t="s">
        <v>26</v>
      </c>
      <c r="B40" s="98">
        <f aca="true" t="shared" si="8" ref="B40:H40">B26+B39</f>
        <v>3891</v>
      </c>
      <c r="C40" s="98">
        <f t="shared" si="8"/>
        <v>5868</v>
      </c>
      <c r="D40" s="98">
        <f t="shared" si="8"/>
        <v>184</v>
      </c>
      <c r="E40" s="98">
        <f t="shared" si="8"/>
        <v>7683</v>
      </c>
      <c r="F40" s="98">
        <f t="shared" si="8"/>
        <v>111</v>
      </c>
      <c r="G40" s="98">
        <f t="shared" si="8"/>
        <v>-1815</v>
      </c>
      <c r="H40" s="98">
        <f t="shared" si="8"/>
        <v>73</v>
      </c>
    </row>
    <row r="41" spans="1:8" ht="12.75">
      <c r="A41" s="25" t="s">
        <v>71</v>
      </c>
      <c r="B41" s="78"/>
      <c r="C41" s="79"/>
      <c r="D41" s="79"/>
      <c r="E41" s="79"/>
      <c r="F41" s="80"/>
      <c r="G41" s="101"/>
      <c r="H41" s="102"/>
    </row>
    <row r="42" spans="1:8" ht="12.75">
      <c r="A42" s="25" t="s">
        <v>27</v>
      </c>
      <c r="B42" s="31" t="s">
        <v>58</v>
      </c>
      <c r="C42" s="31">
        <v>3127</v>
      </c>
      <c r="D42" s="32">
        <v>101</v>
      </c>
      <c r="E42" s="32">
        <v>3591</v>
      </c>
      <c r="F42" s="59">
        <v>64</v>
      </c>
      <c r="G42" s="98">
        <f>SUM(C42-E42)</f>
        <v>-464</v>
      </c>
      <c r="H42" s="98">
        <f>SUM(D42-F42)</f>
        <v>37</v>
      </c>
    </row>
    <row r="43" spans="1:8" ht="12.75">
      <c r="A43" s="25" t="s">
        <v>28</v>
      </c>
      <c r="B43" s="31" t="s">
        <v>58</v>
      </c>
      <c r="C43" s="31">
        <v>2741</v>
      </c>
      <c r="D43" s="32">
        <v>83</v>
      </c>
      <c r="E43" s="32">
        <v>4092</v>
      </c>
      <c r="F43" s="59">
        <v>47</v>
      </c>
      <c r="G43" s="98">
        <f>SUM(C43-E43)</f>
        <v>-1351</v>
      </c>
      <c r="H43" s="98">
        <f>SUM(D43-F43)</f>
        <v>36</v>
      </c>
    </row>
    <row r="44" spans="1:8" ht="12.75">
      <c r="A44" s="1"/>
      <c r="B44" s="1"/>
      <c r="C44" s="1"/>
      <c r="D44" s="1"/>
      <c r="E44" s="1"/>
      <c r="F44" s="1"/>
      <c r="G44" s="1"/>
      <c r="H44" s="1"/>
    </row>
  </sheetData>
  <sheetProtection password="DAF3" sheet="1" objects="1" scenarios="1"/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4" r:id="rId1"/>
  <headerFooter alignWithMargins="0">
    <oddHeader>&amp;C&amp;F&amp;R&amp;D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Schnittstellendatei AII1vj</dc:title>
  <dc:subject>Stat. Bericht AII1 vj</dc:subject>
  <dc:creator>K 40, formatiert von K 131b</dc:creator>
  <cp:keywords/>
  <dc:description>Schnittstellendatei -
Word-Dokument AII1vj.DOC
ist mit dieser Datei verknüpft.</dc:description>
  <cp:lastModifiedBy>551-15</cp:lastModifiedBy>
  <cp:lastPrinted>2007-05-07T07:20:20Z</cp:lastPrinted>
  <dcterms:created xsi:type="dcterms:W3CDTF">2001-01-09T12:08:54Z</dcterms:created>
  <dcterms:modified xsi:type="dcterms:W3CDTF">2007-05-15T06:13:43Z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