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N:\Arbeitsbereiche\AB-5\AB-571\Veröffentlichung\Statistische Berichte\Ablage\2021\A_I_11_j_HH\"/>
    </mc:Choice>
  </mc:AlternateContent>
  <xr:revisionPtr revIDLastSave="0" documentId="13_ncr:1_{65F75530-D45F-45AE-BB07-4893E68CC76D}" xr6:coauthVersionLast="36" xr6:coauthVersionMax="36" xr10:uidLastSave="{00000000-0000-0000-0000-000000000000}"/>
  <bookViews>
    <workbookView xWindow="0" yWindow="0" windowWidth="27645" windowHeight="13005" xr2:uid="{00000000-000D-0000-FFFF-FFFF00000000}"/>
  </bookViews>
  <sheets>
    <sheet name="V0_1" sheetId="14" r:id="rId1"/>
    <sheet name="V0_2" sheetId="9" r:id="rId2"/>
    <sheet name="V0_3" sheetId="15" r:id="rId3"/>
    <sheet name="V0_4" sheetId="16" r:id="rId4"/>
    <sheet name="Tabelle1_1" sheetId="1" r:id="rId5"/>
    <sheet name="Tabelle2_1" sheetId="7" r:id="rId6"/>
    <sheet name="Tabelle3_1" sheetId="2" r:id="rId7"/>
    <sheet name="Grafiktabelle4_1" sheetId="6" state="hidden" r:id="rId8"/>
    <sheet name="Grafik1_1" sheetId="17" r:id="rId9"/>
    <sheet name="Karte1_1" sheetId="12" r:id="rId10"/>
    <sheet name="Karte2_1" sheetId="13" r:id="rId11"/>
  </sheets>
  <externalReferences>
    <externalReference r:id="rId12"/>
  </externalReferences>
  <definedNames>
    <definedName name="_xlnm.Print_Area" localSheetId="8">Grafik1_1!$A$1:$G$52</definedName>
    <definedName name="_xlnm.Print_Area" localSheetId="9">Karte1_1!$A$1:$G$52</definedName>
    <definedName name="_xlnm.Print_Area" localSheetId="10">Karte2_1!$A$1:$G$52</definedName>
    <definedName name="_xlnm.Print_Area" localSheetId="0">V0_1!$A$1:$G$46</definedName>
    <definedName name="_xlnm.Print_Area" localSheetId="3">V0_4!$A$1:$G$52</definedName>
    <definedName name="_xlnm.Print_Titles" localSheetId="4">Tabelle1_1!$1:$6</definedName>
    <definedName name="_xlnm.Print_Titles" localSheetId="5">Tabelle2_1!$1:$6</definedName>
    <definedName name="_xlnm.Print_Titles" localSheetId="6">Tabelle3_1!$1:$6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2" i="6" l="1"/>
  <c r="J72" i="6"/>
  <c r="I73" i="6"/>
  <c r="J73" i="6"/>
  <c r="I74" i="6"/>
  <c r="J74" i="6"/>
  <c r="I75" i="6"/>
  <c r="J75" i="6"/>
  <c r="I76" i="6"/>
  <c r="J76" i="6"/>
  <c r="I77" i="6"/>
  <c r="J77" i="6"/>
  <c r="I78" i="6"/>
  <c r="J78" i="6"/>
  <c r="I79" i="6"/>
  <c r="J79" i="6"/>
  <c r="I80" i="6"/>
  <c r="J80" i="6"/>
  <c r="I81" i="6"/>
  <c r="J81" i="6"/>
  <c r="I82" i="6"/>
  <c r="J82" i="6"/>
  <c r="I83" i="6"/>
  <c r="J83" i="6"/>
  <c r="I84" i="6"/>
  <c r="J84" i="6"/>
  <c r="I85" i="6"/>
  <c r="J85" i="6"/>
  <c r="I86" i="6"/>
  <c r="J86" i="6"/>
  <c r="I87" i="6"/>
  <c r="J87" i="6"/>
  <c r="I88" i="6"/>
  <c r="J88" i="6"/>
  <c r="I89" i="6"/>
  <c r="J89" i="6"/>
  <c r="I90" i="6"/>
  <c r="J90" i="6"/>
  <c r="I91" i="6"/>
  <c r="J91" i="6"/>
  <c r="I92" i="6"/>
  <c r="J92" i="6"/>
  <c r="I93" i="6"/>
  <c r="J93" i="6"/>
  <c r="I94" i="6"/>
  <c r="J94" i="6"/>
  <c r="I95" i="6"/>
  <c r="J95" i="6"/>
  <c r="I96" i="6"/>
  <c r="J96" i="6"/>
  <c r="I97" i="6"/>
  <c r="J97" i="6"/>
  <c r="I98" i="6"/>
  <c r="J98" i="6"/>
  <c r="I99" i="6"/>
  <c r="J99" i="6"/>
  <c r="I100" i="6"/>
  <c r="J100" i="6"/>
  <c r="I101" i="6"/>
  <c r="J101" i="6"/>
  <c r="I24" i="6"/>
  <c r="J24" i="6"/>
  <c r="I25" i="6"/>
  <c r="J25" i="6"/>
  <c r="I26" i="6"/>
  <c r="J26" i="6"/>
  <c r="I27" i="6"/>
  <c r="J27" i="6"/>
  <c r="I28" i="6"/>
  <c r="J28" i="6"/>
  <c r="I29" i="6"/>
  <c r="J29" i="6"/>
  <c r="I30" i="6"/>
  <c r="J30" i="6"/>
  <c r="I31" i="6"/>
  <c r="J31" i="6"/>
  <c r="I32" i="6"/>
  <c r="J32" i="6"/>
  <c r="I33" i="6"/>
  <c r="J33" i="6"/>
  <c r="I34" i="6"/>
  <c r="J34" i="6"/>
  <c r="I35" i="6"/>
  <c r="J35" i="6"/>
  <c r="I36" i="6"/>
  <c r="J36" i="6"/>
  <c r="I37" i="6"/>
  <c r="J37" i="6"/>
  <c r="I38" i="6"/>
  <c r="J38" i="6"/>
  <c r="I39" i="6"/>
  <c r="J39" i="6"/>
  <c r="I40" i="6"/>
  <c r="J40" i="6"/>
  <c r="I41" i="6"/>
  <c r="J41" i="6"/>
  <c r="I42" i="6"/>
  <c r="J42" i="6"/>
  <c r="I43" i="6"/>
  <c r="J43" i="6"/>
  <c r="I44" i="6"/>
  <c r="J44" i="6"/>
  <c r="I45" i="6"/>
  <c r="J45" i="6"/>
  <c r="I46" i="6"/>
  <c r="J46" i="6"/>
  <c r="I47" i="6"/>
  <c r="J47" i="6"/>
  <c r="I48" i="6"/>
  <c r="J48" i="6"/>
  <c r="I49" i="6"/>
  <c r="J49" i="6"/>
  <c r="I50" i="6"/>
  <c r="J50" i="6"/>
  <c r="I51" i="6"/>
  <c r="J51" i="6"/>
  <c r="I52" i="6"/>
  <c r="J52" i="6"/>
  <c r="I53" i="6"/>
  <c r="J53" i="6"/>
  <c r="I54" i="6"/>
  <c r="J54" i="6"/>
  <c r="I55" i="6"/>
  <c r="J55" i="6"/>
  <c r="I56" i="6"/>
  <c r="J56" i="6"/>
  <c r="I57" i="6"/>
  <c r="J57" i="6"/>
  <c r="I58" i="6"/>
  <c r="J58" i="6"/>
  <c r="I59" i="6"/>
  <c r="J59" i="6"/>
  <c r="I60" i="6"/>
  <c r="J60" i="6"/>
  <c r="I61" i="6"/>
  <c r="J61" i="6"/>
  <c r="I62" i="6"/>
  <c r="J62" i="6"/>
  <c r="I63" i="6"/>
  <c r="J63" i="6"/>
  <c r="I64" i="6"/>
  <c r="J64" i="6"/>
  <c r="I65" i="6"/>
  <c r="J65" i="6"/>
  <c r="I66" i="6"/>
  <c r="J66" i="6"/>
  <c r="I67" i="6"/>
  <c r="J67" i="6"/>
  <c r="I68" i="6"/>
  <c r="J68" i="6"/>
  <c r="I69" i="6"/>
  <c r="J69" i="6"/>
  <c r="I70" i="6"/>
  <c r="J70" i="6"/>
  <c r="I71" i="6"/>
  <c r="J71" i="6"/>
  <c r="I4" i="6"/>
  <c r="J4" i="6"/>
  <c r="I5" i="6"/>
  <c r="J5" i="6"/>
  <c r="I6" i="6"/>
  <c r="J6" i="6"/>
  <c r="I7" i="6"/>
  <c r="J7" i="6"/>
  <c r="I8" i="6"/>
  <c r="J8" i="6"/>
  <c r="I9" i="6"/>
  <c r="J9" i="6"/>
  <c r="I10" i="6"/>
  <c r="J10" i="6"/>
  <c r="I11" i="6"/>
  <c r="J11" i="6"/>
  <c r="I12" i="6"/>
  <c r="J12" i="6"/>
  <c r="I13" i="6"/>
  <c r="J13" i="6"/>
  <c r="I14" i="6"/>
  <c r="J14" i="6"/>
  <c r="I15" i="6"/>
  <c r="J15" i="6"/>
  <c r="I16" i="6"/>
  <c r="J16" i="6"/>
  <c r="I17" i="6"/>
  <c r="J17" i="6"/>
  <c r="I18" i="6"/>
  <c r="J18" i="6"/>
  <c r="I19" i="6"/>
  <c r="J19" i="6"/>
  <c r="I20" i="6"/>
  <c r="J20" i="6"/>
  <c r="I21" i="6"/>
  <c r="J21" i="6"/>
  <c r="I22" i="6"/>
  <c r="J22" i="6"/>
  <c r="I23" i="6"/>
  <c r="J23" i="6"/>
  <c r="J3" i="6"/>
  <c r="I3" i="6"/>
  <c r="M22" i="6" l="1"/>
  <c r="L22" i="6" s="1"/>
  <c r="P22" i="6" s="1"/>
  <c r="M5" i="6"/>
  <c r="L5" i="6" s="1"/>
  <c r="O5" i="6" s="1"/>
  <c r="M9" i="6"/>
  <c r="L9" i="6" s="1"/>
  <c r="O9" i="6" s="1"/>
  <c r="M13" i="6"/>
  <c r="L13" i="6" s="1"/>
  <c r="O13" i="6" s="1"/>
  <c r="M17" i="6"/>
  <c r="L17" i="6" s="1"/>
  <c r="O17" i="6" s="1"/>
  <c r="M21" i="6"/>
  <c r="L21" i="6" s="1"/>
  <c r="O21" i="6" s="1"/>
  <c r="M6" i="6"/>
  <c r="L6" i="6" s="1"/>
  <c r="P6" i="6" s="1"/>
  <c r="M10" i="6"/>
  <c r="L10" i="6" s="1"/>
  <c r="P10" i="6" s="1"/>
  <c r="M14" i="6"/>
  <c r="L14" i="6" s="1"/>
  <c r="P14" i="6" s="1"/>
  <c r="M18" i="6"/>
  <c r="L18" i="6" s="1"/>
  <c r="P18" i="6" s="1"/>
  <c r="M31" i="6"/>
  <c r="L31" i="6" s="1"/>
  <c r="M27" i="6"/>
  <c r="L27" i="6" s="1"/>
  <c r="M23" i="6"/>
  <c r="L23" i="6" s="1"/>
  <c r="M30" i="6"/>
  <c r="L30" i="6" s="1"/>
  <c r="M26" i="6"/>
  <c r="L26" i="6" s="1"/>
  <c r="M29" i="6"/>
  <c r="L29" i="6" s="1"/>
  <c r="M25" i="6"/>
  <c r="L25" i="6" s="1"/>
  <c r="M32" i="6"/>
  <c r="L32" i="6" s="1"/>
  <c r="M28" i="6"/>
  <c r="L28" i="6" s="1"/>
  <c r="M24" i="6"/>
  <c r="L24" i="6" s="1"/>
  <c r="M3" i="6"/>
  <c r="L3" i="6" s="1"/>
  <c r="N3" i="6" s="1"/>
  <c r="M7" i="6"/>
  <c r="L7" i="6" s="1"/>
  <c r="N7" i="6" s="1"/>
  <c r="M11" i="6"/>
  <c r="L11" i="6" s="1"/>
  <c r="M15" i="6"/>
  <c r="L15" i="6" s="1"/>
  <c r="N15" i="6" s="1"/>
  <c r="M19" i="6"/>
  <c r="L19" i="6" s="1"/>
  <c r="P19" i="6" s="1"/>
  <c r="M4" i="6"/>
  <c r="L4" i="6" s="1"/>
  <c r="N4" i="6" s="1"/>
  <c r="M8" i="6"/>
  <c r="L8" i="6" s="1"/>
  <c r="N8" i="6" s="1"/>
  <c r="M12" i="6"/>
  <c r="L12" i="6" s="1"/>
  <c r="N12" i="6" s="1"/>
  <c r="M16" i="6"/>
  <c r="L16" i="6" s="1"/>
  <c r="N16" i="6" s="1"/>
  <c r="M20" i="6"/>
  <c r="L20" i="6" s="1"/>
  <c r="N20" i="6" s="1"/>
  <c r="N25" i="6" l="1"/>
  <c r="O25" i="6"/>
  <c r="P25" i="6"/>
  <c r="P23" i="6"/>
  <c r="N23" i="6"/>
  <c r="O23" i="6"/>
  <c r="O24" i="6"/>
  <c r="P24" i="6"/>
  <c r="N24" i="6"/>
  <c r="P29" i="6"/>
  <c r="N29" i="6"/>
  <c r="O29" i="6"/>
  <c r="N27" i="6"/>
  <c r="P27" i="6"/>
  <c r="O27" i="6"/>
  <c r="N28" i="6"/>
  <c r="O28" i="6"/>
  <c r="P28" i="6"/>
  <c r="N26" i="6"/>
  <c r="P26" i="6"/>
  <c r="O26" i="6"/>
  <c r="N31" i="6"/>
  <c r="P31" i="6"/>
  <c r="O31" i="6"/>
  <c r="N32" i="6"/>
  <c r="P32" i="6"/>
  <c r="O32" i="6"/>
  <c r="P30" i="6"/>
  <c r="O30" i="6"/>
  <c r="N30" i="6"/>
  <c r="O18" i="6"/>
  <c r="O10" i="6"/>
  <c r="N17" i="6"/>
  <c r="N9" i="6"/>
  <c r="O22" i="6"/>
  <c r="O14" i="6"/>
  <c r="O6" i="6"/>
  <c r="N21" i="6"/>
  <c r="N13" i="6"/>
  <c r="N5" i="6"/>
  <c r="N11" i="6"/>
  <c r="O11" i="6"/>
  <c r="P11" i="6"/>
  <c r="P7" i="6"/>
  <c r="O3" i="6"/>
  <c r="N22" i="6"/>
  <c r="P20" i="6"/>
  <c r="O19" i="6"/>
  <c r="N18" i="6"/>
  <c r="P16" i="6"/>
  <c r="O15" i="6"/>
  <c r="N14" i="6"/>
  <c r="P12" i="6"/>
  <c r="N10" i="6"/>
  <c r="P8" i="6"/>
  <c r="O7" i="6"/>
  <c r="N6" i="6"/>
  <c r="P4" i="6"/>
  <c r="P15" i="6"/>
  <c r="P3" i="6"/>
  <c r="P21" i="6"/>
  <c r="O20" i="6"/>
  <c r="N19" i="6"/>
  <c r="P17" i="6"/>
  <c r="O16" i="6"/>
  <c r="P13" i="6"/>
  <c r="O12" i="6"/>
  <c r="P9" i="6"/>
  <c r="O8" i="6"/>
  <c r="P5" i="6"/>
  <c r="O4" i="6"/>
</calcChain>
</file>

<file path=xl/sharedStrings.xml><?xml version="1.0" encoding="utf-8"?>
<sst xmlns="http://schemas.openxmlformats.org/spreadsheetml/2006/main" count="433" uniqueCount="191">
  <si>
    <t>Anzahl</t>
  </si>
  <si>
    <t>Hamburg-Altstadt</t>
  </si>
  <si>
    <t>HafenCity</t>
  </si>
  <si>
    <t>Neustadt</t>
  </si>
  <si>
    <t>Hammerbrook</t>
  </si>
  <si>
    <t>Borgfelde</t>
  </si>
  <si>
    <t>Hamm</t>
  </si>
  <si>
    <t>Horn</t>
  </si>
  <si>
    <t>Billstedt</t>
  </si>
  <si>
    <t>Billbrook</t>
  </si>
  <si>
    <t>Rothenburgsort</t>
  </si>
  <si>
    <t>Veddel</t>
  </si>
  <si>
    <t>Wilhelmsburg</t>
  </si>
  <si>
    <t>Altona-Altstadt</t>
  </si>
  <si>
    <t>Sternschanze</t>
  </si>
  <si>
    <t>Altona-Nord</t>
  </si>
  <si>
    <t>Ottensen</t>
  </si>
  <si>
    <t>Bahrenfeld</t>
  </si>
  <si>
    <t>Groß Flottbek</t>
  </si>
  <si>
    <t>Othmarschen</t>
  </si>
  <si>
    <t>Lurup</t>
  </si>
  <si>
    <t>Osdorf</t>
  </si>
  <si>
    <t>Nienstedten</t>
  </si>
  <si>
    <t>Blankenese</t>
  </si>
  <si>
    <t>Iserbrook</t>
  </si>
  <si>
    <t>Sülldorf</t>
  </si>
  <si>
    <t>Rissen</t>
  </si>
  <si>
    <t>Eimsbüttel</t>
  </si>
  <si>
    <t>Rotherbaum</t>
  </si>
  <si>
    <t>Harvestehude</t>
  </si>
  <si>
    <t>Hoheluft-West</t>
  </si>
  <si>
    <t>Lokstedt</t>
  </si>
  <si>
    <t>Niendorf</t>
  </si>
  <si>
    <t>Schnelsen</t>
  </si>
  <si>
    <t>Eidelstedt</t>
  </si>
  <si>
    <t>Stellingen</t>
  </si>
  <si>
    <t>Hoheluft-Ost</t>
  </si>
  <si>
    <t>Eppendorf</t>
  </si>
  <si>
    <t>Groß Borstel</t>
  </si>
  <si>
    <t>Alsterdorf</t>
  </si>
  <si>
    <t>Winterhude</t>
  </si>
  <si>
    <t>Uhlenhorst</t>
  </si>
  <si>
    <t>Hohenfelde</t>
  </si>
  <si>
    <t>Barmbek-Süd</t>
  </si>
  <si>
    <t>Dulsberg</t>
  </si>
  <si>
    <t>Barmbek-Nord</t>
  </si>
  <si>
    <t>Ohlsdorf</t>
  </si>
  <si>
    <t>Fuhlsbüttel</t>
  </si>
  <si>
    <t>Langenhorn</t>
  </si>
  <si>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</si>
  <si>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</si>
  <si>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</si>
  <si>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</si>
  <si>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</si>
  <si>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</si>
  <si>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</si>
  <si>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</si>
  <si>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</si>
  <si>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</si>
  <si>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</si>
  <si>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</si>
  <si>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</si>
  <si>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</si>
  <si>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</si>
  <si>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</si>
  <si>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</si>
  <si>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</si>
  <si>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Lohbrügge</t>
  </si>
  <si>
    <t>Bergedorf</t>
  </si>
  <si>
    <t>Curslack</t>
  </si>
  <si>
    <t>Altengamme</t>
  </si>
  <si>
    <t>Neuengamme</t>
  </si>
  <si>
    <t>Kirchwerder</t>
  </si>
  <si>
    <t>Ochsenwerder</t>
  </si>
  <si>
    <t>Reitbrook</t>
  </si>
  <si>
    <t>Allermöhe</t>
  </si>
  <si>
    <t>Billwerder</t>
  </si>
  <si>
    <t>Moorfleet</t>
  </si>
  <si>
    <t>Tatenberg</t>
  </si>
  <si>
    <t>Spadenland</t>
  </si>
  <si>
    <t>Neuallermöhe</t>
  </si>
  <si>
    <t>Harburg</t>
  </si>
  <si>
    <t>Wilstorf</t>
  </si>
  <si>
    <t>Rönneburg</t>
  </si>
  <si>
    <t>Langenbek</t>
  </si>
  <si>
    <t>Sinstorf</t>
  </si>
  <si>
    <t>Marmstorf</t>
  </si>
  <si>
    <t>Eißendorf</t>
  </si>
  <si>
    <t>Heimfeld</t>
  </si>
  <si>
    <t>Hausbruch</t>
  </si>
  <si>
    <t>Neugraben-Fischbek</t>
  </si>
  <si>
    <t>Francop</t>
  </si>
  <si>
    <t>Neuenfelde</t>
  </si>
  <si>
    <t>Cranz</t>
  </si>
  <si>
    <t>HAMBURG</t>
  </si>
  <si>
    <t>X</t>
  </si>
  <si>
    <t>Statistisches Amt</t>
  </si>
  <si>
    <t>für Hamburg und Schleswig-Holstein</t>
  </si>
  <si>
    <t>STATISTISCHE BERICHTE</t>
  </si>
  <si>
    <t>Bezirk Altona</t>
  </si>
  <si>
    <t>Bezirk Hamburg-Mitte</t>
  </si>
  <si>
    <t>Bezirk Eimsbüttel</t>
  </si>
  <si>
    <t>Bezirk Hamburg-Nord</t>
  </si>
  <si>
    <t>Bezirk Wandsbek</t>
  </si>
  <si>
    <t>Bezirk Bergedorf</t>
  </si>
  <si>
    <t>Bezirk Harburg</t>
  </si>
  <si>
    <t>Haushalte insgesamt</t>
  </si>
  <si>
    <t>Haushalte mit Kindern</t>
  </si>
  <si>
    <t>Einpersonen-haushalte</t>
  </si>
  <si>
    <t>Struktur der Haushalte</t>
  </si>
  <si>
    <t>Kl. Grasbrook/Steinwerder</t>
  </si>
  <si>
    <t>Finkenwerder/Waltershof</t>
  </si>
  <si>
    <t>Moorburg/Altenwerder</t>
  </si>
  <si>
    <t>Neuland/Gut Moor</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</si>
  <si>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</si>
  <si>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</si>
  <si>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</si>
  <si>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</si>
  <si>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</si>
  <si>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</si>
  <si>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</si>
  <si>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</si>
  <si>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</si>
  <si>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040 42831-1755</t>
  </si>
  <si>
    <t>E-Mail:</t>
  </si>
  <si>
    <t>Kommunalstatistik@statistik-nord.de</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</si>
  <si>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</si>
  <si>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</si>
  <si>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</si>
  <si>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</si>
  <si>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</si>
  <si>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</si>
  <si>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</si>
  <si>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</si>
  <si>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</si>
  <si>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</si>
  <si>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</si>
  <si>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</si>
  <si>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</si>
  <si>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</si>
  <si>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</si>
  <si>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</si>
  <si>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</si>
  <si>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 xml:space="preserve">a. n. g. </t>
  </si>
  <si>
    <t>anderweitig nicht genannt</t>
  </si>
  <si>
    <t>u. dgl.</t>
  </si>
  <si>
    <t>und dergleichen</t>
  </si>
  <si>
    <t>H. v.</t>
  </si>
  <si>
    <t>Herstellung von</t>
  </si>
  <si>
    <t>Inhaltsverzeichnis</t>
  </si>
  <si>
    <t xml:space="preserve">    Seite</t>
  </si>
  <si>
    <t>Impressum/Zeichenerklärung</t>
  </si>
  <si>
    <t>Methodische Hinweise</t>
  </si>
  <si>
    <t>Tabellenteil</t>
  </si>
  <si>
    <t>Grafiken</t>
  </si>
  <si>
    <t>Karten</t>
  </si>
  <si>
    <t>in den Hamburger Stadtteilen</t>
  </si>
  <si>
    <t>Stadtteil</t>
  </si>
  <si>
    <t>Einpersonenhaushalt</t>
  </si>
  <si>
    <t>Zweipersonenhaushalt</t>
  </si>
  <si>
    <t>Dreipersonenhaushalt</t>
  </si>
  <si>
    <t>Haushalte von Alleinerziehenden</t>
  </si>
  <si>
    <t>an Haus-halten</t>
  </si>
  <si>
    <t>gesamt</t>
  </si>
  <si>
    <t>an Haush. mit Kindern</t>
  </si>
  <si>
    <t>in %</t>
  </si>
  <si>
    <t xml:space="preserve">in % </t>
  </si>
  <si>
    <t>Haushaltsgröße mit … Personen</t>
  </si>
  <si>
    <t xml:space="preserve">4 und mehr </t>
  </si>
  <si>
    <t>Haushalte mit … Kindern</t>
  </si>
  <si>
    <t>3 und mehr</t>
  </si>
  <si>
    <t>Tabelle 2: Einpersonenhaushalte in den Hamburger Stadtteilen</t>
  </si>
  <si>
    <t xml:space="preserve">Haushalte mit vier und mehr Personen </t>
  </si>
  <si>
    <t>Durch-schnittl. Haushalts-größe</t>
  </si>
  <si>
    <t>St. Pauli</t>
  </si>
  <si>
    <t>St. Georg</t>
  </si>
  <si>
    <t>- Auswertung auf Basis des Melderegisters -</t>
  </si>
  <si>
    <t xml:space="preserve">© Statistisches Amt für Hamburg und Schleswig-Holstein, Hamburg 2022 
Auszugsweise Vervielfältigung und Verbreitung mit Quellenangabe gestattet.         </t>
  </si>
  <si>
    <t>Tabelle 1: Haushalte in den Hamburger Stadtteilen am 31.12.2021</t>
  </si>
  <si>
    <t>Tabelle 2: Einpersonenhaushalte in den Hamburger Stadtteilen von 2013 bis 2021</t>
  </si>
  <si>
    <t>Tabelle 3: Haushalte nach Größe in den Hamburger Stadtteilen am 31.12.2021</t>
  </si>
  <si>
    <t>Grafik 1: Haushaltsgrößen in den Hamburger Stadtteilen am 31.12.2021</t>
  </si>
  <si>
    <t>Einpersonenhaushalte in den Stadtteilen Hamburgs am 31.12.2021</t>
  </si>
  <si>
    <t>Haushalte mit Kindern in den Stadtteilen Hamburgs am 31.12.2021</t>
  </si>
  <si>
    <t xml:space="preserve">x  </t>
  </si>
  <si>
    <t xml:space="preserve"> von 2013 bis 2021</t>
  </si>
  <si>
    <t xml:space="preserve">.  </t>
  </si>
  <si>
    <t>Grafik 1: Haushaltsgrößen in den Hamburger Stadtteilen 31.12.2021</t>
  </si>
  <si>
    <t>Kennziffer: A I 11 - j 21 HH</t>
  </si>
  <si>
    <t>– nach Häufigkeit der Einpersonenhaushalte in Hamburg in Prozent –</t>
  </si>
  <si>
    <t>Herausgegeben am: 16. Mai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</si>
</sst>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
    <numFmt numFmtId="166" formatCode="###\ ###\ ##0.0"/>
    <numFmt numFmtId="167" formatCode="###,##0"/>
    <numFmt numFmtId="168" formatCode="###,###,###,###.0;\-###,###,###,###.0"/>
    <numFmt numFmtId="169" formatCode="###\ ###\ ##0"/>
    <numFmt numFmtId="170" formatCode="###\ ###\ ##0\ \ ;"/>
    <numFmt numFmtId="171" formatCode="###\ ###\ ##0.0\ \ ;"/>
  </numFmts>
  <fonts count="24"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rgb="FF006100"/>
      <name val="Calibri"/>
      <family val="2"/>
      <scheme val="minor"/>
    </font>
    <font>
      <sz val="10"/>
      <name val="Arial"/>
      <family val="2"/>
    </font>
    <font>
      <sz val="9"/>
      <name val="Arial"/>
      <family val="2"/>
    </font>
    <font>
      <b/>
      <sz val="10"/>
      <name val="Arial"/>
      <family val="2"/>
    </font>
    <font>
      <sz val="10"/>
      <color rgb="FF00B050"/>
      <name val="Arial"/>
      <family val="2"/>
    </font>
    <font>
      <b/>
      <sz val="9"/>
      <name val="Arial"/>
      <family val="2"/>
    </font>
    <font>
      <sz val="9"/>
      <color theme="1"/>
      <name val="Arial"/>
      <family val="2"/>
    </font>
    <font>
      <sz val="10"/>
      <color theme="1"/>
      <name val="Arial"/>
      <family val="2"/>
    </font>
    <font>
      <sz val="11"/>
      <color theme="1"/>
      <name val="Calibri"/>
      <family val="2"/>
      <scheme val="minor"/>
    </font>
    <font>
      <sz val="16"/>
      <color theme="1"/>
      <name val="Arial"/>
      <family val="2"/>
    </font>
    <font>
      <sz val="12"/>
      <name val="Arial"/>
      <family val="2"/>
    </font>
    <font>
      <sz val="12"/>
      <color theme="1"/>
      <name val="Arial"/>
      <family val="2"/>
    </font>
    <font>
      <sz val="18"/>
      <color theme="1"/>
      <name val="Arial"/>
      <family val="2"/>
    </font>
    <font>
      <b/>
      <sz val="11"/>
      <color theme="1"/>
      <name val="Calibri"/>
      <family val="2"/>
      <scheme val="minor"/>
    </font>
    <font>
      <b/>
      <sz val="12"/>
      <name val="Arial"/>
      <family val="2"/>
    </font>
    <font>
      <b/>
      <sz val="12"/>
      <color theme="1"/>
      <name val="Arial"/>
      <family val="2"/>
    </font>
    <font>
      <b/>
      <sz val="10"/>
      <color theme="1"/>
      <name val="Arial"/>
      <family val="2"/>
    </font>
    <font>
      <sz val="11"/>
      <color theme="0"/>
      <name val="Calibri"/>
      <family val="2"/>
      <scheme val="minor"/>
    </font>
    <font>
      <sz val="27"/>
      <color theme="1"/>
      <name val="Arial"/>
      <family val="2"/>
    </font>
    <font>
      <b/>
      <sz val="27"/>
      <name val="Arial"/>
      <family val="2"/>
    </font>
  </fonts>
  <fills count="4">
    <fill>
      <patternFill patternType="none"/>
    </fill>
    <fill>
      <patternFill patternType="gray125"/>
    </fill>
    <fill>
      <patternFill patternType="solid">
        <fgColor rgb="FFC6EFCE"/>
      </patternFill>
    </fill>
    <fill>
      <patternFill patternType="solid">
        <fgColor rgb="FFD9D9D9"/>
        <bgColor indexed="64"/>
      </patternFill>
    </fill>
  </fills>
  <borders count="14">
    <border>
      <left/>
      <right/>
      <top/>
      <bottom/>
      <diagonal/>
    </border>
    <border>
      <left/>
      <right style="thin">
        <color rgb="FF1E467D"/>
      </right>
      <top/>
      <bottom style="thin">
        <color rgb="FF1E467D"/>
      </bottom>
      <diagonal/>
    </border>
    <border>
      <left/>
      <right style="thin">
        <color rgb="FF1E467D"/>
      </right>
      <top style="thin">
        <color rgb="FF1E467D"/>
      </top>
      <bottom/>
      <diagonal/>
    </border>
    <border>
      <left style="thin">
        <color rgb="FF1E467D"/>
      </left>
      <right style="thin">
        <color rgb="FF1E467D"/>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rgb="FF1E467D"/>
      </right>
      <top/>
      <bottom/>
      <diagonal/>
    </border>
    <border>
      <left/>
      <right/>
      <top/>
      <bottom style="thin">
        <color rgb="FF1E467D"/>
      </bottom>
      <diagonal/>
    </border>
    <border>
      <left style="thin">
        <color rgb="FF1E467D"/>
      </left>
      <right/>
      <top/>
      <bottom style="thin">
        <color rgb="FF1E467D"/>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
      <left/>
      <right/>
      <top style="thin">
        <color rgb="FF1E467D"/>
      </top>
      <bottom/>
      <diagonal/>
    </border>
    <border>
      <left style="thin">
        <color rgb="FF1E467D"/>
      </left>
      <right style="thin">
        <color rgb="FF1E467D"/>
      </right>
      <top/>
      <bottom/>
      <diagonal/>
    </border>
  </borders>
  <cellStyleXfs count="10">
    <xf numFmtId="0" fontId="0" fillId="0" borderId="0"/>
    <xf numFmtId="0" fontId="4" fillId="2" borderId="0" applyNumberFormat="0" applyBorder="0" applyAlignment="0" applyProtection="0"/>
    <xf numFmtId="0" fontId="5" fillId="0" borderId="0"/>
    <xf numFmtId="0" fontId="5" fillId="0" borderId="0"/>
    <xf numFmtId="0" fontId="5" fillId="0" borderId="0"/>
    <xf numFmtId="0" fontId="11" fillId="0" borderId="0"/>
    <xf numFmtId="0" fontId="12" fillId="0" borderId="0"/>
    <xf numFmtId="0" fontId="12" fillId="0" borderId="0"/>
    <xf numFmtId="0" fontId="11" fillId="0" borderId="0"/>
    <xf numFmtId="0" fontId="11" fillId="0" borderId="0"/>
  </cellStyleXfs>
  <cellXfs count="121">
    <xf numFmtId="0" fontId="0" fillId="0" borderId="0" xfId="0"/>
    <xf numFmtId="0" fontId="0" fillId="0" borderId="0" xfId="0" applyFont="1"/>
    <xf numFmtId="0" fontId="7" fillId="0" borderId="0" xfId="0" applyFont="1" applyFill="1" applyBorder="1" applyAlignment="1">
      <alignment vertical="center"/>
    </xf>
    <xf numFmtId="0" fontId="6" fillId="0" borderId="0" xfId="0" applyFont="1" applyFill="1" applyBorder="1" applyAlignment="1">
      <alignment vertical="center"/>
    </xf>
    <xf numFmtId="0" fontId="8" fillId="0" borderId="0" xfId="0" applyFont="1"/>
    <xf numFmtId="0" fontId="10" fillId="0" borderId="0" xfId="0" applyFont="1"/>
    <xf numFmtId="165" fontId="6" fillId="0" borderId="0" xfId="1" applyNumberFormat="1" applyFont="1" applyFill="1" applyAlignment="1">
      <alignment horizontal="right"/>
    </xf>
    <xf numFmtId="166" fontId="6" fillId="0" borderId="0" xfId="1" applyNumberFormat="1" applyFont="1" applyFill="1" applyBorder="1" applyAlignment="1">
      <alignment horizontal="right"/>
    </xf>
    <xf numFmtId="165" fontId="6" fillId="0" borderId="0" xfId="1" applyNumberFormat="1" applyFont="1" applyFill="1"/>
    <xf numFmtId="0" fontId="5" fillId="0" borderId="0" xfId="0" applyFont="1" applyFill="1" applyBorder="1" applyAlignment="1">
      <alignment vertical="center"/>
    </xf>
    <xf numFmtId="0" fontId="7" fillId="0" borderId="0" xfId="0" applyFont="1" applyFill="1" applyBorder="1" applyAlignment="1">
      <alignment horizontal="center" vertical="center" wrapText="1"/>
    </xf>
    <xf numFmtId="167" fontId="6" fillId="0" borderId="0" xfId="1" applyNumberFormat="1" applyFont="1" applyFill="1" applyBorder="1" applyAlignment="1">
      <alignment horizontal="right" vertical="center"/>
    </xf>
    <xf numFmtId="164" fontId="6" fillId="0" borderId="0" xfId="1" applyNumberFormat="1" applyFont="1" applyFill="1" applyBorder="1" applyAlignment="1">
      <alignment horizontal="right" vertical="center"/>
    </xf>
    <xf numFmtId="167" fontId="5" fillId="0" borderId="0" xfId="0" applyNumberFormat="1" applyFont="1" applyFill="1" applyBorder="1" applyAlignment="1">
      <alignment vertical="center"/>
    </xf>
    <xf numFmtId="168" fontId="6" fillId="0" borderId="0" xfId="1" applyNumberFormat="1" applyFont="1" applyFill="1" applyBorder="1" applyAlignment="1">
      <alignment horizontal="right" vertical="center"/>
    </xf>
    <xf numFmtId="165" fontId="12" fillId="0" borderId="0" xfId="6" applyNumberFormat="1"/>
    <xf numFmtId="164" fontId="0" fillId="0" borderId="0" xfId="7" applyNumberFormat="1" applyFont="1"/>
    <xf numFmtId="164" fontId="5" fillId="0" borderId="0" xfId="0" applyNumberFormat="1" applyFont="1" applyFill="1" applyBorder="1" applyAlignment="1">
      <alignment vertical="center"/>
    </xf>
    <xf numFmtId="0" fontId="0" fillId="0" borderId="0" xfId="7" applyFont="1"/>
    <xf numFmtId="165" fontId="0" fillId="0" borderId="0" xfId="7" applyNumberFormat="1" applyFont="1"/>
    <xf numFmtId="0" fontId="5" fillId="0" borderId="0" xfId="0" applyFont="1"/>
    <xf numFmtId="0" fontId="14" fillId="0" borderId="0" xfId="0" applyFont="1"/>
    <xf numFmtId="0" fontId="15" fillId="0" borderId="0" xfId="0" applyFont="1"/>
    <xf numFmtId="0" fontId="14" fillId="0" borderId="0" xfId="0" applyFont="1" applyAlignment="1">
      <alignment horizontal="right"/>
    </xf>
    <xf numFmtId="167" fontId="9" fillId="0" borderId="0" xfId="1" applyNumberFormat="1" applyFont="1" applyFill="1" applyBorder="1" applyAlignment="1">
      <alignment horizontal="right" vertical="center"/>
    </xf>
    <xf numFmtId="0" fontId="6" fillId="0" borderId="7" xfId="0" applyFont="1" applyFill="1" applyBorder="1" applyAlignment="1">
      <alignment vertical="center"/>
    </xf>
    <xf numFmtId="0" fontId="9" fillId="0" borderId="7" xfId="5" applyFont="1" applyFill="1" applyBorder="1" applyAlignment="1">
      <alignment vertical="center" wrapText="1" shrinkToFit="1"/>
    </xf>
    <xf numFmtId="0" fontId="6" fillId="0" borderId="7" xfId="3" applyFont="1" applyFill="1" applyBorder="1" applyAlignment="1">
      <alignment vertical="center" wrapText="1"/>
    </xf>
    <xf numFmtId="0" fontId="9" fillId="0" borderId="7" xfId="0" applyFont="1" applyFill="1" applyBorder="1" applyAlignment="1">
      <alignment vertical="center"/>
    </xf>
    <xf numFmtId="0" fontId="6" fillId="0" borderId="7" xfId="3" applyFont="1" applyFill="1" applyBorder="1" applyAlignment="1">
      <alignment vertical="center"/>
    </xf>
    <xf numFmtId="0" fontId="9" fillId="0" borderId="1" xfId="0" applyFont="1" applyFill="1" applyBorder="1" applyAlignment="1">
      <alignment vertical="center"/>
    </xf>
    <xf numFmtId="0" fontId="6" fillId="3" borderId="5" xfId="1" applyFont="1" applyFill="1" applyBorder="1" applyAlignment="1">
      <alignment horizontal="center" vertical="center" wrapText="1"/>
    </xf>
    <xf numFmtId="169" fontId="6" fillId="0" borderId="0" xfId="1" applyNumberFormat="1" applyFont="1" applyFill="1" applyBorder="1" applyAlignment="1">
      <alignment horizontal="right" vertical="center"/>
    </xf>
    <xf numFmtId="166" fontId="6" fillId="0" borderId="0" xfId="1" applyNumberFormat="1" applyFont="1" applyFill="1" applyBorder="1" applyAlignment="1">
      <alignment horizontal="right" vertical="center"/>
    </xf>
    <xf numFmtId="0" fontId="10" fillId="0" borderId="0" xfId="0" applyFont="1" applyFill="1"/>
    <xf numFmtId="166" fontId="0" fillId="0" borderId="0" xfId="0" applyNumberFormat="1"/>
    <xf numFmtId="166" fontId="5" fillId="0" borderId="0" xfId="0" applyNumberFormat="1" applyFont="1"/>
    <xf numFmtId="0" fontId="11" fillId="0" borderId="0" xfId="9" applyAlignment="1">
      <alignment horizontal="left"/>
    </xf>
    <xf numFmtId="0" fontId="18" fillId="0" borderId="0" xfId="9" applyFont="1" applyAlignment="1">
      <alignment horizontal="left"/>
    </xf>
    <xf numFmtId="0" fontId="20" fillId="0" borderId="0" xfId="9" applyFont="1" applyAlignment="1">
      <alignment horizontal="left"/>
    </xf>
    <xf numFmtId="0" fontId="11" fillId="0" borderId="0" xfId="9" applyFont="1" applyAlignment="1">
      <alignment horizontal="left"/>
    </xf>
    <xf numFmtId="0" fontId="11" fillId="0" borderId="0" xfId="9" applyFont="1" applyAlignment="1">
      <alignment horizontal="left" wrapText="1"/>
    </xf>
    <xf numFmtId="0" fontId="11" fillId="0" borderId="0" xfId="9" applyAlignment="1">
      <alignment horizontal="left" wrapText="1"/>
    </xf>
    <xf numFmtId="0" fontId="20" fillId="0" borderId="0" xfId="9" applyFont="1" applyAlignment="1">
      <alignment horizontal="left" wrapText="1"/>
    </xf>
    <xf numFmtId="0" fontId="5" fillId="0" borderId="0" xfId="9" quotePrefix="1" applyFont="1" applyAlignment="1">
      <alignment horizontal="left"/>
    </xf>
    <xf numFmtId="0" fontId="5" fillId="0" borderId="0" xfId="9" applyFont="1" applyAlignment="1">
      <alignment horizontal="left"/>
    </xf>
    <xf numFmtId="0" fontId="7" fillId="0" borderId="0" xfId="9" applyFont="1" applyAlignment="1">
      <alignment horizontal="left"/>
    </xf>
    <xf numFmtId="0" fontId="11" fillId="0" borderId="0" xfId="9"/>
    <xf numFmtId="0" fontId="11" fillId="0" borderId="0" xfId="9" applyAlignment="1"/>
    <xf numFmtId="0" fontId="5" fillId="0" borderId="0" xfId="0" applyFont="1" applyAlignment="1">
      <alignment horizontal="left"/>
    </xf>
    <xf numFmtId="0" fontId="7" fillId="0" borderId="0" xfId="0" applyFont="1" applyFill="1" applyBorder="1" applyAlignment="1">
      <alignment horizontal="center" vertical="center"/>
    </xf>
    <xf numFmtId="0" fontId="7" fillId="0" borderId="8" xfId="0" applyFont="1" applyFill="1" applyBorder="1" applyAlignment="1">
      <alignment horizontal="center" vertical="center"/>
    </xf>
    <xf numFmtId="0" fontId="5" fillId="0" borderId="0" xfId="0" applyFont="1"/>
    <xf numFmtId="0" fontId="0" fillId="0" borderId="0" xfId="0" applyFont="1"/>
    <xf numFmtId="0" fontId="21" fillId="0" borderId="0" xfId="0" applyFont="1"/>
    <xf numFmtId="0" fontId="6" fillId="3" borderId="6"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3" xfId="1" applyFont="1" applyFill="1" applyBorder="1" applyAlignment="1">
      <alignment horizontal="center" vertical="center" wrapText="1"/>
    </xf>
    <xf numFmtId="170" fontId="6" fillId="0" borderId="0" xfId="1" applyNumberFormat="1" applyFont="1" applyFill="1" applyBorder="1" applyAlignment="1">
      <alignment horizontal="right" vertical="center"/>
    </xf>
    <xf numFmtId="171" fontId="6" fillId="0" borderId="0" xfId="1" applyNumberFormat="1" applyFont="1" applyFill="1" applyBorder="1" applyAlignment="1">
      <alignment horizontal="right" vertical="center"/>
    </xf>
    <xf numFmtId="170" fontId="9" fillId="0" borderId="0" xfId="1" applyNumberFormat="1" applyFont="1" applyFill="1" applyBorder="1" applyAlignment="1">
      <alignment horizontal="right" vertical="center"/>
    </xf>
    <xf numFmtId="171" fontId="9" fillId="0" borderId="0" xfId="1" applyNumberFormat="1" applyFont="1" applyFill="1" applyBorder="1" applyAlignment="1">
      <alignment horizontal="right" vertical="center"/>
    </xf>
    <xf numFmtId="170" fontId="9" fillId="0" borderId="9" xfId="1" applyNumberFormat="1" applyFont="1" applyFill="1" applyBorder="1" applyAlignment="1">
      <alignment horizontal="right" vertical="center"/>
    </xf>
    <xf numFmtId="171" fontId="9" fillId="0" borderId="8" xfId="1" applyNumberFormat="1" applyFont="1" applyFill="1" applyBorder="1" applyAlignment="1">
      <alignment horizontal="right" vertical="center"/>
    </xf>
    <xf numFmtId="170" fontId="9" fillId="0" borderId="8" xfId="1" applyNumberFormat="1" applyFont="1" applyFill="1" applyBorder="1" applyAlignment="1">
      <alignment horizontal="right" vertical="center"/>
    </xf>
    <xf numFmtId="0" fontId="6" fillId="0" borderId="0" xfId="0" applyFont="1"/>
    <xf numFmtId="0" fontId="23" fillId="0" borderId="0" xfId="0" applyFont="1" applyAlignment="1">
      <alignment horizontal="center"/>
    </xf>
    <xf numFmtId="0" fontId="0" fillId="0" borderId="0" xfId="0" applyAlignment="1"/>
    <xf numFmtId="0" fontId="3" fillId="0" borderId="0" xfId="9" applyFont="1" applyAlignment="1">
      <alignment horizontal="left" wrapText="1"/>
    </xf>
    <xf numFmtId="0" fontId="5" fillId="0" borderId="0" xfId="0" applyFont="1" applyAlignment="1">
      <alignment vertical="center"/>
    </xf>
    <xf numFmtId="0" fontId="6" fillId="0" borderId="0" xfId="0" applyFont="1" applyAlignment="1">
      <alignment vertical="center"/>
    </xf>
    <xf numFmtId="0" fontId="2" fillId="0" borderId="0" xfId="0" applyFont="1"/>
    <xf numFmtId="0" fontId="1" fillId="0" borderId="0" xfId="0" applyFont="1"/>
    <xf numFmtId="0" fontId="22" fillId="0" borderId="0" xfId="0" quotePrefix="1" applyFont="1" applyAlignment="1">
      <alignment horizontal="right"/>
    </xf>
    <xf numFmtId="0" fontId="22" fillId="0" borderId="0" xfId="0" applyFont="1" applyAlignment="1">
      <alignment horizontal="right"/>
    </xf>
    <xf numFmtId="0" fontId="16" fillId="0" borderId="0" xfId="0" quotePrefix="1" applyFont="1" applyAlignment="1">
      <alignment horizontal="right" vertical="center"/>
    </xf>
    <xf numFmtId="0" fontId="16" fillId="0" borderId="0" xfId="0" applyFont="1" applyAlignment="1">
      <alignment horizontal="right" vertical="center"/>
    </xf>
    <xf numFmtId="0" fontId="15" fillId="0" borderId="0" xfId="0" applyFont="1" applyAlignment="1">
      <alignment horizontal="right"/>
    </xf>
    <xf numFmtId="0" fontId="14" fillId="0" borderId="0" xfId="0" applyFont="1" applyAlignment="1">
      <alignment horizontal="right"/>
    </xf>
    <xf numFmtId="0" fontId="13" fillId="0" borderId="0" xfId="0" applyFont="1" applyAlignment="1"/>
    <xf numFmtId="0" fontId="14" fillId="0" borderId="0" xfId="0" quotePrefix="1" applyFont="1" applyAlignment="1">
      <alignment horizontal="right" vertical="center"/>
    </xf>
    <xf numFmtId="0" fontId="14" fillId="0" borderId="0" xfId="0" applyFont="1" applyAlignment="1">
      <alignment horizontal="right" vertical="center"/>
    </xf>
    <xf numFmtId="0" fontId="19" fillId="0" borderId="0" xfId="9" applyFont="1" applyAlignment="1">
      <alignment horizontal="left"/>
    </xf>
    <xf numFmtId="0" fontId="15" fillId="0" borderId="0" xfId="9" applyFont="1" applyAlignment="1">
      <alignment horizontal="left"/>
    </xf>
    <xf numFmtId="0" fontId="20" fillId="0" borderId="0" xfId="9" applyFont="1" applyAlignment="1">
      <alignment horizontal="left"/>
    </xf>
    <xf numFmtId="0" fontId="20" fillId="0" borderId="0" xfId="9" applyFont="1" applyAlignment="1">
      <alignment horizontal="left" wrapText="1"/>
    </xf>
    <xf numFmtId="0" fontId="11" fillId="0" borderId="0" xfId="9" applyAlignment="1">
      <alignment horizontal="left" wrapText="1"/>
    </xf>
    <xf numFmtId="0" fontId="11" fillId="0" borderId="0" xfId="9" applyFont="1" applyAlignment="1">
      <alignment horizontal="left" wrapText="1"/>
    </xf>
    <xf numFmtId="0" fontId="18" fillId="0" borderId="0" xfId="9" applyFont="1" applyAlignment="1">
      <alignment horizontal="left" vertical="center"/>
    </xf>
    <xf numFmtId="0" fontId="11" fillId="0" borderId="0" xfId="9" applyFont="1" applyAlignment="1">
      <alignment horizontal="left"/>
    </xf>
    <xf numFmtId="0" fontId="3" fillId="0" borderId="0" xfId="0" applyFont="1"/>
    <xf numFmtId="0" fontId="7" fillId="0" borderId="0" xfId="0" applyFont="1" applyAlignment="1">
      <alignment vertical="center"/>
    </xf>
    <xf numFmtId="0" fontId="18"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3"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0" fillId="0" borderId="10" xfId="0" applyBorder="1" applyAlignment="1">
      <alignment horizontal="center" vertical="center" wrapText="1"/>
    </xf>
    <xf numFmtId="0" fontId="6" fillId="3" borderId="2" xfId="1" applyFont="1" applyFill="1" applyBorder="1" applyAlignment="1">
      <alignment horizontal="left" vertical="center" wrapText="1"/>
    </xf>
    <xf numFmtId="0" fontId="6" fillId="3" borderId="1" xfId="1" applyFont="1" applyFill="1" applyBorder="1" applyAlignment="1">
      <alignment horizontal="left" vertical="center" wrapText="1"/>
    </xf>
    <xf numFmtId="0" fontId="6" fillId="3" borderId="11"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7" xfId="1" applyFont="1" applyFill="1" applyBorder="1" applyAlignment="1">
      <alignment horizontal="left" vertical="center" wrapText="1"/>
    </xf>
    <xf numFmtId="0" fontId="6" fillId="3" borderId="12"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20" fillId="0" borderId="0" xfId="0" applyFont="1" applyAlignment="1">
      <alignment horizontal="center"/>
    </xf>
    <xf numFmtId="0" fontId="7" fillId="0" borderId="0" xfId="0" applyFont="1" applyAlignment="1">
      <alignment horizontal="center"/>
    </xf>
    <xf numFmtId="0" fontId="17" fillId="0" borderId="0" xfId="0" applyFont="1" applyAlignment="1">
      <alignment horizontal="center"/>
    </xf>
  </cellXfs>
  <cellStyles count="10">
    <cellStyle name="Gut" xfId="1" builtinId="26"/>
    <cellStyle name="Standard" xfId="0" builtinId="0"/>
    <cellStyle name="Standard 10" xfId="6" xr:uid="{00000000-0005-0000-0000-000002000000}"/>
    <cellStyle name="Standard 2" xfId="5" xr:uid="{00000000-0005-0000-0000-000003000000}"/>
    <cellStyle name="Standard 3" xfId="3" xr:uid="{00000000-0005-0000-0000-000004000000}"/>
    <cellStyle name="Standard 4" xfId="2" xr:uid="{00000000-0005-0000-0000-000005000000}"/>
    <cellStyle name="Standard 4 2" xfId="4" xr:uid="{00000000-0005-0000-0000-000006000000}"/>
    <cellStyle name="Standard 5" xfId="8" xr:uid="{00000000-0005-0000-0000-000007000000}"/>
    <cellStyle name="Standard 6" xfId="7" xr:uid="{00000000-0005-0000-0000-000008000000}"/>
    <cellStyle name="Standard 7 2" xfId="9" xr:uid="{00000000-0005-0000-0000-000009000000}"/>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EBEBEB"/>
      <color rgb="FF64AAC8"/>
      <color rgb="FFFFDDAD"/>
      <color rgb="FFFFCA69"/>
      <color rgb="FFEFB300"/>
      <color rgb="FFF0D046"/>
      <color rgb="FFEECB36"/>
      <color rgb="FFF3DB73"/>
      <color rgb="FFFFB521"/>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[1]Grafiktabelle4_1!$M$2</c:f>
              <c:strCache>
                <c:ptCount val="1"/>
                <c:pt idx="0">
                  <c:v>Einpersonenhaushalt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[1]Grafiktabelle4_1!$L$3:$L$32</c:f>
              <c:strCache>
                <c:ptCount val="30"/>
                <c:pt idx="0">
                  <c:v>Kl. Grasbrook/Steinwerder</c:v>
                </c:pt>
                <c:pt idx="1">
                  <c:v>Dulsberg</c:v>
                </c:pt>
                <c:pt idx="2">
                  <c:v>Barmbek-Nord</c:v>
                </c:pt>
                <c:pt idx="3">
                  <c:v>St. Pauli</c:v>
                </c:pt>
                <c:pt idx="4">
                  <c:v>Neustadt</c:v>
                </c:pt>
                <c:pt idx="5">
                  <c:v>Billbrook</c:v>
                </c:pt>
                <c:pt idx="6">
                  <c:v>Barmbek-Süd</c:v>
                </c:pt>
                <c:pt idx="7">
                  <c:v>Sternschanze</c:v>
                </c:pt>
                <c:pt idx="8">
                  <c:v>Hamm</c:v>
                </c:pt>
                <c:pt idx="9">
                  <c:v>Borgfelde</c:v>
                </c:pt>
                <c:pt idx="10">
                  <c:v>Eimsbüttel</c:v>
                </c:pt>
                <c:pt idx="11">
                  <c:v>St. Georg</c:v>
                </c:pt>
                <c:pt idx="12">
                  <c:v>Hohenfelde</c:v>
                </c:pt>
                <c:pt idx="13">
                  <c:v>Hoheluft-West</c:v>
                </c:pt>
                <c:pt idx="14">
                  <c:v>Eilbek</c:v>
                </c:pt>
                <c:pt idx="15">
                  <c:v>Rotherbaum</c:v>
                </c:pt>
                <c:pt idx="16">
                  <c:v>Winterhude</c:v>
                </c:pt>
                <c:pt idx="17">
                  <c:v>Altona-Altstadt</c:v>
                </c:pt>
                <c:pt idx="18">
                  <c:v>Hoheluft-Ost</c:v>
                </c:pt>
                <c:pt idx="19">
                  <c:v>Eppendorf</c:v>
                </c:pt>
                <c:pt idx="20">
                  <c:v>Uhlenhorst</c:v>
                </c:pt>
                <c:pt idx="21">
                  <c:v>Ottensen</c:v>
                </c:pt>
                <c:pt idx="22">
                  <c:v>Harburg</c:v>
                </c:pt>
                <c:pt idx="23">
                  <c:v>Hamburg-Altstadt</c:v>
                </c:pt>
                <c:pt idx="24">
                  <c:v>Wandsbek</c:v>
                </c:pt>
                <c:pt idx="25">
                  <c:v>Horn</c:v>
                </c:pt>
                <c:pt idx="26">
                  <c:v>Bahrenfeld</c:v>
                </c:pt>
                <c:pt idx="27">
                  <c:v>Altona-Nord</c:v>
                </c:pt>
                <c:pt idx="28">
                  <c:v>Harvestehude</c:v>
                </c:pt>
                <c:pt idx="29">
                  <c:v>Rothenburgsort</c:v>
                </c:pt>
              </c:strCache>
            </c:strRef>
          </c:cat>
          <c:val>
            <c:numRef>
              <c:f>[1]Grafiktabelle4_1!$M$3:$M$32</c:f>
              <c:numCache>
                <c:formatCode>General</c:formatCode>
                <c:ptCount val="30"/>
                <c:pt idx="0">
                  <c:v>81.099999999999994</c:v>
                </c:pt>
                <c:pt idx="1">
                  <c:v>72.099999999999994</c:v>
                </c:pt>
                <c:pt idx="2">
                  <c:v>70</c:v>
                </c:pt>
                <c:pt idx="3">
                  <c:v>69</c:v>
                </c:pt>
                <c:pt idx="4">
                  <c:v>68.900000000000006</c:v>
                </c:pt>
                <c:pt idx="5">
                  <c:v>68.900000000000006</c:v>
                </c:pt>
                <c:pt idx="6">
                  <c:v>68.599999999999994</c:v>
                </c:pt>
                <c:pt idx="7">
                  <c:v>68.2</c:v>
                </c:pt>
                <c:pt idx="8">
                  <c:v>68.099999999999994</c:v>
                </c:pt>
                <c:pt idx="9">
                  <c:v>68</c:v>
                </c:pt>
                <c:pt idx="10">
                  <c:v>67.400000000000006</c:v>
                </c:pt>
                <c:pt idx="11">
                  <c:v>66.7</c:v>
                </c:pt>
                <c:pt idx="12">
                  <c:v>66.7</c:v>
                </c:pt>
                <c:pt idx="13">
                  <c:v>65.900000000000006</c:v>
                </c:pt>
                <c:pt idx="14">
                  <c:v>65.599999999999994</c:v>
                </c:pt>
                <c:pt idx="15">
                  <c:v>64.099999999999994</c:v>
                </c:pt>
                <c:pt idx="16">
                  <c:v>63.9</c:v>
                </c:pt>
                <c:pt idx="17">
                  <c:v>63.3</c:v>
                </c:pt>
                <c:pt idx="18">
                  <c:v>62.4</c:v>
                </c:pt>
                <c:pt idx="19">
                  <c:v>61.9</c:v>
                </c:pt>
                <c:pt idx="20">
                  <c:v>61.8</c:v>
                </c:pt>
                <c:pt idx="21">
                  <c:v>61.6</c:v>
                </c:pt>
                <c:pt idx="22">
                  <c:v>61</c:v>
                </c:pt>
                <c:pt idx="23">
                  <c:v>60.9</c:v>
                </c:pt>
                <c:pt idx="24">
                  <c:v>60.6</c:v>
                </c:pt>
                <c:pt idx="25">
                  <c:v>60</c:v>
                </c:pt>
                <c:pt idx="26">
                  <c:v>59.5</c:v>
                </c:pt>
                <c:pt idx="27">
                  <c:v>59.3</c:v>
                </c:pt>
                <c:pt idx="28">
                  <c:v>59.1</c:v>
                </c:pt>
                <c:pt idx="29">
                  <c:v>58.7</c:v>
                </c:pt>
              </c:numCache>
            </c:numRef>
          </c:val>
          <c:extLst>
            <c:ext xmlns:c16="http://schemas.microsoft.com/office/drawing/2014/chart" uri="{C3380CC4-5D6E-409C-BE32-E72D297353CC}">
              <c16:uniqueId val="{00000000-304E-47E9-9EAD-43A7E5D2A66F}"/>
            </c:ext>
          </c:extLst>
        </c:ser>
        <c:ser>
          <c:idx val="1"/>
          <c:order val="1"/>
          <c:tx>
            <c:strRef>
              <c:f>[1]Grafiktabelle4_1!$N$2</c:f>
              <c:strCache>
                <c:ptCount val="1"/>
                <c:pt idx="0">
                  <c:v>Zweipersonenhaushalt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[1]Grafiktabelle4_1!$L$3:$L$32</c:f>
              <c:strCache>
                <c:ptCount val="30"/>
                <c:pt idx="0">
                  <c:v>Kl. Grasbrook/Steinwerder</c:v>
                </c:pt>
                <c:pt idx="1">
                  <c:v>Dulsberg</c:v>
                </c:pt>
                <c:pt idx="2">
                  <c:v>Barmbek-Nord</c:v>
                </c:pt>
                <c:pt idx="3">
                  <c:v>St. Pauli</c:v>
                </c:pt>
                <c:pt idx="4">
                  <c:v>Neustadt</c:v>
                </c:pt>
                <c:pt idx="5">
                  <c:v>Billbrook</c:v>
                </c:pt>
                <c:pt idx="6">
                  <c:v>Barmbek-Süd</c:v>
                </c:pt>
                <c:pt idx="7">
                  <c:v>Sternschanze</c:v>
                </c:pt>
                <c:pt idx="8">
                  <c:v>Hamm</c:v>
                </c:pt>
                <c:pt idx="9">
                  <c:v>Borgfelde</c:v>
                </c:pt>
                <c:pt idx="10">
                  <c:v>Eimsbüttel</c:v>
                </c:pt>
                <c:pt idx="11">
                  <c:v>St. Georg</c:v>
                </c:pt>
                <c:pt idx="12">
                  <c:v>Hohenfelde</c:v>
                </c:pt>
                <c:pt idx="13">
                  <c:v>Hoheluft-West</c:v>
                </c:pt>
                <c:pt idx="14">
                  <c:v>Eilbek</c:v>
                </c:pt>
                <c:pt idx="15">
                  <c:v>Rotherbaum</c:v>
                </c:pt>
                <c:pt idx="16">
                  <c:v>Winterhude</c:v>
                </c:pt>
                <c:pt idx="17">
                  <c:v>Altona-Altstadt</c:v>
                </c:pt>
                <c:pt idx="18">
                  <c:v>Hoheluft-Ost</c:v>
                </c:pt>
                <c:pt idx="19">
                  <c:v>Eppendorf</c:v>
                </c:pt>
                <c:pt idx="20">
                  <c:v>Uhlenhorst</c:v>
                </c:pt>
                <c:pt idx="21">
                  <c:v>Ottensen</c:v>
                </c:pt>
                <c:pt idx="22">
                  <c:v>Harburg</c:v>
                </c:pt>
                <c:pt idx="23">
                  <c:v>Hamburg-Altstadt</c:v>
                </c:pt>
                <c:pt idx="24">
                  <c:v>Wandsbek</c:v>
                </c:pt>
                <c:pt idx="25">
                  <c:v>Horn</c:v>
                </c:pt>
                <c:pt idx="26">
                  <c:v>Bahrenfeld</c:v>
                </c:pt>
                <c:pt idx="27">
                  <c:v>Altona-Nord</c:v>
                </c:pt>
                <c:pt idx="28">
                  <c:v>Harvestehude</c:v>
                </c:pt>
                <c:pt idx="29">
                  <c:v>Rothenburgsort</c:v>
                </c:pt>
              </c:strCache>
            </c:strRef>
          </c:cat>
          <c:val>
            <c:numRef>
              <c:f>[1]Grafiktabelle4_1!$N$3:$N$32</c:f>
              <c:numCache>
                <c:formatCode>General</c:formatCode>
                <c:ptCount val="30"/>
                <c:pt idx="0">
                  <c:v>14.6</c:v>
                </c:pt>
                <c:pt idx="1">
                  <c:v>17.2</c:v>
                </c:pt>
                <c:pt idx="2">
                  <c:v>19.5</c:v>
                </c:pt>
                <c:pt idx="3">
                  <c:v>18</c:v>
                </c:pt>
                <c:pt idx="4">
                  <c:v>19.2</c:v>
                </c:pt>
                <c:pt idx="5">
                  <c:v>19.3</c:v>
                </c:pt>
                <c:pt idx="6">
                  <c:v>20.399999999999999</c:v>
                </c:pt>
                <c:pt idx="7">
                  <c:v>18.3</c:v>
                </c:pt>
                <c:pt idx="8">
                  <c:v>20.5</c:v>
                </c:pt>
                <c:pt idx="9">
                  <c:v>21.3</c:v>
                </c:pt>
                <c:pt idx="10">
                  <c:v>19.899999999999999</c:v>
                </c:pt>
                <c:pt idx="11">
                  <c:v>21.2</c:v>
                </c:pt>
                <c:pt idx="12">
                  <c:v>20.9</c:v>
                </c:pt>
                <c:pt idx="13">
                  <c:v>20.9</c:v>
                </c:pt>
                <c:pt idx="14">
                  <c:v>21.7</c:v>
                </c:pt>
                <c:pt idx="15">
                  <c:v>21</c:v>
                </c:pt>
                <c:pt idx="16">
                  <c:v>21.8</c:v>
                </c:pt>
                <c:pt idx="17">
                  <c:v>20.5</c:v>
                </c:pt>
                <c:pt idx="18">
                  <c:v>23.5</c:v>
                </c:pt>
                <c:pt idx="19">
                  <c:v>22.7</c:v>
                </c:pt>
                <c:pt idx="20">
                  <c:v>23.1</c:v>
                </c:pt>
                <c:pt idx="21">
                  <c:v>21.7</c:v>
                </c:pt>
                <c:pt idx="22">
                  <c:v>21.6</c:v>
                </c:pt>
                <c:pt idx="23">
                  <c:v>25.1</c:v>
                </c:pt>
                <c:pt idx="24">
                  <c:v>23.8</c:v>
                </c:pt>
                <c:pt idx="25">
                  <c:v>22.3</c:v>
                </c:pt>
                <c:pt idx="26">
                  <c:v>22</c:v>
                </c:pt>
                <c:pt idx="27">
                  <c:v>22.2</c:v>
                </c:pt>
                <c:pt idx="28">
                  <c:v>22.8</c:v>
                </c:pt>
                <c:pt idx="29">
                  <c:v>21.5</c:v>
                </c:pt>
              </c:numCache>
            </c:numRef>
          </c:val>
          <c:extLst>
            <c:ext xmlns:c16="http://schemas.microsoft.com/office/drawing/2014/chart" uri="{C3380CC4-5D6E-409C-BE32-E72D297353CC}">
              <c16:uniqueId val="{00000001-304E-47E9-9EAD-43A7E5D2A66F}"/>
            </c:ext>
          </c:extLst>
        </c:ser>
        <c:ser>
          <c:idx val="2"/>
          <c:order val="2"/>
          <c:tx>
            <c:strRef>
              <c:f>[1]Grafiktabelle4_1!$O$2</c:f>
              <c:strCache>
                <c:ptCount val="1"/>
                <c:pt idx="0">
                  <c:v>Dreipersonenhaushalt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[1]Grafiktabelle4_1!$L$3:$L$32</c:f>
              <c:strCache>
                <c:ptCount val="30"/>
                <c:pt idx="0">
                  <c:v>Kl. Grasbrook/Steinwerder</c:v>
                </c:pt>
                <c:pt idx="1">
                  <c:v>Dulsberg</c:v>
                </c:pt>
                <c:pt idx="2">
                  <c:v>Barmbek-Nord</c:v>
                </c:pt>
                <c:pt idx="3">
                  <c:v>St. Pauli</c:v>
                </c:pt>
                <c:pt idx="4">
                  <c:v>Neustadt</c:v>
                </c:pt>
                <c:pt idx="5">
                  <c:v>Billbrook</c:v>
                </c:pt>
                <c:pt idx="6">
                  <c:v>Barmbek-Süd</c:v>
                </c:pt>
                <c:pt idx="7">
                  <c:v>Sternschanze</c:v>
                </c:pt>
                <c:pt idx="8">
                  <c:v>Hamm</c:v>
                </c:pt>
                <c:pt idx="9">
                  <c:v>Borgfelde</c:v>
                </c:pt>
                <c:pt idx="10">
                  <c:v>Eimsbüttel</c:v>
                </c:pt>
                <c:pt idx="11">
                  <c:v>St. Georg</c:v>
                </c:pt>
                <c:pt idx="12">
                  <c:v>Hohenfelde</c:v>
                </c:pt>
                <c:pt idx="13">
                  <c:v>Hoheluft-West</c:v>
                </c:pt>
                <c:pt idx="14">
                  <c:v>Eilbek</c:v>
                </c:pt>
                <c:pt idx="15">
                  <c:v>Rotherbaum</c:v>
                </c:pt>
                <c:pt idx="16">
                  <c:v>Winterhude</c:v>
                </c:pt>
                <c:pt idx="17">
                  <c:v>Altona-Altstadt</c:v>
                </c:pt>
                <c:pt idx="18">
                  <c:v>Hoheluft-Ost</c:v>
                </c:pt>
                <c:pt idx="19">
                  <c:v>Eppendorf</c:v>
                </c:pt>
                <c:pt idx="20">
                  <c:v>Uhlenhorst</c:v>
                </c:pt>
                <c:pt idx="21">
                  <c:v>Ottensen</c:v>
                </c:pt>
                <c:pt idx="22">
                  <c:v>Harburg</c:v>
                </c:pt>
                <c:pt idx="23">
                  <c:v>Hamburg-Altstadt</c:v>
                </c:pt>
                <c:pt idx="24">
                  <c:v>Wandsbek</c:v>
                </c:pt>
                <c:pt idx="25">
                  <c:v>Horn</c:v>
                </c:pt>
                <c:pt idx="26">
                  <c:v>Bahrenfeld</c:v>
                </c:pt>
                <c:pt idx="27">
                  <c:v>Altona-Nord</c:v>
                </c:pt>
                <c:pt idx="28">
                  <c:v>Harvestehude</c:v>
                </c:pt>
                <c:pt idx="29">
                  <c:v>Rothenburgsort</c:v>
                </c:pt>
              </c:strCache>
            </c:strRef>
          </c:cat>
          <c:val>
            <c:numRef>
              <c:f>[1]Grafiktabelle4_1!$O$3:$O$32</c:f>
              <c:numCache>
                <c:formatCode>General</c:formatCode>
                <c:ptCount val="30"/>
                <c:pt idx="0">
                  <c:v>1.9</c:v>
                </c:pt>
                <c:pt idx="1">
                  <c:v>5.7</c:v>
                </c:pt>
                <c:pt idx="2">
                  <c:v>6.2</c:v>
                </c:pt>
                <c:pt idx="3">
                  <c:v>6.9</c:v>
                </c:pt>
                <c:pt idx="4">
                  <c:v>7.1</c:v>
                </c:pt>
                <c:pt idx="5">
                  <c:v>6.6</c:v>
                </c:pt>
                <c:pt idx="6">
                  <c:v>6.4</c:v>
                </c:pt>
                <c:pt idx="7">
                  <c:v>7.1</c:v>
                </c:pt>
                <c:pt idx="8">
                  <c:v>6.5</c:v>
                </c:pt>
                <c:pt idx="9">
                  <c:v>6.2</c:v>
                </c:pt>
                <c:pt idx="10">
                  <c:v>7.1</c:v>
                </c:pt>
                <c:pt idx="11">
                  <c:v>6.5</c:v>
                </c:pt>
                <c:pt idx="12">
                  <c:v>6.9</c:v>
                </c:pt>
                <c:pt idx="13">
                  <c:v>7.5</c:v>
                </c:pt>
                <c:pt idx="14">
                  <c:v>7.2</c:v>
                </c:pt>
                <c:pt idx="15">
                  <c:v>7.6</c:v>
                </c:pt>
                <c:pt idx="16">
                  <c:v>7.8</c:v>
                </c:pt>
                <c:pt idx="17">
                  <c:v>8.4</c:v>
                </c:pt>
                <c:pt idx="18">
                  <c:v>8.1999999999999993</c:v>
                </c:pt>
                <c:pt idx="19">
                  <c:v>8.1999999999999993</c:v>
                </c:pt>
                <c:pt idx="20">
                  <c:v>8</c:v>
                </c:pt>
                <c:pt idx="21">
                  <c:v>8.9</c:v>
                </c:pt>
                <c:pt idx="22">
                  <c:v>8.5</c:v>
                </c:pt>
                <c:pt idx="23">
                  <c:v>7.6</c:v>
                </c:pt>
                <c:pt idx="24">
                  <c:v>8.6999999999999993</c:v>
                </c:pt>
                <c:pt idx="25">
                  <c:v>8.6999999999999993</c:v>
                </c:pt>
                <c:pt idx="26">
                  <c:v>9.1</c:v>
                </c:pt>
                <c:pt idx="27">
                  <c:v>9</c:v>
                </c:pt>
                <c:pt idx="28">
                  <c:v>9.4</c:v>
                </c:pt>
                <c:pt idx="29">
                  <c:v>10</c:v>
                </c:pt>
              </c:numCache>
            </c:numRef>
          </c:val>
          <c:extLst>
            <c:ext xmlns:c16="http://schemas.microsoft.com/office/drawing/2014/chart" uri="{C3380CC4-5D6E-409C-BE32-E72D297353CC}">
              <c16:uniqueId val="{00000002-304E-47E9-9EAD-43A7E5D2A66F}"/>
            </c:ext>
          </c:extLst>
        </c:ser>
        <c:ser>
          <c:idx val="3"/>
          <c:order val="3"/>
          <c:tx>
            <c:strRef>
              <c:f>[1]Grafiktabelle4_1!$P$2</c:f>
              <c:strCache>
                <c:ptCount val="1"/>
                <c:pt idx="0">
                  <c:v>Haushalte mit vier und mehr Personen </c:v>
                </c:pt>
              </c:strCache>
            </c:strRef>
          </c:tx>
          <c:spPr>
            <a:solidFill>
              <a:schemeClr val="accent4"/>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304E-47E9-9EAD-43A7E5D2A66F}"/>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[1]Grafiktabelle4_1!$L$3:$L$32</c:f>
              <c:strCache>
                <c:ptCount val="30"/>
                <c:pt idx="0">
                  <c:v>Kl. Grasbrook/Steinwerder</c:v>
                </c:pt>
                <c:pt idx="1">
                  <c:v>Dulsberg</c:v>
                </c:pt>
                <c:pt idx="2">
                  <c:v>Barmbek-Nord</c:v>
                </c:pt>
                <c:pt idx="3">
                  <c:v>St. Pauli</c:v>
                </c:pt>
                <c:pt idx="4">
                  <c:v>Neustadt</c:v>
                </c:pt>
                <c:pt idx="5">
                  <c:v>Billbrook</c:v>
                </c:pt>
                <c:pt idx="6">
                  <c:v>Barmbek-Süd</c:v>
                </c:pt>
                <c:pt idx="7">
                  <c:v>Sternschanze</c:v>
                </c:pt>
                <c:pt idx="8">
                  <c:v>Hamm</c:v>
                </c:pt>
                <c:pt idx="9">
                  <c:v>Borgfelde</c:v>
                </c:pt>
                <c:pt idx="10">
                  <c:v>Eimsbüttel</c:v>
                </c:pt>
                <c:pt idx="11">
                  <c:v>St. Georg</c:v>
                </c:pt>
                <c:pt idx="12">
                  <c:v>Hohenfelde</c:v>
                </c:pt>
                <c:pt idx="13">
                  <c:v>Hoheluft-West</c:v>
                </c:pt>
                <c:pt idx="14">
                  <c:v>Eilbek</c:v>
                </c:pt>
                <c:pt idx="15">
                  <c:v>Rotherbaum</c:v>
                </c:pt>
                <c:pt idx="16">
                  <c:v>Winterhude</c:v>
                </c:pt>
                <c:pt idx="17">
                  <c:v>Altona-Altstadt</c:v>
                </c:pt>
                <c:pt idx="18">
                  <c:v>Hoheluft-Ost</c:v>
                </c:pt>
                <c:pt idx="19">
                  <c:v>Eppendorf</c:v>
                </c:pt>
                <c:pt idx="20">
                  <c:v>Uhlenhorst</c:v>
                </c:pt>
                <c:pt idx="21">
                  <c:v>Ottensen</c:v>
                </c:pt>
                <c:pt idx="22">
                  <c:v>Harburg</c:v>
                </c:pt>
                <c:pt idx="23">
                  <c:v>Hamburg-Altstadt</c:v>
                </c:pt>
                <c:pt idx="24">
                  <c:v>Wandsbek</c:v>
                </c:pt>
                <c:pt idx="25">
                  <c:v>Horn</c:v>
                </c:pt>
                <c:pt idx="26">
                  <c:v>Bahrenfeld</c:v>
                </c:pt>
                <c:pt idx="27">
                  <c:v>Altona-Nord</c:v>
                </c:pt>
                <c:pt idx="28">
                  <c:v>Harvestehude</c:v>
                </c:pt>
                <c:pt idx="29">
                  <c:v>Rothenburgsort</c:v>
                </c:pt>
              </c:strCache>
            </c:strRef>
          </c:cat>
          <c:val>
            <c:numRef>
              <c:f>[1]Grafiktabelle4_1!$P$3:$P$32</c:f>
              <c:numCache>
                <c:formatCode>General</c:formatCode>
                <c:ptCount val="30"/>
                <c:pt idx="0">
                  <c:v>2.4</c:v>
                </c:pt>
                <c:pt idx="1">
                  <c:v>5</c:v>
                </c:pt>
                <c:pt idx="2">
                  <c:v>4.3</c:v>
                </c:pt>
                <c:pt idx="3">
                  <c:v>6.2</c:v>
                </c:pt>
                <c:pt idx="4">
                  <c:v>4.9000000000000004</c:v>
                </c:pt>
                <c:pt idx="5">
                  <c:v>5.2</c:v>
                </c:pt>
                <c:pt idx="6">
                  <c:v>4.5999999999999996</c:v>
                </c:pt>
                <c:pt idx="7">
                  <c:v>6.4</c:v>
                </c:pt>
                <c:pt idx="8">
                  <c:v>4.9000000000000004</c:v>
                </c:pt>
                <c:pt idx="9">
                  <c:v>4.5999999999999996</c:v>
                </c:pt>
                <c:pt idx="10">
                  <c:v>5.6</c:v>
                </c:pt>
                <c:pt idx="11">
                  <c:v>5.7</c:v>
                </c:pt>
                <c:pt idx="12">
                  <c:v>5.5</c:v>
                </c:pt>
                <c:pt idx="13">
                  <c:v>5.6</c:v>
                </c:pt>
                <c:pt idx="14">
                  <c:v>5.5</c:v>
                </c:pt>
                <c:pt idx="15">
                  <c:v>7.3</c:v>
                </c:pt>
                <c:pt idx="16">
                  <c:v>6.5</c:v>
                </c:pt>
                <c:pt idx="17">
                  <c:v>7.8</c:v>
                </c:pt>
                <c:pt idx="18">
                  <c:v>5.9</c:v>
                </c:pt>
                <c:pt idx="19">
                  <c:v>7.2</c:v>
                </c:pt>
                <c:pt idx="20">
                  <c:v>7</c:v>
                </c:pt>
                <c:pt idx="21">
                  <c:v>7.8</c:v>
                </c:pt>
                <c:pt idx="22">
                  <c:v>8.9</c:v>
                </c:pt>
                <c:pt idx="23">
                  <c:v>6.4</c:v>
                </c:pt>
                <c:pt idx="24">
                  <c:v>6.9</c:v>
                </c:pt>
                <c:pt idx="25">
                  <c:v>9.1</c:v>
                </c:pt>
                <c:pt idx="26">
                  <c:v>9.3000000000000007</c:v>
                </c:pt>
                <c:pt idx="27">
                  <c:v>9.4</c:v>
                </c:pt>
                <c:pt idx="28">
                  <c:v>8.6999999999999993</c:v>
                </c:pt>
                <c:pt idx="29">
                  <c:v>9.8000000000000007</c:v>
                </c:pt>
              </c:numCache>
            </c:numRef>
          </c:val>
          <c:extLst>
            <c:ext xmlns:c16="http://schemas.microsoft.com/office/drawing/2014/chart" uri="{C3380CC4-5D6E-409C-BE32-E72D297353CC}">
              <c16:uniqueId val="{00000004-304E-47E9-9EAD-43A7E5D2A66F}"/>
            </c:ext>
          </c:extLst>
        </c:ser>
        <c:dLbls>
          <c:dLblPos val="ctr"/>
          <c:showLegendKey val="0"/>
          <c:showVal val="1"/>
          <c:showCatName val="0"/>
          <c:showSerName val="0"/>
          <c:showPercent val="0"/>
          <c:showBubbleSize val="0"/>
        </c:dLbls>
        <c:gapWidth val="80"/>
        <c:overlap val="100"/>
        <c:axId val="434613536"/>
        <c:axId val="434613920"/>
      </c:barChart>
      <c:catAx>
        <c:axId val="4346135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34613920"/>
        <c:crosses val="autoZero"/>
        <c:auto val="1"/>
        <c:lblAlgn val="ctr"/>
        <c:lblOffset val="100"/>
        <c:noMultiLvlLbl val="0"/>
      </c:catAx>
      <c:valAx>
        <c:axId val="434613920"/>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34613536"/>
        <c:crosses val="autoZero"/>
        <c:crossBetween val="between"/>
      </c:valAx>
      <c:spPr>
        <a:noFill/>
        <a:ln>
          <a:noFill/>
        </a:ln>
        <a:effectLst/>
      </c:spPr>
    </c:plotArea>
    <c:legend>
      <c:legendPos val="b"/>
      <c:layout>
        <c:manualLayout>
          <c:xMode val="edge"/>
          <c:yMode val="edge"/>
          <c:x val="2.8732839621813072E-3"/>
          <c:y val="0.94194728780377901"/>
          <c:w val="0.99177511732966461"/>
          <c:h val="4.8483335407535522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tx1"/>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28</xdr:row>
      <xdr:rowOff>66675</xdr:rowOff>
    </xdr:from>
    <xdr:to>
      <xdr:col>6</xdr:col>
      <xdr:colOff>866550</xdr:colOff>
      <xdr:row>45</xdr:row>
      <xdr:rowOff>171826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77000"/>
          <a:ext cx="6372000" cy="3343651"/>
        </a:xfrm>
        <a:prstGeom prst="rect">
          <a:avLst/>
        </a:prstGeom>
      </xdr:spPr>
    </xdr:pic>
    <xdr:clientData/>
  </xdr:twoCellAnchor>
  <xdr:twoCellAnchor editAs="absolute">
    <xdr:from>
      <xdr:col>5</xdr:col>
      <xdr:colOff>590550</xdr:colOff>
      <xdr:row>0</xdr:row>
      <xdr:rowOff>0</xdr:rowOff>
    </xdr:from>
    <xdr:to>
      <xdr:col>6</xdr:col>
      <xdr:colOff>883462</xdr:colOff>
      <xdr:row>3</xdr:row>
      <xdr:rowOff>187899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197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xdr:colOff>
      <xdr:row>0</xdr:row>
      <xdr:rowOff>0</xdr:rowOff>
    </xdr:from>
    <xdr:to>
      <xdr:col>6</xdr:col>
      <xdr:colOff>876074</xdr:colOff>
      <xdr:row>14</xdr:row>
      <xdr:rowOff>161925</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9524" y="0"/>
          <a:ext cx="6372000" cy="2828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a:t>
          </a:r>
        </a:p>
        <a:p>
          <a:pPr algn="l"/>
          <a:endParaRPr lang="de-DE" sz="1000" b="0" i="0" u="none" strike="noStrike">
            <a:solidFill>
              <a:schemeClr val="dk1"/>
            </a:solidFill>
            <a:effectLst/>
            <a:latin typeface="Arial" pitchFamily="34" charset="0"/>
            <a:ea typeface="+mn-ea"/>
            <a:cs typeface="Arial"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Bei den hier dargestellten Befunden zu Anzahl und Struktur der Haushalte in Hamburg handelt es sich nicht um statistische Ergebnisse im Sinne einer Erhebung, sondern um rechnerisch ermittelte Schätzungen, bei denen Personen nach bestimmten Regeln Haushalten zugeordnet werden. Datengrundlage dieser Schätzungen ist ein anonymisierter Melderegisterabzug. Aus den Berechnungen ausgeschlossen wurden die lediglich bei ihrer Reederei gemeldeten Seeleute und Binnen-schiffer sowie Personen in Gemeinschaftsunter-künften, da es sich hierbei nicht um Privathaushalte handelt. Personen, die mit Nebenwohnsitz gemeldet sind, wurden dagegen in die Analyse mit einbezogen.	</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Das Haushaltegenerierungsverfahren HHGen ist ein standardisiertes Verfahren der im KOSIS-Verbund zusammengeschlossenen Städte im Rahmen der deutschen Städtestatistik. Es ermöglicht – trotz einiger Unschärfen im Verfahren – eine realitätsnahe Beschreibung der Anzahl und der Struktur von Haushalten auf kleinräumiger Ebene in Hamburg.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Einpersonenhaushalte sind alle Haushalte, in denen nur eine Person lebt, unabhängig von ihrem Familienstand. Sie sind daher nicht mit „Singles“ gleichzusetzen.</a:t>
          </a:r>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190487</xdr:rowOff>
    </xdr:from>
    <xdr:to>
      <xdr:col>6</xdr:col>
      <xdr:colOff>866550</xdr:colOff>
      <xdr:row>50</xdr:row>
      <xdr:rowOff>183705</xdr:rowOff>
    </xdr:to>
    <xdr:graphicFrame macro="">
      <xdr:nvGraphicFramePr>
        <xdr:cNvPr id="2" name="Diagramm 1">
          <a:extLst>
            <a:ext uri="{FF2B5EF4-FFF2-40B4-BE49-F238E27FC236}">
              <a16:creationId xmlns:a16="http://schemas.microsoft.com/office/drawing/2014/main" id="{230D0440-54D1-428C-A90A-990C6CFEAA7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886553</xdr:colOff>
      <xdr:row>47</xdr:row>
      <xdr:rowOff>122989</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92003" cy="907648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886554</xdr:colOff>
      <xdr:row>47</xdr:row>
      <xdr:rowOff>122990</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392003" cy="90764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rrektur_A_I_11_j21_H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0_1"/>
      <sheetName val="V0_2"/>
      <sheetName val="V0_3"/>
      <sheetName val="V0_4"/>
      <sheetName val="Tabelle1_1"/>
      <sheetName val="Tabelle2_1"/>
      <sheetName val="Tabelle3_1"/>
      <sheetName val="Grafik1_1"/>
      <sheetName val="Grafiktabelle4_1"/>
      <sheetName val="Karte1_1"/>
      <sheetName val="Karte2_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2">
          <cell r="M2" t="str">
            <v>Einpersonenhaushalt</v>
          </cell>
          <cell r="N2" t="str">
            <v>Zweipersonenhaushalt</v>
          </cell>
          <cell r="O2" t="str">
            <v>Dreipersonenhaushalt</v>
          </cell>
          <cell r="P2" t="str">
            <v xml:space="preserve">Haushalte mit vier und mehr Personen </v>
          </cell>
        </row>
        <row r="3">
          <cell r="L3" t="str">
            <v>Kl. Grasbrook/Steinwerder</v>
          </cell>
          <cell r="M3">
            <v>81.099999999999994</v>
          </cell>
          <cell r="N3">
            <v>14.6</v>
          </cell>
          <cell r="O3">
            <v>1.9</v>
          </cell>
          <cell r="P3">
            <v>2.4</v>
          </cell>
        </row>
        <row r="4">
          <cell r="L4" t="str">
            <v>Dulsberg</v>
          </cell>
          <cell r="M4">
            <v>72.099999999999994</v>
          </cell>
          <cell r="N4">
            <v>17.2</v>
          </cell>
          <cell r="O4">
            <v>5.7</v>
          </cell>
          <cell r="P4">
            <v>5</v>
          </cell>
        </row>
        <row r="5">
          <cell r="L5" t="str">
            <v>Barmbek-Nord</v>
          </cell>
          <cell r="M5">
            <v>70</v>
          </cell>
          <cell r="N5">
            <v>19.5</v>
          </cell>
          <cell r="O5">
            <v>6.2</v>
          </cell>
          <cell r="P5">
            <v>4.3</v>
          </cell>
        </row>
        <row r="6">
          <cell r="L6" t="str">
            <v>St. Pauli</v>
          </cell>
          <cell r="M6">
            <v>69</v>
          </cell>
          <cell r="N6">
            <v>18</v>
          </cell>
          <cell r="O6">
            <v>6.9</v>
          </cell>
          <cell r="P6">
            <v>6.2</v>
          </cell>
        </row>
        <row r="7">
          <cell r="L7" t="str">
            <v>Neustadt</v>
          </cell>
          <cell r="M7">
            <v>68.900000000000006</v>
          </cell>
          <cell r="N7">
            <v>19.2</v>
          </cell>
          <cell r="O7">
            <v>7.1</v>
          </cell>
          <cell r="P7">
            <v>4.9000000000000004</v>
          </cell>
        </row>
        <row r="8">
          <cell r="L8" t="str">
            <v>Billbrook</v>
          </cell>
          <cell r="M8">
            <v>68.900000000000006</v>
          </cell>
          <cell r="N8">
            <v>19.3</v>
          </cell>
          <cell r="O8">
            <v>6.6</v>
          </cell>
          <cell r="P8">
            <v>5.2</v>
          </cell>
        </row>
        <row r="9">
          <cell r="L9" t="str">
            <v>Barmbek-Süd</v>
          </cell>
          <cell r="M9">
            <v>68.599999999999994</v>
          </cell>
          <cell r="N9">
            <v>20.399999999999999</v>
          </cell>
          <cell r="O9">
            <v>6.4</v>
          </cell>
          <cell r="P9">
            <v>4.5999999999999996</v>
          </cell>
        </row>
        <row r="10">
          <cell r="L10" t="str">
            <v>Sternschanze</v>
          </cell>
          <cell r="M10">
            <v>68.2</v>
          </cell>
          <cell r="N10">
            <v>18.3</v>
          </cell>
          <cell r="O10">
            <v>7.1</v>
          </cell>
          <cell r="P10">
            <v>6.4</v>
          </cell>
        </row>
        <row r="11">
          <cell r="L11" t="str">
            <v>Hamm</v>
          </cell>
          <cell r="M11">
            <v>68.099999999999994</v>
          </cell>
          <cell r="N11">
            <v>20.5</v>
          </cell>
          <cell r="O11">
            <v>6.5</v>
          </cell>
          <cell r="P11">
            <v>4.9000000000000004</v>
          </cell>
        </row>
        <row r="12">
          <cell r="L12" t="str">
            <v>Borgfelde</v>
          </cell>
          <cell r="M12">
            <v>68</v>
          </cell>
          <cell r="N12">
            <v>21.3</v>
          </cell>
          <cell r="O12">
            <v>6.2</v>
          </cell>
          <cell r="P12">
            <v>4.5999999999999996</v>
          </cell>
        </row>
        <row r="13">
          <cell r="L13" t="str">
            <v>Eimsbüttel</v>
          </cell>
          <cell r="M13">
            <v>67.400000000000006</v>
          </cell>
          <cell r="N13">
            <v>19.899999999999999</v>
          </cell>
          <cell r="O13">
            <v>7.1</v>
          </cell>
          <cell r="P13">
            <v>5.6</v>
          </cell>
        </row>
        <row r="14">
          <cell r="L14" t="str">
            <v>St. Georg</v>
          </cell>
          <cell r="M14">
            <v>66.7</v>
          </cell>
          <cell r="N14">
            <v>21.2</v>
          </cell>
          <cell r="O14">
            <v>6.5</v>
          </cell>
          <cell r="P14">
            <v>5.7</v>
          </cell>
        </row>
        <row r="15">
          <cell r="L15" t="str">
            <v>Hohenfelde</v>
          </cell>
          <cell r="M15">
            <v>66.7</v>
          </cell>
          <cell r="N15">
            <v>20.9</v>
          </cell>
          <cell r="O15">
            <v>6.9</v>
          </cell>
          <cell r="P15">
            <v>5.5</v>
          </cell>
        </row>
        <row r="16">
          <cell r="L16" t="str">
            <v>Hoheluft-West</v>
          </cell>
          <cell r="M16">
            <v>65.900000000000006</v>
          </cell>
          <cell r="N16">
            <v>20.9</v>
          </cell>
          <cell r="O16">
            <v>7.5</v>
          </cell>
          <cell r="P16">
            <v>5.6</v>
          </cell>
        </row>
        <row r="17">
          <cell r="L17" t="str">
            <v>Eilbek</v>
          </cell>
          <cell r="M17">
            <v>65.599999999999994</v>
          </cell>
          <cell r="N17">
            <v>21.7</v>
          </cell>
          <cell r="O17">
            <v>7.2</v>
          </cell>
          <cell r="P17">
            <v>5.5</v>
          </cell>
        </row>
        <row r="18">
          <cell r="L18" t="str">
            <v>Rotherbaum</v>
          </cell>
          <cell r="M18">
            <v>64.099999999999994</v>
          </cell>
          <cell r="N18">
            <v>21</v>
          </cell>
          <cell r="O18">
            <v>7.6</v>
          </cell>
          <cell r="P18">
            <v>7.3</v>
          </cell>
        </row>
        <row r="19">
          <cell r="L19" t="str">
            <v>Winterhude</v>
          </cell>
          <cell r="M19">
            <v>63.9</v>
          </cell>
          <cell r="N19">
            <v>21.8</v>
          </cell>
          <cell r="O19">
            <v>7.8</v>
          </cell>
          <cell r="P19">
            <v>6.5</v>
          </cell>
        </row>
        <row r="20">
          <cell r="L20" t="str">
            <v>Altona-Altstadt</v>
          </cell>
          <cell r="M20">
            <v>63.3</v>
          </cell>
          <cell r="N20">
            <v>20.5</v>
          </cell>
          <cell r="O20">
            <v>8.4</v>
          </cell>
          <cell r="P20">
            <v>7.8</v>
          </cell>
        </row>
        <row r="21">
          <cell r="L21" t="str">
            <v>Hoheluft-Ost</v>
          </cell>
          <cell r="M21">
            <v>62.4</v>
          </cell>
          <cell r="N21">
            <v>23.5</v>
          </cell>
          <cell r="O21">
            <v>8.1999999999999993</v>
          </cell>
          <cell r="P21">
            <v>5.9</v>
          </cell>
        </row>
        <row r="22">
          <cell r="L22" t="str">
            <v>Eppendorf</v>
          </cell>
          <cell r="M22">
            <v>61.9</v>
          </cell>
          <cell r="N22">
            <v>22.7</v>
          </cell>
          <cell r="O22">
            <v>8.1999999999999993</v>
          </cell>
          <cell r="P22">
            <v>7.2</v>
          </cell>
        </row>
        <row r="23">
          <cell r="L23" t="str">
            <v>Uhlenhorst</v>
          </cell>
          <cell r="M23">
            <v>61.8</v>
          </cell>
          <cell r="N23">
            <v>23.1</v>
          </cell>
          <cell r="O23">
            <v>8</v>
          </cell>
          <cell r="P23">
            <v>7</v>
          </cell>
        </row>
        <row r="24">
          <cell r="L24" t="str">
            <v>Ottensen</v>
          </cell>
          <cell r="M24">
            <v>61.6</v>
          </cell>
          <cell r="N24">
            <v>21.7</v>
          </cell>
          <cell r="O24">
            <v>8.9</v>
          </cell>
          <cell r="P24">
            <v>7.8</v>
          </cell>
        </row>
        <row r="25">
          <cell r="L25" t="str">
            <v>Harburg</v>
          </cell>
          <cell r="M25">
            <v>61</v>
          </cell>
          <cell r="N25">
            <v>21.6</v>
          </cell>
          <cell r="O25">
            <v>8.5</v>
          </cell>
          <cell r="P25">
            <v>8.9</v>
          </cell>
        </row>
        <row r="26">
          <cell r="L26" t="str">
            <v>Hamburg-Altstadt</v>
          </cell>
          <cell r="M26">
            <v>60.9</v>
          </cell>
          <cell r="N26">
            <v>25.1</v>
          </cell>
          <cell r="O26">
            <v>7.6</v>
          </cell>
          <cell r="P26">
            <v>6.4</v>
          </cell>
        </row>
        <row r="27">
          <cell r="L27" t="str">
            <v>Wandsbek</v>
          </cell>
          <cell r="M27">
            <v>60.6</v>
          </cell>
          <cell r="N27">
            <v>23.8</v>
          </cell>
          <cell r="O27">
            <v>8.6999999999999993</v>
          </cell>
          <cell r="P27">
            <v>6.9</v>
          </cell>
        </row>
        <row r="28">
          <cell r="L28" t="str">
            <v>Horn</v>
          </cell>
          <cell r="M28">
            <v>60</v>
          </cell>
          <cell r="N28">
            <v>22.3</v>
          </cell>
          <cell r="O28">
            <v>8.6999999999999993</v>
          </cell>
          <cell r="P28">
            <v>9.1</v>
          </cell>
        </row>
        <row r="29">
          <cell r="L29" t="str">
            <v>Bahrenfeld</v>
          </cell>
          <cell r="M29">
            <v>59.5</v>
          </cell>
          <cell r="N29">
            <v>22</v>
          </cell>
          <cell r="O29">
            <v>9.1</v>
          </cell>
          <cell r="P29">
            <v>9.3000000000000007</v>
          </cell>
        </row>
        <row r="30">
          <cell r="L30" t="str">
            <v>Altona-Nord</v>
          </cell>
          <cell r="M30">
            <v>59.3</v>
          </cell>
          <cell r="N30">
            <v>22.2</v>
          </cell>
          <cell r="O30">
            <v>9</v>
          </cell>
          <cell r="P30">
            <v>9.4</v>
          </cell>
        </row>
        <row r="31">
          <cell r="L31" t="str">
            <v>Harvestehude</v>
          </cell>
          <cell r="M31">
            <v>59.1</v>
          </cell>
          <cell r="N31">
            <v>22.8</v>
          </cell>
          <cell r="O31">
            <v>9.4</v>
          </cell>
          <cell r="P31">
            <v>8.6999999999999993</v>
          </cell>
        </row>
        <row r="32">
          <cell r="L32" t="str">
            <v>Rothenburgsort</v>
          </cell>
          <cell r="M32">
            <v>58.7</v>
          </cell>
          <cell r="N32">
            <v>21.5</v>
          </cell>
          <cell r="O32">
            <v>10</v>
          </cell>
          <cell r="P32">
            <v>9.8000000000000007</v>
          </cell>
        </row>
      </sheetData>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view="pageLayout" zoomScaleNormal="100" zoomScaleSheetLayoutView="100" workbookViewId="0"/>
  </sheetViews>
  <sheetFormatPr baseColWidth="10" defaultColWidth="11.28515625" defaultRowHeight="15" x14ac:dyDescent="0.25"/>
  <cols>
    <col min="1" max="1" width="12" customWidth="1"/>
    <col min="2" max="5" width="13.140625" customWidth="1"/>
    <col min="6" max="6" width="12.28515625" customWidth="1"/>
    <col min="7" max="7" width="12.5703125" customWidth="1"/>
  </cols>
  <sheetData>
    <row r="1" spans="1:7" x14ac:dyDescent="0.25">
      <c r="A1" s="75"/>
    </row>
    <row r="2" spans="1:7" x14ac:dyDescent="0.25">
      <c r="G2" s="54">
        <v>2020</v>
      </c>
    </row>
    <row r="3" spans="1:7" ht="20.25" x14ac:dyDescent="0.3">
      <c r="A3" s="82" t="s">
        <v>96</v>
      </c>
      <c r="B3" s="82"/>
      <c r="C3" s="82"/>
      <c r="D3" s="82"/>
    </row>
    <row r="4" spans="1:7" ht="20.25" x14ac:dyDescent="0.3">
      <c r="A4" s="82" t="s">
        <v>97</v>
      </c>
      <c r="B4" s="82"/>
      <c r="C4" s="82"/>
      <c r="D4" s="82"/>
    </row>
    <row r="11" spans="1:7" ht="15.75" x14ac:dyDescent="0.25">
      <c r="A11" s="21"/>
      <c r="F11" s="22"/>
      <c r="G11" s="23"/>
    </row>
    <row r="13" spans="1:7" x14ac:dyDescent="0.25">
      <c r="A13" s="52"/>
    </row>
    <row r="15" spans="1:7" ht="23.25" x14ac:dyDescent="0.25">
      <c r="D15" s="79" t="s">
        <v>98</v>
      </c>
      <c r="E15" s="79"/>
      <c r="F15" s="79"/>
      <c r="G15" s="79"/>
    </row>
    <row r="16" spans="1:7" x14ac:dyDescent="0.25">
      <c r="D16" s="83" t="s">
        <v>188</v>
      </c>
      <c r="E16" s="84"/>
      <c r="F16" s="84"/>
      <c r="G16" s="84"/>
    </row>
    <row r="18" spans="1:7" ht="33.75" x14ac:dyDescent="0.45">
      <c r="A18" s="77" t="s">
        <v>109</v>
      </c>
      <c r="B18" s="77"/>
      <c r="C18" s="77"/>
      <c r="D18" s="77"/>
      <c r="E18" s="77"/>
      <c r="F18" s="77"/>
      <c r="G18" s="77"/>
    </row>
    <row r="19" spans="1:7" ht="33.75" x14ac:dyDescent="0.45">
      <c r="A19" s="77" t="s">
        <v>156</v>
      </c>
      <c r="B19" s="77"/>
      <c r="C19" s="77"/>
      <c r="D19" s="77"/>
      <c r="E19" s="77"/>
      <c r="F19" s="77"/>
      <c r="G19" s="77"/>
    </row>
    <row r="20" spans="1:7" ht="33.75" x14ac:dyDescent="0.45">
      <c r="A20" s="76">
        <v>2021</v>
      </c>
      <c r="B20" s="77"/>
      <c r="C20" s="77"/>
      <c r="D20" s="77"/>
      <c r="E20" s="77"/>
      <c r="F20" s="77"/>
      <c r="G20" s="77"/>
    </row>
    <row r="21" spans="1:7" ht="23.1" customHeight="1" x14ac:dyDescent="0.5">
      <c r="A21" s="69"/>
      <c r="B21" s="78" t="s">
        <v>176</v>
      </c>
      <c r="C21" s="79"/>
      <c r="D21" s="79"/>
      <c r="E21" s="79"/>
      <c r="F21" s="79"/>
      <c r="G21" s="79"/>
    </row>
    <row r="22" spans="1:7" ht="15.75" x14ac:dyDescent="0.25">
      <c r="A22" s="70"/>
      <c r="B22" s="70"/>
      <c r="C22" s="80"/>
      <c r="D22" s="80"/>
      <c r="E22" s="80"/>
      <c r="F22" s="80"/>
      <c r="G22" s="80"/>
    </row>
    <row r="23" spans="1:7" ht="15.75" x14ac:dyDescent="0.25">
      <c r="A23" s="70"/>
      <c r="B23" s="70"/>
      <c r="C23" s="81" t="s">
        <v>190</v>
      </c>
      <c r="D23" s="81"/>
      <c r="E23" s="81"/>
      <c r="F23" s="81"/>
      <c r="G23" s="81"/>
    </row>
  </sheetData>
  <mergeCells count="10">
    <mergeCell ref="A20:G20"/>
    <mergeCell ref="B21:G21"/>
    <mergeCell ref="C22:G22"/>
    <mergeCell ref="C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2"/>
  <sheetViews>
    <sheetView view="pageLayout" zoomScaleNormal="100" workbookViewId="0"/>
  </sheetViews>
  <sheetFormatPr baseColWidth="10" defaultRowHeight="15" x14ac:dyDescent="0.25"/>
  <cols>
    <col min="1" max="1" width="12" customWidth="1"/>
    <col min="2" max="5" width="13.140625" customWidth="1"/>
    <col min="6" max="6" width="12.28515625" customWidth="1"/>
    <col min="7" max="7" width="12.5703125" customWidth="1"/>
  </cols>
  <sheetData>
    <row r="1" spans="1:7" x14ac:dyDescent="0.25">
      <c r="A1" s="74"/>
      <c r="B1" s="74"/>
      <c r="C1" s="74"/>
      <c r="D1" s="74"/>
      <c r="E1" s="74"/>
      <c r="F1" s="74"/>
      <c r="G1" s="74"/>
    </row>
    <row r="2" spans="1:7" x14ac:dyDescent="0.25">
      <c r="A2" s="74"/>
      <c r="B2" s="74"/>
      <c r="C2" s="74"/>
      <c r="D2" s="74"/>
      <c r="E2" s="74"/>
      <c r="F2" s="74"/>
      <c r="G2" s="74"/>
    </row>
    <row r="3" spans="1:7" x14ac:dyDescent="0.25">
      <c r="A3" s="74"/>
      <c r="B3" s="74"/>
      <c r="C3" s="74"/>
      <c r="D3" s="74"/>
      <c r="E3" s="74"/>
      <c r="F3" s="74"/>
      <c r="G3" s="74"/>
    </row>
    <row r="4" spans="1:7" x14ac:dyDescent="0.25">
      <c r="A4" s="74"/>
      <c r="B4" s="74"/>
      <c r="C4" s="74"/>
      <c r="D4" s="74"/>
      <c r="E4" s="74"/>
      <c r="F4" s="74"/>
      <c r="G4" s="74"/>
    </row>
    <row r="5" spans="1:7" x14ac:dyDescent="0.25">
      <c r="A5" s="74"/>
      <c r="B5" s="74"/>
      <c r="C5" s="74"/>
      <c r="D5" s="74"/>
      <c r="E5" s="74"/>
      <c r="F5" s="74"/>
      <c r="G5" s="74"/>
    </row>
    <row r="6" spans="1:7" x14ac:dyDescent="0.25">
      <c r="A6" s="74"/>
      <c r="B6" s="74"/>
      <c r="C6" s="74"/>
      <c r="D6" s="74"/>
      <c r="E6" s="74"/>
      <c r="F6" s="74"/>
      <c r="G6" s="74"/>
    </row>
    <row r="7" spans="1:7" x14ac:dyDescent="0.25">
      <c r="A7" s="74"/>
      <c r="B7" s="74"/>
      <c r="C7" s="74"/>
      <c r="D7" s="74"/>
      <c r="E7" s="74"/>
      <c r="F7" s="74"/>
      <c r="G7" s="74"/>
    </row>
    <row r="8" spans="1:7" x14ac:dyDescent="0.25">
      <c r="A8" s="74"/>
      <c r="B8" s="74"/>
      <c r="C8" s="74"/>
      <c r="D8" s="74"/>
      <c r="E8" s="74"/>
      <c r="F8" s="74"/>
      <c r="G8" s="74"/>
    </row>
    <row r="9" spans="1:7" x14ac:dyDescent="0.25">
      <c r="A9" s="74"/>
      <c r="B9" s="74"/>
      <c r="C9" s="74"/>
      <c r="D9" s="74"/>
      <c r="E9" s="74"/>
      <c r="F9" s="74"/>
      <c r="G9" s="74"/>
    </row>
    <row r="10" spans="1:7" x14ac:dyDescent="0.25">
      <c r="A10" s="74"/>
      <c r="B10" s="74"/>
      <c r="C10" s="74"/>
      <c r="D10" s="74"/>
      <c r="E10" s="74"/>
      <c r="F10" s="74"/>
      <c r="G10" s="74"/>
    </row>
    <row r="11" spans="1:7" x14ac:dyDescent="0.25">
      <c r="A11" s="74"/>
      <c r="B11" s="74"/>
      <c r="C11" s="74"/>
      <c r="D11" s="74"/>
      <c r="E11" s="74"/>
      <c r="F11" s="74"/>
      <c r="G11" s="74"/>
    </row>
    <row r="12" spans="1:7" x14ac:dyDescent="0.25">
      <c r="A12" s="74"/>
      <c r="B12" s="74"/>
      <c r="C12" s="74"/>
      <c r="D12" s="74"/>
      <c r="E12" s="74"/>
      <c r="F12" s="74"/>
      <c r="G12" s="74"/>
    </row>
    <row r="13" spans="1:7" x14ac:dyDescent="0.25">
      <c r="A13" s="74"/>
      <c r="B13" s="74"/>
      <c r="C13" s="74"/>
      <c r="D13" s="74"/>
      <c r="E13" s="74"/>
      <c r="F13" s="74"/>
      <c r="G13" s="74"/>
    </row>
    <row r="14" spans="1:7" x14ac:dyDescent="0.25">
      <c r="A14" s="74"/>
      <c r="B14" s="74"/>
      <c r="C14" s="74"/>
      <c r="D14" s="74"/>
      <c r="E14" s="74"/>
      <c r="F14" s="74"/>
      <c r="G14" s="74"/>
    </row>
    <row r="15" spans="1:7" x14ac:dyDescent="0.25">
      <c r="A15" s="74"/>
      <c r="B15" s="74"/>
      <c r="C15" s="74"/>
      <c r="D15" s="74"/>
      <c r="E15" s="74"/>
      <c r="F15" s="74"/>
      <c r="G15" s="74"/>
    </row>
    <row r="16" spans="1:7" x14ac:dyDescent="0.25">
      <c r="A16" s="74"/>
      <c r="B16" s="74"/>
      <c r="C16" s="74"/>
      <c r="D16" s="74"/>
      <c r="E16" s="74"/>
      <c r="F16" s="74"/>
      <c r="G16" s="74"/>
    </row>
    <row r="17" spans="1:7" x14ac:dyDescent="0.25">
      <c r="A17" s="74"/>
      <c r="B17" s="74"/>
      <c r="C17" s="74"/>
      <c r="D17" s="74"/>
      <c r="E17" s="74"/>
      <c r="F17" s="74"/>
      <c r="G17" s="74"/>
    </row>
    <row r="18" spans="1:7" x14ac:dyDescent="0.25">
      <c r="A18" s="74"/>
      <c r="B18" s="74"/>
      <c r="C18" s="74"/>
      <c r="D18" s="74"/>
      <c r="E18" s="74"/>
      <c r="F18" s="74"/>
      <c r="G18" s="74"/>
    </row>
    <row r="19" spans="1:7" x14ac:dyDescent="0.25">
      <c r="A19" s="74"/>
      <c r="B19" s="74"/>
      <c r="C19" s="74"/>
      <c r="D19" s="74"/>
      <c r="E19" s="74"/>
      <c r="F19" s="74"/>
      <c r="G19" s="74"/>
    </row>
    <row r="20" spans="1:7" x14ac:dyDescent="0.25">
      <c r="A20" s="74"/>
      <c r="B20" s="74"/>
      <c r="C20" s="74"/>
      <c r="D20" s="74"/>
      <c r="E20" s="74"/>
      <c r="F20" s="74"/>
      <c r="G20" s="74"/>
    </row>
    <row r="21" spans="1:7" x14ac:dyDescent="0.25">
      <c r="A21" s="74"/>
      <c r="B21" s="74"/>
      <c r="C21" s="74"/>
      <c r="D21" s="74"/>
      <c r="E21" s="74"/>
      <c r="F21" s="74"/>
      <c r="G21" s="74"/>
    </row>
    <row r="22" spans="1:7" x14ac:dyDescent="0.25">
      <c r="A22" s="74"/>
      <c r="B22" s="74"/>
      <c r="C22" s="74"/>
      <c r="D22" s="74"/>
      <c r="E22" s="74"/>
      <c r="F22" s="74"/>
      <c r="G22" s="74"/>
    </row>
    <row r="23" spans="1:7" x14ac:dyDescent="0.25">
      <c r="A23" s="74"/>
      <c r="B23" s="74"/>
      <c r="C23" s="74"/>
      <c r="D23" s="74"/>
      <c r="E23" s="74"/>
      <c r="F23" s="74"/>
      <c r="G23" s="74"/>
    </row>
    <row r="24" spans="1:7" x14ac:dyDescent="0.25">
      <c r="A24" s="74"/>
      <c r="B24" s="74"/>
      <c r="C24" s="74"/>
      <c r="D24" s="74"/>
      <c r="E24" s="74"/>
      <c r="F24" s="74"/>
      <c r="G24" s="74"/>
    </row>
    <row r="25" spans="1:7" x14ac:dyDescent="0.25">
      <c r="A25" s="74"/>
      <c r="B25" s="74"/>
      <c r="C25" s="74"/>
      <c r="D25" s="74"/>
      <c r="E25" s="74"/>
      <c r="F25" s="74"/>
      <c r="G25" s="74"/>
    </row>
    <row r="26" spans="1:7" x14ac:dyDescent="0.25">
      <c r="A26" s="74"/>
      <c r="B26" s="74"/>
      <c r="C26" s="74"/>
      <c r="D26" s="74"/>
      <c r="E26" s="74"/>
      <c r="F26" s="74"/>
      <c r="G26" s="74"/>
    </row>
    <row r="27" spans="1:7" x14ac:dyDescent="0.25">
      <c r="A27" s="74"/>
      <c r="B27" s="74"/>
      <c r="C27" s="74"/>
      <c r="D27" s="74"/>
      <c r="E27" s="74"/>
      <c r="F27" s="74"/>
      <c r="G27" s="74"/>
    </row>
    <row r="28" spans="1:7" x14ac:dyDescent="0.25">
      <c r="A28" s="74"/>
      <c r="B28" s="74"/>
      <c r="C28" s="74"/>
      <c r="D28" s="74"/>
      <c r="E28" s="74"/>
      <c r="F28" s="74"/>
      <c r="G28" s="74"/>
    </row>
    <row r="29" spans="1:7" x14ac:dyDescent="0.25">
      <c r="A29" s="74"/>
      <c r="B29" s="74"/>
      <c r="C29" s="74"/>
      <c r="D29" s="74"/>
      <c r="E29" s="74"/>
      <c r="F29" s="74"/>
      <c r="G29" s="74"/>
    </row>
    <row r="30" spans="1:7" x14ac:dyDescent="0.25">
      <c r="A30" s="74"/>
      <c r="B30" s="74"/>
      <c r="C30" s="74"/>
      <c r="D30" s="74"/>
      <c r="E30" s="74"/>
      <c r="F30" s="74"/>
      <c r="G30" s="74"/>
    </row>
    <row r="31" spans="1:7" x14ac:dyDescent="0.25">
      <c r="A31" s="74"/>
      <c r="B31" s="74"/>
      <c r="C31" s="74"/>
      <c r="D31" s="74"/>
      <c r="E31" s="74"/>
      <c r="F31" s="74"/>
      <c r="G31" s="74"/>
    </row>
    <row r="32" spans="1:7" x14ac:dyDescent="0.25">
      <c r="A32" s="74"/>
      <c r="B32" s="74"/>
      <c r="C32" s="74"/>
      <c r="D32" s="74"/>
      <c r="E32" s="74"/>
      <c r="F32" s="74"/>
      <c r="G32" s="74"/>
    </row>
    <row r="33" spans="1:7" x14ac:dyDescent="0.25">
      <c r="A33" s="74"/>
      <c r="B33" s="74"/>
      <c r="C33" s="74"/>
      <c r="D33" s="74"/>
      <c r="E33" s="74"/>
      <c r="F33" s="74"/>
      <c r="G33" s="74"/>
    </row>
    <row r="34" spans="1:7" x14ac:dyDescent="0.25">
      <c r="A34" s="74"/>
      <c r="B34" s="74"/>
      <c r="C34" s="74"/>
      <c r="D34" s="74"/>
      <c r="E34" s="74"/>
      <c r="F34" s="74"/>
      <c r="G34" s="74"/>
    </row>
    <row r="35" spans="1:7" x14ac:dyDescent="0.25">
      <c r="A35" s="74"/>
      <c r="B35" s="74"/>
      <c r="C35" s="74"/>
      <c r="D35" s="74"/>
      <c r="E35" s="74"/>
      <c r="F35" s="74"/>
      <c r="G35" s="74"/>
    </row>
    <row r="36" spans="1:7" x14ac:dyDescent="0.25">
      <c r="A36" s="74"/>
      <c r="B36" s="74"/>
      <c r="C36" s="74"/>
      <c r="D36" s="74"/>
      <c r="E36" s="74"/>
      <c r="F36" s="74"/>
      <c r="G36" s="74"/>
    </row>
    <row r="37" spans="1:7" x14ac:dyDescent="0.25">
      <c r="A37" s="74"/>
      <c r="B37" s="74"/>
      <c r="C37" s="74"/>
      <c r="D37" s="74"/>
      <c r="E37" s="74"/>
      <c r="F37" s="74"/>
      <c r="G37" s="74"/>
    </row>
    <row r="38" spans="1:7" x14ac:dyDescent="0.25">
      <c r="A38" s="74"/>
      <c r="B38" s="74"/>
      <c r="C38" s="74"/>
      <c r="D38" s="74"/>
      <c r="E38" s="74"/>
      <c r="F38" s="74"/>
      <c r="G38" s="74"/>
    </row>
    <row r="39" spans="1:7" x14ac:dyDescent="0.25">
      <c r="A39" s="74"/>
      <c r="B39" s="74"/>
      <c r="C39" s="74"/>
      <c r="D39" s="74"/>
      <c r="E39" s="74"/>
      <c r="F39" s="74"/>
      <c r="G39" s="74"/>
    </row>
    <row r="40" spans="1:7" x14ac:dyDescent="0.25">
      <c r="A40" s="74"/>
      <c r="B40" s="74"/>
      <c r="C40" s="74"/>
      <c r="D40" s="74"/>
      <c r="E40" s="74"/>
      <c r="F40" s="74"/>
      <c r="G40" s="74"/>
    </row>
    <row r="41" spans="1:7" x14ac:dyDescent="0.25">
      <c r="A41" s="74"/>
      <c r="B41" s="74"/>
      <c r="C41" s="74"/>
      <c r="D41" s="74"/>
      <c r="E41" s="74"/>
      <c r="F41" s="74"/>
      <c r="G41" s="74"/>
    </row>
    <row r="42" spans="1:7" x14ac:dyDescent="0.25">
      <c r="A42" s="74"/>
      <c r="B42" s="74"/>
      <c r="C42" s="74"/>
      <c r="D42" s="74"/>
      <c r="E42" s="74"/>
      <c r="F42" s="74"/>
      <c r="G42" s="74"/>
    </row>
    <row r="43" spans="1:7" x14ac:dyDescent="0.25">
      <c r="A43" s="74"/>
      <c r="B43" s="74"/>
      <c r="C43" s="74"/>
      <c r="D43" s="74"/>
      <c r="E43" s="74"/>
      <c r="F43" s="74"/>
      <c r="G43" s="74"/>
    </row>
    <row r="44" spans="1:7" x14ac:dyDescent="0.25">
      <c r="A44" s="74"/>
      <c r="B44" s="74"/>
      <c r="C44" s="74"/>
      <c r="D44" s="74"/>
      <c r="E44" s="74"/>
      <c r="F44" s="74"/>
      <c r="G44" s="74"/>
    </row>
    <row r="45" spans="1:7" x14ac:dyDescent="0.25">
      <c r="A45" s="74"/>
      <c r="B45" s="74"/>
      <c r="C45" s="74"/>
      <c r="D45" s="74"/>
      <c r="E45" s="74"/>
      <c r="F45" s="74"/>
      <c r="G45" s="74"/>
    </row>
    <row r="46" spans="1:7" x14ac:dyDescent="0.25">
      <c r="A46" s="74"/>
      <c r="B46" s="74"/>
      <c r="C46" s="74"/>
      <c r="D46" s="74"/>
      <c r="E46" s="74"/>
      <c r="F46" s="74"/>
      <c r="G46" s="74"/>
    </row>
    <row r="47" spans="1:7" x14ac:dyDescent="0.25">
      <c r="A47" s="74"/>
      <c r="B47" s="74"/>
      <c r="C47" s="74"/>
      <c r="D47" s="74"/>
      <c r="E47" s="74"/>
      <c r="F47" s="74"/>
      <c r="G47" s="74"/>
    </row>
    <row r="48" spans="1:7" x14ac:dyDescent="0.25">
      <c r="A48" s="74"/>
      <c r="B48" s="74"/>
      <c r="C48" s="74"/>
      <c r="D48" s="74"/>
      <c r="E48" s="74"/>
      <c r="F48" s="74"/>
      <c r="G48" s="74"/>
    </row>
    <row r="49" spans="1:7" x14ac:dyDescent="0.25">
      <c r="A49" s="74"/>
      <c r="B49" s="74"/>
      <c r="C49" s="74"/>
      <c r="D49" s="74"/>
      <c r="E49" s="74"/>
      <c r="F49" s="74"/>
      <c r="G49" s="74"/>
    </row>
    <row r="50" spans="1:7" x14ac:dyDescent="0.25">
      <c r="A50" s="74"/>
      <c r="B50" s="74"/>
      <c r="C50" s="74"/>
      <c r="D50" s="74"/>
      <c r="E50" s="74"/>
      <c r="F50" s="74"/>
      <c r="G50" s="74"/>
    </row>
    <row r="51" spans="1:7" x14ac:dyDescent="0.25">
      <c r="A51" s="74"/>
      <c r="B51" s="74"/>
      <c r="C51" s="74"/>
      <c r="D51" s="74"/>
      <c r="E51" s="74"/>
      <c r="F51" s="74"/>
      <c r="G51" s="74"/>
    </row>
    <row r="52" spans="1:7" x14ac:dyDescent="0.25">
      <c r="A52" s="74"/>
      <c r="B52" s="74"/>
      <c r="C52" s="74"/>
      <c r="D52" s="74"/>
      <c r="E52" s="74"/>
      <c r="F52" s="74"/>
      <c r="G52" s="74"/>
    </row>
  </sheetData>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11 - j 21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2"/>
  <sheetViews>
    <sheetView view="pageLayout" zoomScaleNormal="100" workbookViewId="0"/>
  </sheetViews>
  <sheetFormatPr baseColWidth="10" defaultRowHeight="15" x14ac:dyDescent="0.25"/>
  <cols>
    <col min="1" max="1" width="12" customWidth="1"/>
    <col min="2" max="5" width="13.140625" customWidth="1"/>
    <col min="6" max="6" width="12.28515625" customWidth="1"/>
    <col min="7" max="7" width="12.5703125" customWidth="1"/>
  </cols>
  <sheetData>
    <row r="1" spans="1:7" x14ac:dyDescent="0.25">
      <c r="A1" s="74"/>
      <c r="B1" s="74"/>
      <c r="C1" s="74"/>
      <c r="D1" s="74"/>
      <c r="E1" s="74"/>
      <c r="F1" s="74"/>
      <c r="G1" s="74"/>
    </row>
    <row r="2" spans="1:7" x14ac:dyDescent="0.25">
      <c r="A2" s="74"/>
      <c r="B2" s="74"/>
      <c r="C2" s="74"/>
      <c r="D2" s="74"/>
      <c r="E2" s="74"/>
      <c r="F2" s="74"/>
      <c r="G2" s="74"/>
    </row>
    <row r="3" spans="1:7" x14ac:dyDescent="0.25">
      <c r="A3" s="74"/>
      <c r="B3" s="74"/>
      <c r="C3" s="74"/>
      <c r="D3" s="74"/>
      <c r="E3" s="74"/>
      <c r="F3" s="74"/>
      <c r="G3" s="74"/>
    </row>
    <row r="4" spans="1:7" x14ac:dyDescent="0.25">
      <c r="A4" s="74"/>
      <c r="B4" s="74"/>
      <c r="C4" s="74"/>
      <c r="D4" s="74"/>
      <c r="E4" s="74"/>
      <c r="F4" s="74"/>
      <c r="G4" s="74"/>
    </row>
    <row r="5" spans="1:7" x14ac:dyDescent="0.25">
      <c r="A5" s="74"/>
      <c r="B5" s="74"/>
      <c r="C5" s="74"/>
      <c r="D5" s="74"/>
      <c r="E5" s="74"/>
      <c r="F5" s="74"/>
      <c r="G5" s="74"/>
    </row>
    <row r="6" spans="1:7" x14ac:dyDescent="0.25">
      <c r="A6" s="74"/>
      <c r="B6" s="74"/>
      <c r="C6" s="74"/>
      <c r="D6" s="74"/>
      <c r="E6" s="74"/>
      <c r="F6" s="74"/>
      <c r="G6" s="74"/>
    </row>
    <row r="7" spans="1:7" x14ac:dyDescent="0.25">
      <c r="A7" s="74"/>
      <c r="B7" s="74"/>
      <c r="C7" s="74"/>
      <c r="D7" s="74"/>
      <c r="E7" s="74"/>
      <c r="F7" s="74"/>
      <c r="G7" s="74"/>
    </row>
    <row r="8" spans="1:7" x14ac:dyDescent="0.25">
      <c r="A8" s="74"/>
      <c r="B8" s="74"/>
      <c r="C8" s="74"/>
      <c r="D8" s="74"/>
      <c r="E8" s="74"/>
      <c r="F8" s="74"/>
      <c r="G8" s="74"/>
    </row>
    <row r="9" spans="1:7" x14ac:dyDescent="0.25">
      <c r="A9" s="74"/>
      <c r="B9" s="74"/>
      <c r="C9" s="74"/>
      <c r="D9" s="74"/>
      <c r="E9" s="74"/>
      <c r="F9" s="74"/>
      <c r="G9" s="74"/>
    </row>
    <row r="10" spans="1:7" x14ac:dyDescent="0.25">
      <c r="A10" s="74"/>
      <c r="B10" s="74"/>
      <c r="C10" s="74"/>
      <c r="D10" s="74"/>
      <c r="E10" s="74"/>
      <c r="F10" s="74"/>
      <c r="G10" s="74"/>
    </row>
    <row r="11" spans="1:7" x14ac:dyDescent="0.25">
      <c r="A11" s="74"/>
      <c r="B11" s="74"/>
      <c r="C11" s="74"/>
      <c r="D11" s="74"/>
      <c r="E11" s="74"/>
      <c r="F11" s="74"/>
      <c r="G11" s="74"/>
    </row>
    <row r="12" spans="1:7" x14ac:dyDescent="0.25">
      <c r="A12" s="74"/>
      <c r="B12" s="74"/>
      <c r="C12" s="74"/>
      <c r="D12" s="74"/>
      <c r="E12" s="74"/>
      <c r="F12" s="74"/>
      <c r="G12" s="74"/>
    </row>
    <row r="13" spans="1:7" x14ac:dyDescent="0.25">
      <c r="A13" s="74"/>
      <c r="B13" s="74"/>
      <c r="C13" s="74"/>
      <c r="D13" s="74"/>
      <c r="E13" s="74"/>
      <c r="F13" s="74"/>
      <c r="G13" s="74"/>
    </row>
    <row r="14" spans="1:7" x14ac:dyDescent="0.25">
      <c r="A14" s="74"/>
      <c r="B14" s="74"/>
      <c r="C14" s="74"/>
      <c r="D14" s="74"/>
      <c r="E14" s="74"/>
      <c r="F14" s="74"/>
      <c r="G14" s="74"/>
    </row>
    <row r="15" spans="1:7" x14ac:dyDescent="0.25">
      <c r="A15" s="74"/>
      <c r="B15" s="74"/>
      <c r="C15" s="74"/>
      <c r="D15" s="74"/>
      <c r="E15" s="74"/>
      <c r="F15" s="74"/>
      <c r="G15" s="74"/>
    </row>
    <row r="16" spans="1:7" x14ac:dyDescent="0.25">
      <c r="A16" s="74"/>
      <c r="B16" s="74"/>
      <c r="C16" s="74"/>
      <c r="D16" s="74"/>
      <c r="E16" s="74"/>
      <c r="F16" s="74"/>
      <c r="G16" s="74"/>
    </row>
    <row r="17" spans="1:7" x14ac:dyDescent="0.25">
      <c r="A17" s="74"/>
      <c r="B17" s="74"/>
      <c r="C17" s="74"/>
      <c r="D17" s="74"/>
      <c r="E17" s="74"/>
      <c r="F17" s="74"/>
      <c r="G17" s="74"/>
    </row>
    <row r="18" spans="1:7" x14ac:dyDescent="0.25">
      <c r="A18" s="74"/>
      <c r="B18" s="74"/>
      <c r="C18" s="74"/>
      <c r="D18" s="74"/>
      <c r="E18" s="74"/>
      <c r="F18" s="74"/>
      <c r="G18" s="74"/>
    </row>
    <row r="19" spans="1:7" x14ac:dyDescent="0.25">
      <c r="A19" s="74"/>
      <c r="B19" s="74"/>
      <c r="C19" s="74"/>
      <c r="D19" s="74"/>
      <c r="E19" s="74"/>
      <c r="F19" s="74"/>
      <c r="G19" s="74"/>
    </row>
    <row r="20" spans="1:7" x14ac:dyDescent="0.25">
      <c r="A20" s="74"/>
      <c r="B20" s="74"/>
      <c r="C20" s="74"/>
      <c r="D20" s="74"/>
      <c r="E20" s="74"/>
      <c r="F20" s="74"/>
      <c r="G20" s="74"/>
    </row>
    <row r="21" spans="1:7" x14ac:dyDescent="0.25">
      <c r="A21" s="74"/>
      <c r="B21" s="74"/>
      <c r="C21" s="74"/>
      <c r="D21" s="74"/>
      <c r="E21" s="74"/>
      <c r="F21" s="74"/>
      <c r="G21" s="74"/>
    </row>
    <row r="22" spans="1:7" x14ac:dyDescent="0.25">
      <c r="A22" s="74"/>
      <c r="B22" s="74"/>
      <c r="C22" s="74"/>
      <c r="D22" s="74"/>
      <c r="E22" s="74"/>
      <c r="F22" s="74"/>
      <c r="G22" s="74"/>
    </row>
    <row r="23" spans="1:7" x14ac:dyDescent="0.25">
      <c r="A23" s="74"/>
      <c r="B23" s="74"/>
      <c r="C23" s="74"/>
      <c r="D23" s="74"/>
      <c r="E23" s="74"/>
      <c r="F23" s="74"/>
      <c r="G23" s="74"/>
    </row>
    <row r="24" spans="1:7" x14ac:dyDescent="0.25">
      <c r="A24" s="74"/>
      <c r="B24" s="74"/>
      <c r="C24" s="74"/>
      <c r="D24" s="74"/>
      <c r="E24" s="74"/>
      <c r="F24" s="74"/>
      <c r="G24" s="74"/>
    </row>
    <row r="25" spans="1:7" x14ac:dyDescent="0.25">
      <c r="A25" s="74"/>
      <c r="B25" s="74"/>
      <c r="C25" s="74"/>
      <c r="D25" s="74"/>
      <c r="E25" s="74"/>
      <c r="F25" s="74"/>
      <c r="G25" s="74"/>
    </row>
    <row r="26" spans="1:7" x14ac:dyDescent="0.25">
      <c r="A26" s="74"/>
      <c r="B26" s="74"/>
      <c r="C26" s="74"/>
      <c r="D26" s="74"/>
      <c r="E26" s="74"/>
      <c r="F26" s="74"/>
      <c r="G26" s="74"/>
    </row>
    <row r="27" spans="1:7" x14ac:dyDescent="0.25">
      <c r="A27" s="74"/>
      <c r="B27" s="74"/>
      <c r="C27" s="74"/>
      <c r="D27" s="74"/>
      <c r="E27" s="74"/>
      <c r="F27" s="74"/>
      <c r="G27" s="74"/>
    </row>
    <row r="28" spans="1:7" x14ac:dyDescent="0.25">
      <c r="A28" s="74"/>
      <c r="B28" s="74"/>
      <c r="C28" s="74"/>
      <c r="D28" s="74"/>
      <c r="E28" s="74"/>
      <c r="F28" s="74"/>
      <c r="G28" s="74"/>
    </row>
    <row r="29" spans="1:7" x14ac:dyDescent="0.25">
      <c r="A29" s="74"/>
      <c r="B29" s="74"/>
      <c r="C29" s="74"/>
      <c r="D29" s="74"/>
      <c r="E29" s="74"/>
      <c r="F29" s="74"/>
      <c r="G29" s="74"/>
    </row>
    <row r="30" spans="1:7" x14ac:dyDescent="0.25">
      <c r="A30" s="74"/>
      <c r="B30" s="74"/>
      <c r="C30" s="74"/>
      <c r="D30" s="74"/>
      <c r="E30" s="74"/>
      <c r="F30" s="74"/>
      <c r="G30" s="74"/>
    </row>
    <row r="31" spans="1:7" x14ac:dyDescent="0.25">
      <c r="A31" s="74"/>
      <c r="B31" s="74"/>
      <c r="C31" s="74"/>
      <c r="D31" s="74"/>
      <c r="E31" s="74"/>
      <c r="F31" s="74"/>
      <c r="G31" s="74"/>
    </row>
    <row r="32" spans="1:7" x14ac:dyDescent="0.25">
      <c r="A32" s="74"/>
      <c r="B32" s="74"/>
      <c r="C32" s="74"/>
      <c r="D32" s="74"/>
      <c r="E32" s="74"/>
      <c r="F32" s="74"/>
      <c r="G32" s="74"/>
    </row>
    <row r="33" spans="1:7" x14ac:dyDescent="0.25">
      <c r="A33" s="74"/>
      <c r="B33" s="74"/>
      <c r="C33" s="74"/>
      <c r="D33" s="74"/>
      <c r="E33" s="74"/>
      <c r="F33" s="74"/>
      <c r="G33" s="74"/>
    </row>
    <row r="34" spans="1:7" x14ac:dyDescent="0.25">
      <c r="A34" s="74"/>
      <c r="B34" s="74"/>
      <c r="C34" s="74"/>
      <c r="D34" s="74"/>
      <c r="E34" s="74"/>
      <c r="F34" s="74"/>
      <c r="G34" s="74"/>
    </row>
    <row r="35" spans="1:7" x14ac:dyDescent="0.25">
      <c r="A35" s="74"/>
      <c r="B35" s="74"/>
      <c r="C35" s="74"/>
      <c r="D35" s="74"/>
      <c r="E35" s="74"/>
      <c r="F35" s="74"/>
      <c r="G35" s="74"/>
    </row>
    <row r="36" spans="1:7" x14ac:dyDescent="0.25">
      <c r="A36" s="74"/>
      <c r="B36" s="74"/>
      <c r="C36" s="74"/>
      <c r="D36" s="74"/>
      <c r="E36" s="74"/>
      <c r="F36" s="74"/>
      <c r="G36" s="74"/>
    </row>
    <row r="37" spans="1:7" x14ac:dyDescent="0.25">
      <c r="A37" s="74"/>
      <c r="B37" s="74"/>
      <c r="C37" s="74"/>
      <c r="D37" s="74"/>
      <c r="E37" s="74"/>
      <c r="F37" s="74"/>
      <c r="G37" s="74"/>
    </row>
    <row r="38" spans="1:7" x14ac:dyDescent="0.25">
      <c r="A38" s="74"/>
      <c r="B38" s="74"/>
      <c r="C38" s="74"/>
      <c r="D38" s="74"/>
      <c r="E38" s="74"/>
      <c r="F38" s="74"/>
      <c r="G38" s="74"/>
    </row>
    <row r="39" spans="1:7" x14ac:dyDescent="0.25">
      <c r="A39" s="74"/>
      <c r="B39" s="74"/>
      <c r="C39" s="74"/>
      <c r="D39" s="74"/>
      <c r="E39" s="74"/>
      <c r="F39" s="74"/>
      <c r="G39" s="74"/>
    </row>
    <row r="40" spans="1:7" x14ac:dyDescent="0.25">
      <c r="A40" s="74"/>
      <c r="B40" s="74"/>
      <c r="C40" s="74"/>
      <c r="D40" s="74"/>
      <c r="E40" s="74"/>
      <c r="F40" s="74"/>
      <c r="G40" s="74"/>
    </row>
    <row r="41" spans="1:7" x14ac:dyDescent="0.25">
      <c r="A41" s="74"/>
      <c r="B41" s="74"/>
      <c r="C41" s="74"/>
      <c r="D41" s="74"/>
      <c r="E41" s="74"/>
      <c r="F41" s="74"/>
      <c r="G41" s="74"/>
    </row>
    <row r="42" spans="1:7" x14ac:dyDescent="0.25">
      <c r="A42" s="74"/>
      <c r="B42" s="74"/>
      <c r="C42" s="74"/>
      <c r="D42" s="74"/>
      <c r="E42" s="74"/>
      <c r="F42" s="74"/>
      <c r="G42" s="74"/>
    </row>
    <row r="43" spans="1:7" x14ac:dyDescent="0.25">
      <c r="A43" s="74"/>
      <c r="B43" s="74"/>
      <c r="C43" s="74"/>
      <c r="D43" s="74"/>
      <c r="E43" s="74"/>
      <c r="F43" s="74"/>
      <c r="G43" s="74"/>
    </row>
    <row r="44" spans="1:7" x14ac:dyDescent="0.25">
      <c r="A44" s="74"/>
      <c r="B44" s="74"/>
      <c r="C44" s="74"/>
      <c r="D44" s="74"/>
      <c r="E44" s="74"/>
      <c r="F44" s="74"/>
      <c r="G44" s="74"/>
    </row>
    <row r="45" spans="1:7" x14ac:dyDescent="0.25">
      <c r="A45" s="74"/>
      <c r="B45" s="74"/>
      <c r="C45" s="74"/>
      <c r="D45" s="74"/>
      <c r="E45" s="74"/>
      <c r="F45" s="74"/>
      <c r="G45" s="74"/>
    </row>
    <row r="46" spans="1:7" x14ac:dyDescent="0.25">
      <c r="A46" s="74"/>
      <c r="B46" s="74"/>
      <c r="C46" s="74"/>
      <c r="D46" s="74"/>
      <c r="E46" s="74"/>
      <c r="F46" s="74"/>
      <c r="G46" s="74"/>
    </row>
    <row r="47" spans="1:7" x14ac:dyDescent="0.25">
      <c r="A47" s="74"/>
      <c r="B47" s="74"/>
      <c r="C47" s="74"/>
      <c r="D47" s="74"/>
      <c r="E47" s="74"/>
      <c r="F47" s="74"/>
      <c r="G47" s="74"/>
    </row>
    <row r="48" spans="1:7" x14ac:dyDescent="0.25">
      <c r="A48" s="74"/>
      <c r="B48" s="74"/>
      <c r="C48" s="74"/>
      <c r="D48" s="74"/>
      <c r="E48" s="74"/>
      <c r="F48" s="74"/>
      <c r="G48" s="74"/>
    </row>
    <row r="49" spans="1:7" x14ac:dyDescent="0.25">
      <c r="A49" s="74"/>
      <c r="B49" s="74"/>
      <c r="C49" s="74"/>
      <c r="D49" s="74"/>
      <c r="E49" s="74"/>
      <c r="F49" s="74"/>
      <c r="G49" s="74"/>
    </row>
    <row r="50" spans="1:7" x14ac:dyDescent="0.25">
      <c r="A50" s="74"/>
      <c r="B50" s="74"/>
      <c r="C50" s="74"/>
      <c r="D50" s="74"/>
      <c r="E50" s="74"/>
      <c r="F50" s="74"/>
      <c r="G50" s="74"/>
    </row>
    <row r="51" spans="1:7" x14ac:dyDescent="0.25">
      <c r="A51" s="74"/>
      <c r="B51" s="74"/>
      <c r="C51" s="74"/>
      <c r="D51" s="74"/>
      <c r="E51" s="74"/>
      <c r="F51" s="74"/>
      <c r="G51" s="74"/>
    </row>
    <row r="52" spans="1:7" x14ac:dyDescent="0.25">
      <c r="A52" s="74"/>
      <c r="B52" s="74"/>
      <c r="C52" s="74"/>
      <c r="D52" s="74"/>
      <c r="E52" s="74"/>
      <c r="F52" s="74"/>
      <c r="G52" s="74"/>
    </row>
  </sheetData>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11 - j 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73"/>
  <sheetViews>
    <sheetView view="pageLayout" zoomScaleNormal="100" workbookViewId="0">
      <selection sqref="A1:G1"/>
    </sheetView>
  </sheetViews>
  <sheetFormatPr baseColWidth="10" defaultColWidth="10.85546875" defaultRowHeight="12.75" x14ac:dyDescent="0.2"/>
  <cols>
    <col min="1" max="2" width="10.140625" style="47" customWidth="1"/>
    <col min="3" max="5" width="14.28515625" style="47" customWidth="1"/>
    <col min="6" max="6" width="12.42578125" style="47" customWidth="1"/>
    <col min="7" max="7" width="12.140625" style="47" customWidth="1"/>
    <col min="8" max="19" width="11.7109375" style="47" customWidth="1"/>
    <col min="20" max="50" width="12.140625" style="47" customWidth="1"/>
    <col min="51" max="16384" width="10.85546875" style="47"/>
  </cols>
  <sheetData>
    <row r="1" spans="1:7" s="37" customFormat="1" ht="15.75" x14ac:dyDescent="0.2">
      <c r="A1" s="91" t="s">
        <v>114</v>
      </c>
      <c r="B1" s="91"/>
      <c r="C1" s="91"/>
      <c r="D1" s="91"/>
      <c r="E1" s="91"/>
      <c r="F1" s="91"/>
      <c r="G1" s="91"/>
    </row>
    <row r="2" spans="1:7" s="37" customFormat="1" ht="15.75" x14ac:dyDescent="0.25">
      <c r="A2" s="38"/>
      <c r="B2" s="38"/>
      <c r="C2" s="38"/>
      <c r="D2" s="38"/>
      <c r="E2" s="38"/>
      <c r="F2" s="38"/>
    </row>
    <row r="3" spans="1:7" s="37" customFormat="1" x14ac:dyDescent="0.2"/>
    <row r="4" spans="1:7" s="37" customFormat="1" ht="15.75" x14ac:dyDescent="0.25">
      <c r="A4" s="85" t="s">
        <v>115</v>
      </c>
      <c r="B4" s="86"/>
      <c r="C4" s="86"/>
      <c r="D4" s="86"/>
      <c r="E4" s="86"/>
      <c r="F4" s="86"/>
    </row>
    <row r="5" spans="1:7" s="37" customFormat="1" x14ac:dyDescent="0.2">
      <c r="A5" s="87"/>
      <c r="B5" s="87"/>
      <c r="C5" s="87"/>
      <c r="D5" s="87"/>
      <c r="E5" s="87"/>
      <c r="F5" s="87"/>
    </row>
    <row r="6" spans="1:7" s="37" customFormat="1" x14ac:dyDescent="0.2">
      <c r="A6" s="39" t="s">
        <v>116</v>
      </c>
    </row>
    <row r="7" spans="1:7" s="37" customFormat="1" ht="5.25" customHeight="1" x14ac:dyDescent="0.2">
      <c r="A7" s="39"/>
    </row>
    <row r="8" spans="1:7" s="37" customFormat="1" ht="12.75" customHeight="1" x14ac:dyDescent="0.2">
      <c r="A8" s="88" t="s">
        <v>117</v>
      </c>
      <c r="B8" s="89"/>
      <c r="C8" s="89"/>
      <c r="D8" s="89"/>
      <c r="E8" s="89"/>
      <c r="F8" s="89"/>
    </row>
    <row r="9" spans="1:7" s="37" customFormat="1" x14ac:dyDescent="0.2">
      <c r="A9" s="90" t="s">
        <v>118</v>
      </c>
      <c r="B9" s="89"/>
      <c r="C9" s="89"/>
      <c r="D9" s="89"/>
      <c r="E9" s="89"/>
      <c r="F9" s="89"/>
    </row>
    <row r="10" spans="1:7" s="37" customFormat="1" ht="5.25" customHeight="1" x14ac:dyDescent="0.2">
      <c r="A10" s="40"/>
    </row>
    <row r="11" spans="1:7" s="37" customFormat="1" ht="12.75" customHeight="1" x14ac:dyDescent="0.2">
      <c r="A11" s="92" t="s">
        <v>119</v>
      </c>
      <c r="B11" s="92"/>
      <c r="C11" s="92"/>
      <c r="D11" s="92"/>
      <c r="E11" s="92"/>
      <c r="F11" s="92"/>
    </row>
    <row r="12" spans="1:7" s="37" customFormat="1" x14ac:dyDescent="0.2">
      <c r="A12" s="90" t="s">
        <v>120</v>
      </c>
      <c r="B12" s="89"/>
      <c r="C12" s="89"/>
      <c r="D12" s="89"/>
      <c r="E12" s="89"/>
      <c r="F12" s="89"/>
    </row>
    <row r="13" spans="1:7" s="37" customFormat="1" x14ac:dyDescent="0.2">
      <c r="A13" s="41"/>
      <c r="B13" s="42"/>
      <c r="C13" s="42"/>
      <c r="D13" s="42"/>
      <c r="E13" s="42"/>
      <c r="F13" s="42"/>
    </row>
    <row r="14" spans="1:7" s="37" customFormat="1" ht="12.75" customHeight="1" x14ac:dyDescent="0.2">
      <c r="A14" s="40"/>
    </row>
    <row r="15" spans="1:7" s="37" customFormat="1" ht="12.75" customHeight="1" x14ac:dyDescent="0.2">
      <c r="A15" s="88" t="s">
        <v>121</v>
      </c>
      <c r="B15" s="89"/>
      <c r="C15" s="89"/>
      <c r="D15" s="43"/>
      <c r="E15" s="43"/>
      <c r="F15" s="43"/>
    </row>
    <row r="16" spans="1:7" s="37" customFormat="1" ht="5.25" customHeight="1" x14ac:dyDescent="0.2">
      <c r="A16" s="43"/>
      <c r="B16" s="42"/>
      <c r="C16" s="42"/>
      <c r="D16" s="43"/>
      <c r="E16" s="43"/>
      <c r="F16" s="43"/>
    </row>
    <row r="17" spans="1:20" s="37" customFormat="1" ht="12.75" customHeight="1" x14ac:dyDescent="0.2">
      <c r="A17" s="71" t="s">
        <v>124</v>
      </c>
      <c r="B17" s="93" t="s">
        <v>125</v>
      </c>
      <c r="C17" s="93"/>
      <c r="D17" s="93"/>
      <c r="E17" s="41"/>
      <c r="F17" s="41"/>
    </row>
    <row r="18" spans="1:20" s="37" customFormat="1" ht="12.75" customHeight="1" x14ac:dyDescent="0.2">
      <c r="A18" s="41" t="s">
        <v>122</v>
      </c>
      <c r="B18" s="90" t="s">
        <v>123</v>
      </c>
      <c r="C18" s="89"/>
      <c r="D18" s="41"/>
      <c r="E18" s="41"/>
      <c r="F18" s="41"/>
    </row>
    <row r="19" spans="1:20" s="37" customFormat="1" ht="12.75" customHeight="1" x14ac:dyDescent="0.2">
      <c r="A19" s="41"/>
      <c r="B19" s="41"/>
      <c r="C19" s="42"/>
      <c r="D19" s="42"/>
      <c r="E19" s="41"/>
      <c r="F19" s="41"/>
    </row>
    <row r="20" spans="1:20" s="37" customFormat="1" ht="12.75" customHeight="1" x14ac:dyDescent="0.2">
      <c r="A20" s="41"/>
      <c r="B20" s="42"/>
      <c r="C20" s="42"/>
      <c r="D20" s="42"/>
      <c r="E20" s="42"/>
      <c r="F20" s="42"/>
    </row>
    <row r="21" spans="1:20" s="37" customFormat="1" x14ac:dyDescent="0.2">
      <c r="A21" s="88" t="s">
        <v>126</v>
      </c>
      <c r="B21" s="89"/>
      <c r="C21" s="43"/>
      <c r="D21" s="43"/>
      <c r="E21" s="43"/>
      <c r="F21" s="43"/>
    </row>
    <row r="22" spans="1:20" s="37" customFormat="1" ht="5.25" customHeight="1" x14ac:dyDescent="0.2">
      <c r="A22" s="43"/>
      <c r="B22" s="42"/>
      <c r="C22" s="43"/>
      <c r="D22" s="43"/>
      <c r="E22" s="43"/>
      <c r="F22" s="43"/>
    </row>
    <row r="23" spans="1:20" s="37" customFormat="1" x14ac:dyDescent="0.2">
      <c r="A23" s="41" t="s">
        <v>127</v>
      </c>
      <c r="B23" s="93" t="s">
        <v>128</v>
      </c>
      <c r="C23" s="93"/>
      <c r="D23" s="41"/>
      <c r="E23" s="41"/>
      <c r="F23" s="41"/>
    </row>
    <row r="24" spans="1:20" s="37" customFormat="1" ht="12.75" customHeight="1" x14ac:dyDescent="0.2">
      <c r="A24" s="41" t="s">
        <v>129</v>
      </c>
      <c r="B24" s="90" t="s">
        <v>130</v>
      </c>
      <c r="C24" s="89"/>
      <c r="D24" s="41"/>
      <c r="E24" s="41"/>
      <c r="F24" s="41"/>
    </row>
    <row r="25" spans="1:20" s="37" customFormat="1" x14ac:dyDescent="0.2">
      <c r="A25" s="41"/>
      <c r="B25" s="89"/>
      <c r="C25" s="89"/>
      <c r="D25" s="42"/>
      <c r="E25" s="42"/>
      <c r="F25" s="42"/>
    </row>
    <row r="26" spans="1:20" s="37" customFormat="1" ht="12.75" customHeight="1" x14ac:dyDescent="0.2">
      <c r="A26" s="40"/>
    </row>
    <row r="27" spans="1:20" s="37" customFormat="1" ht="14.1" customHeight="1" x14ac:dyDescent="0.2">
      <c r="A27" s="40" t="s">
        <v>131</v>
      </c>
      <c r="B27" s="37" t="s">
        <v>132</v>
      </c>
    </row>
    <row r="28" spans="1:20" s="37" customFormat="1" ht="14.1" customHeight="1" x14ac:dyDescent="0.2">
      <c r="A28" s="40"/>
    </row>
    <row r="29" spans="1:20" s="37" customFormat="1" x14ac:dyDescent="0.2">
      <c r="A29" s="40"/>
    </row>
    <row r="30" spans="1:20" s="37" customFormat="1" ht="27.75" customHeight="1" x14ac:dyDescent="0.2">
      <c r="A30" s="90" t="s">
        <v>177</v>
      </c>
      <c r="B30" s="90"/>
      <c r="C30" s="90"/>
      <c r="D30" s="90"/>
      <c r="E30" s="90"/>
      <c r="F30" s="90"/>
      <c r="T30" s="40"/>
    </row>
    <row r="31" spans="1:20" s="37" customFormat="1" ht="42.6" customHeight="1" x14ac:dyDescent="0.2">
      <c r="A31" s="90" t="s">
        <v>133</v>
      </c>
      <c r="B31" s="90"/>
      <c r="C31" s="90"/>
      <c r="D31" s="90"/>
      <c r="E31" s="90"/>
      <c r="F31" s="90"/>
    </row>
    <row r="32" spans="1:20" s="37" customFormat="1" x14ac:dyDescent="0.2">
      <c r="A32" s="40"/>
    </row>
    <row r="33" spans="1:2" s="37" customFormat="1" x14ac:dyDescent="0.2"/>
    <row r="34" spans="1:2" s="37" customFormat="1" x14ac:dyDescent="0.2"/>
    <row r="35" spans="1:2" s="37" customFormat="1" x14ac:dyDescent="0.2"/>
    <row r="36" spans="1:2" s="37" customFormat="1" x14ac:dyDescent="0.2"/>
    <row r="37" spans="1:2" s="37" customFormat="1" x14ac:dyDescent="0.2"/>
    <row r="38" spans="1:2" s="37" customFormat="1" x14ac:dyDescent="0.2"/>
    <row r="39" spans="1:2" s="37" customFormat="1" x14ac:dyDescent="0.2"/>
    <row r="40" spans="1:2" s="37" customFormat="1" x14ac:dyDescent="0.2"/>
    <row r="41" spans="1:2" s="37" customFormat="1" x14ac:dyDescent="0.2"/>
    <row r="42" spans="1:2" s="37" customFormat="1" x14ac:dyDescent="0.2">
      <c r="A42" s="87" t="s">
        <v>134</v>
      </c>
      <c r="B42" s="87"/>
    </row>
    <row r="43" spans="1:2" s="37" customFormat="1" ht="5.85" customHeight="1" x14ac:dyDescent="0.2"/>
    <row r="44" spans="1:2" s="37" customFormat="1" x14ac:dyDescent="0.2">
      <c r="A44" s="44">
        <v>0</v>
      </c>
      <c r="B44" s="45" t="s">
        <v>135</v>
      </c>
    </row>
    <row r="45" spans="1:2" s="37" customFormat="1" x14ac:dyDescent="0.2">
      <c r="A45" s="45" t="s">
        <v>136</v>
      </c>
      <c r="B45" s="45" t="s">
        <v>137</v>
      </c>
    </row>
    <row r="46" spans="1:2" s="37" customFormat="1" x14ac:dyDescent="0.2">
      <c r="A46" s="46" t="s">
        <v>138</v>
      </c>
      <c r="B46" s="45" t="s">
        <v>139</v>
      </c>
    </row>
    <row r="47" spans="1:2" s="37" customFormat="1" x14ac:dyDescent="0.2">
      <c r="A47" s="46" t="s">
        <v>140</v>
      </c>
      <c r="B47" s="45" t="s">
        <v>141</v>
      </c>
    </row>
    <row r="48" spans="1:2" s="37" customFormat="1" x14ac:dyDescent="0.2">
      <c r="A48" s="45" t="s">
        <v>95</v>
      </c>
      <c r="B48" s="45" t="s">
        <v>142</v>
      </c>
    </row>
    <row r="49" spans="1:6" s="37" customFormat="1" x14ac:dyDescent="0.2">
      <c r="A49" s="45" t="s">
        <v>143</v>
      </c>
      <c r="B49" s="45" t="s">
        <v>144</v>
      </c>
    </row>
    <row r="50" spans="1:6" x14ac:dyDescent="0.2">
      <c r="A50" s="45" t="s">
        <v>145</v>
      </c>
      <c r="B50" s="45" t="s">
        <v>146</v>
      </c>
      <c r="C50" s="37"/>
      <c r="D50" s="37"/>
      <c r="E50" s="37"/>
      <c r="F50" s="37"/>
    </row>
    <row r="51" spans="1:6" x14ac:dyDescent="0.2">
      <c r="A51" s="37" t="s">
        <v>147</v>
      </c>
      <c r="B51" s="37" t="s">
        <v>148</v>
      </c>
      <c r="C51" s="37"/>
      <c r="D51" s="37"/>
      <c r="E51" s="37"/>
      <c r="F51" s="37"/>
    </row>
    <row r="52" spans="1:6" x14ac:dyDescent="0.2">
      <c r="A52" s="45"/>
      <c r="B52" s="48"/>
      <c r="C52" s="48"/>
      <c r="D52" s="48"/>
      <c r="E52" s="48"/>
      <c r="F52" s="48"/>
    </row>
    <row r="53" spans="1:6" x14ac:dyDescent="0.2">
      <c r="A53" s="48"/>
      <c r="B53" s="48"/>
      <c r="C53" s="48"/>
      <c r="D53" s="48"/>
      <c r="E53" s="48"/>
      <c r="F53" s="48"/>
    </row>
    <row r="54" spans="1:6" x14ac:dyDescent="0.2">
      <c r="A54" s="48"/>
      <c r="B54" s="48"/>
      <c r="C54" s="48"/>
      <c r="D54" s="48"/>
      <c r="E54" s="48"/>
      <c r="F54" s="48"/>
    </row>
    <row r="55" spans="1:6" x14ac:dyDescent="0.2">
      <c r="A55" s="48"/>
      <c r="B55" s="48"/>
      <c r="C55" s="48"/>
      <c r="D55" s="48"/>
      <c r="E55" s="48"/>
      <c r="F55" s="48"/>
    </row>
    <row r="56" spans="1:6" x14ac:dyDescent="0.2">
      <c r="A56" s="48"/>
      <c r="B56" s="48"/>
      <c r="C56" s="48"/>
      <c r="D56" s="48"/>
      <c r="E56" s="48"/>
      <c r="F56" s="48"/>
    </row>
    <row r="57" spans="1:6" x14ac:dyDescent="0.2">
      <c r="A57" s="48"/>
      <c r="B57" s="48"/>
      <c r="C57" s="48"/>
      <c r="D57" s="48"/>
      <c r="E57" s="48"/>
      <c r="F57" s="48"/>
    </row>
    <row r="58" spans="1:6" x14ac:dyDescent="0.2">
      <c r="A58" s="48"/>
      <c r="B58" s="48"/>
      <c r="C58" s="48"/>
      <c r="D58" s="48"/>
      <c r="E58" s="48"/>
      <c r="F58" s="48"/>
    </row>
    <row r="59" spans="1:6" x14ac:dyDescent="0.2">
      <c r="A59" s="48"/>
      <c r="B59" s="48"/>
      <c r="C59" s="48"/>
      <c r="D59" s="48"/>
      <c r="E59" s="48"/>
      <c r="F59" s="48"/>
    </row>
    <row r="60" spans="1:6" x14ac:dyDescent="0.2">
      <c r="A60" s="48"/>
      <c r="B60" s="48"/>
      <c r="C60" s="48"/>
      <c r="D60" s="48"/>
      <c r="E60" s="48"/>
      <c r="F60" s="48"/>
    </row>
    <row r="61" spans="1:6" x14ac:dyDescent="0.2">
      <c r="A61" s="48"/>
      <c r="B61" s="48"/>
      <c r="C61" s="48"/>
      <c r="D61" s="48"/>
      <c r="E61" s="48"/>
      <c r="F61" s="48"/>
    </row>
    <row r="62" spans="1:6" x14ac:dyDescent="0.2">
      <c r="A62" s="48"/>
      <c r="B62" s="48"/>
      <c r="C62" s="48"/>
      <c r="D62" s="48"/>
      <c r="E62" s="48"/>
      <c r="F62" s="48"/>
    </row>
    <row r="63" spans="1:6" x14ac:dyDescent="0.2">
      <c r="A63" s="48"/>
      <c r="B63" s="48"/>
      <c r="C63" s="48"/>
      <c r="D63" s="48"/>
      <c r="E63" s="48"/>
      <c r="F63" s="48"/>
    </row>
    <row r="64" spans="1:6" x14ac:dyDescent="0.2">
      <c r="A64" s="48"/>
      <c r="B64" s="48"/>
      <c r="C64" s="48"/>
      <c r="D64" s="48"/>
      <c r="E64" s="48"/>
      <c r="F64" s="48"/>
    </row>
    <row r="65" spans="1:6" x14ac:dyDescent="0.2">
      <c r="A65" s="48"/>
      <c r="B65" s="48"/>
      <c r="C65" s="48"/>
      <c r="D65" s="48"/>
      <c r="E65" s="48"/>
      <c r="F65" s="48"/>
    </row>
    <row r="66" spans="1:6" x14ac:dyDescent="0.2">
      <c r="A66" s="48"/>
      <c r="B66" s="48"/>
      <c r="C66" s="48"/>
      <c r="D66" s="48"/>
      <c r="E66" s="48"/>
      <c r="F66" s="48"/>
    </row>
    <row r="67" spans="1:6" x14ac:dyDescent="0.2">
      <c r="A67" s="48"/>
      <c r="B67" s="48"/>
      <c r="C67" s="48"/>
      <c r="D67" s="48"/>
      <c r="E67" s="48"/>
      <c r="F67" s="48"/>
    </row>
    <row r="68" spans="1:6" x14ac:dyDescent="0.2">
      <c r="A68" s="48"/>
      <c r="B68" s="48"/>
      <c r="C68" s="48"/>
      <c r="D68" s="48"/>
      <c r="E68" s="48"/>
      <c r="F68" s="48"/>
    </row>
    <row r="69" spans="1:6" x14ac:dyDescent="0.2">
      <c r="A69" s="48"/>
      <c r="B69" s="48"/>
      <c r="C69" s="48"/>
      <c r="D69" s="48"/>
      <c r="E69" s="48"/>
      <c r="F69" s="48"/>
    </row>
    <row r="70" spans="1:6" x14ac:dyDescent="0.2">
      <c r="A70" s="48"/>
      <c r="B70" s="48"/>
      <c r="C70" s="48"/>
      <c r="D70" s="48"/>
      <c r="E70" s="48"/>
      <c r="F70" s="48"/>
    </row>
    <row r="71" spans="1:6" x14ac:dyDescent="0.2">
      <c r="A71" s="48"/>
      <c r="B71" s="48"/>
      <c r="C71" s="48"/>
      <c r="D71" s="48"/>
      <c r="E71" s="48"/>
      <c r="F71" s="48"/>
    </row>
    <row r="72" spans="1:6" x14ac:dyDescent="0.2">
      <c r="A72" s="48"/>
      <c r="B72" s="48"/>
      <c r="C72" s="48"/>
      <c r="D72" s="48"/>
      <c r="E72" s="48"/>
      <c r="F72" s="48"/>
    </row>
    <row r="73" spans="1:6" x14ac:dyDescent="0.2">
      <c r="A73" s="48"/>
      <c r="B73" s="48"/>
      <c r="C73" s="48"/>
      <c r="D73" s="48"/>
      <c r="E73" s="48"/>
      <c r="F73" s="48"/>
    </row>
    <row r="74" spans="1:6" x14ac:dyDescent="0.2">
      <c r="A74" s="48"/>
      <c r="B74" s="48"/>
      <c r="C74" s="48"/>
      <c r="D74" s="48"/>
      <c r="E74" s="48"/>
      <c r="F74" s="48"/>
    </row>
    <row r="75" spans="1:6" x14ac:dyDescent="0.2">
      <c r="A75" s="48"/>
      <c r="B75" s="48"/>
      <c r="C75" s="48"/>
      <c r="D75" s="48"/>
      <c r="E75" s="48"/>
      <c r="F75" s="48"/>
    </row>
    <row r="76" spans="1:6" x14ac:dyDescent="0.2">
      <c r="A76" s="48"/>
      <c r="B76" s="48"/>
      <c r="C76" s="48"/>
      <c r="D76" s="48"/>
      <c r="E76" s="48"/>
      <c r="F76" s="48"/>
    </row>
    <row r="77" spans="1:6" x14ac:dyDescent="0.2">
      <c r="A77" s="48"/>
      <c r="B77" s="48"/>
      <c r="C77" s="48"/>
      <c r="D77" s="48"/>
      <c r="E77" s="48"/>
      <c r="F77" s="48"/>
    </row>
    <row r="78" spans="1:6" x14ac:dyDescent="0.2">
      <c r="A78" s="48"/>
      <c r="B78" s="48"/>
      <c r="C78" s="48"/>
      <c r="D78" s="48"/>
      <c r="E78" s="48"/>
      <c r="F78" s="48"/>
    </row>
    <row r="79" spans="1:6" x14ac:dyDescent="0.2">
      <c r="A79" s="48"/>
      <c r="B79" s="48"/>
      <c r="C79" s="48"/>
      <c r="D79" s="48"/>
      <c r="E79" s="48"/>
      <c r="F79" s="48"/>
    </row>
    <row r="80" spans="1:6" x14ac:dyDescent="0.2">
      <c r="A80" s="48"/>
      <c r="B80" s="48"/>
      <c r="C80" s="48"/>
      <c r="D80" s="48"/>
      <c r="E80" s="48"/>
      <c r="F80" s="48"/>
    </row>
    <row r="81" spans="1:6" x14ac:dyDescent="0.2">
      <c r="A81" s="48"/>
      <c r="B81" s="48"/>
      <c r="C81" s="48"/>
      <c r="D81" s="48"/>
      <c r="E81" s="48"/>
      <c r="F81" s="48"/>
    </row>
    <row r="82" spans="1:6" x14ac:dyDescent="0.2">
      <c r="A82" s="48"/>
      <c r="B82" s="48"/>
      <c r="C82" s="48"/>
      <c r="D82" s="48"/>
      <c r="E82" s="48"/>
      <c r="F82" s="48"/>
    </row>
    <row r="83" spans="1:6" x14ac:dyDescent="0.2">
      <c r="A83" s="48"/>
      <c r="B83" s="48"/>
      <c r="C83" s="48"/>
      <c r="D83" s="48"/>
      <c r="E83" s="48"/>
      <c r="F83" s="48"/>
    </row>
    <row r="84" spans="1:6" x14ac:dyDescent="0.2">
      <c r="A84" s="48"/>
      <c r="B84" s="48"/>
      <c r="C84" s="48"/>
      <c r="D84" s="48"/>
      <c r="E84" s="48"/>
      <c r="F84" s="48"/>
    </row>
    <row r="85" spans="1:6" x14ac:dyDescent="0.2">
      <c r="A85" s="48"/>
      <c r="B85" s="48"/>
      <c r="C85" s="48"/>
      <c r="D85" s="48"/>
      <c r="E85" s="48"/>
      <c r="F85" s="48"/>
    </row>
    <row r="86" spans="1:6" x14ac:dyDescent="0.2">
      <c r="A86" s="48"/>
      <c r="B86" s="48"/>
      <c r="C86" s="48"/>
      <c r="D86" s="48"/>
      <c r="E86" s="48"/>
      <c r="F86" s="48"/>
    </row>
    <row r="87" spans="1:6" x14ac:dyDescent="0.2">
      <c r="A87" s="48"/>
      <c r="B87" s="48"/>
      <c r="C87" s="48"/>
      <c r="D87" s="48"/>
      <c r="E87" s="48"/>
      <c r="F87" s="48"/>
    </row>
    <row r="88" spans="1:6" x14ac:dyDescent="0.2">
      <c r="A88" s="48"/>
      <c r="B88" s="48"/>
      <c r="C88" s="48"/>
      <c r="D88" s="48"/>
      <c r="E88" s="48"/>
      <c r="F88" s="48"/>
    </row>
    <row r="89" spans="1:6" x14ac:dyDescent="0.2">
      <c r="A89" s="48"/>
      <c r="B89" s="48"/>
      <c r="C89" s="48"/>
      <c r="D89" s="48"/>
      <c r="E89" s="48"/>
      <c r="F89" s="48"/>
    </row>
    <row r="90" spans="1:6" x14ac:dyDescent="0.2">
      <c r="A90" s="48"/>
      <c r="B90" s="48"/>
      <c r="C90" s="48"/>
      <c r="D90" s="48"/>
      <c r="E90" s="48"/>
      <c r="F90" s="48"/>
    </row>
    <row r="91" spans="1:6" x14ac:dyDescent="0.2">
      <c r="A91" s="48"/>
      <c r="B91" s="48"/>
      <c r="C91" s="48"/>
      <c r="D91" s="48"/>
      <c r="E91" s="48"/>
      <c r="F91" s="48"/>
    </row>
    <row r="92" spans="1:6" x14ac:dyDescent="0.2">
      <c r="A92" s="48"/>
      <c r="B92" s="48"/>
      <c r="C92" s="48"/>
      <c r="D92" s="48"/>
      <c r="E92" s="48"/>
      <c r="F92" s="48"/>
    </row>
    <row r="93" spans="1:6" x14ac:dyDescent="0.2">
      <c r="A93" s="48"/>
      <c r="B93" s="48"/>
      <c r="C93" s="48"/>
      <c r="D93" s="48"/>
      <c r="E93" s="48"/>
      <c r="F93" s="48"/>
    </row>
    <row r="94" spans="1:6" x14ac:dyDescent="0.2">
      <c r="A94" s="48"/>
      <c r="B94" s="48"/>
      <c r="C94" s="48"/>
      <c r="D94" s="48"/>
      <c r="E94" s="48"/>
      <c r="F94" s="48"/>
    </row>
    <row r="95" spans="1:6" x14ac:dyDescent="0.2">
      <c r="A95" s="48"/>
      <c r="B95" s="48"/>
      <c r="C95" s="48"/>
      <c r="D95" s="48"/>
      <c r="E95" s="48"/>
      <c r="F95" s="48"/>
    </row>
    <row r="96" spans="1:6" x14ac:dyDescent="0.2">
      <c r="A96" s="48"/>
      <c r="B96" s="48"/>
      <c r="C96" s="48"/>
      <c r="D96" s="48"/>
      <c r="E96" s="48"/>
      <c r="F96" s="48"/>
    </row>
    <row r="97" spans="1:6" x14ac:dyDescent="0.2">
      <c r="A97" s="48"/>
      <c r="B97" s="48"/>
      <c r="C97" s="48"/>
      <c r="D97" s="48"/>
      <c r="E97" s="48"/>
      <c r="F97" s="48"/>
    </row>
    <row r="98" spans="1:6" x14ac:dyDescent="0.2">
      <c r="A98" s="48"/>
      <c r="B98" s="48"/>
      <c r="C98" s="48"/>
      <c r="D98" s="48"/>
      <c r="E98" s="48"/>
      <c r="F98" s="48"/>
    </row>
    <row r="99" spans="1:6" x14ac:dyDescent="0.2">
      <c r="A99" s="48"/>
      <c r="B99" s="48"/>
      <c r="C99" s="48"/>
      <c r="D99" s="48"/>
      <c r="E99" s="48"/>
      <c r="F99" s="48"/>
    </row>
    <row r="100" spans="1:6" x14ac:dyDescent="0.2">
      <c r="A100" s="48"/>
      <c r="B100" s="48"/>
      <c r="C100" s="48"/>
      <c r="D100" s="48"/>
      <c r="E100" s="48"/>
      <c r="F100" s="48"/>
    </row>
    <row r="101" spans="1:6" x14ac:dyDescent="0.2">
      <c r="A101" s="48"/>
      <c r="B101" s="48"/>
      <c r="C101" s="48"/>
      <c r="D101" s="48"/>
      <c r="E101" s="48"/>
      <c r="F101" s="48"/>
    </row>
    <row r="102" spans="1:6" x14ac:dyDescent="0.2">
      <c r="A102" s="48"/>
      <c r="B102" s="48"/>
      <c r="C102" s="48"/>
      <c r="D102" s="48"/>
      <c r="E102" s="48"/>
      <c r="F102" s="48"/>
    </row>
    <row r="103" spans="1:6" x14ac:dyDescent="0.2">
      <c r="A103" s="48"/>
      <c r="B103" s="48"/>
      <c r="C103" s="48"/>
      <c r="D103" s="48"/>
      <c r="E103" s="48"/>
      <c r="F103" s="48"/>
    </row>
    <row r="104" spans="1:6" x14ac:dyDescent="0.2">
      <c r="A104" s="48"/>
      <c r="B104" s="48"/>
      <c r="C104" s="48"/>
      <c r="D104" s="48"/>
      <c r="E104" s="48"/>
      <c r="F104" s="48"/>
    </row>
    <row r="105" spans="1:6" x14ac:dyDescent="0.2">
      <c r="A105" s="48"/>
      <c r="B105" s="48"/>
      <c r="C105" s="48"/>
      <c r="D105" s="48"/>
      <c r="E105" s="48"/>
      <c r="F105" s="48"/>
    </row>
    <row r="106" spans="1:6" x14ac:dyDescent="0.2">
      <c r="A106" s="48"/>
      <c r="B106" s="48"/>
      <c r="C106" s="48"/>
      <c r="D106" s="48"/>
      <c r="E106" s="48"/>
      <c r="F106" s="48"/>
    </row>
    <row r="107" spans="1:6" x14ac:dyDescent="0.2">
      <c r="A107" s="48"/>
      <c r="B107" s="48"/>
      <c r="C107" s="48"/>
      <c r="D107" s="48"/>
      <c r="E107" s="48"/>
      <c r="F107" s="48"/>
    </row>
    <row r="108" spans="1:6" x14ac:dyDescent="0.2">
      <c r="A108" s="48"/>
      <c r="B108" s="48"/>
      <c r="C108" s="48"/>
      <c r="D108" s="48"/>
      <c r="E108" s="48"/>
      <c r="F108" s="48"/>
    </row>
    <row r="109" spans="1:6" x14ac:dyDescent="0.2">
      <c r="A109" s="48"/>
      <c r="B109" s="48"/>
      <c r="C109" s="48"/>
      <c r="D109" s="48"/>
      <c r="E109" s="48"/>
      <c r="F109" s="48"/>
    </row>
    <row r="110" spans="1:6" x14ac:dyDescent="0.2">
      <c r="A110" s="48"/>
      <c r="B110" s="48"/>
      <c r="C110" s="48"/>
      <c r="D110" s="48"/>
      <c r="E110" s="48"/>
      <c r="F110" s="48"/>
    </row>
    <row r="111" spans="1:6" x14ac:dyDescent="0.2">
      <c r="A111" s="48"/>
      <c r="B111" s="48"/>
      <c r="C111" s="48"/>
      <c r="D111" s="48"/>
      <c r="E111" s="48"/>
      <c r="F111" s="48"/>
    </row>
    <row r="112" spans="1:6" x14ac:dyDescent="0.2">
      <c r="A112" s="48"/>
      <c r="B112" s="48"/>
      <c r="C112" s="48"/>
      <c r="D112" s="48"/>
      <c r="E112" s="48"/>
      <c r="F112" s="48"/>
    </row>
    <row r="113" spans="1:6" x14ac:dyDescent="0.2">
      <c r="A113" s="48"/>
      <c r="B113" s="48"/>
      <c r="C113" s="48"/>
      <c r="D113" s="48"/>
      <c r="E113" s="48"/>
      <c r="F113" s="48"/>
    </row>
    <row r="114" spans="1:6" x14ac:dyDescent="0.2">
      <c r="A114" s="48"/>
      <c r="B114" s="48"/>
      <c r="C114" s="48"/>
      <c r="D114" s="48"/>
      <c r="E114" s="48"/>
      <c r="F114" s="48"/>
    </row>
    <row r="115" spans="1:6" x14ac:dyDescent="0.2">
      <c r="A115" s="48"/>
      <c r="B115" s="48"/>
      <c r="C115" s="48"/>
      <c r="D115" s="48"/>
      <c r="E115" s="48"/>
      <c r="F115" s="48"/>
    </row>
    <row r="116" spans="1:6" x14ac:dyDescent="0.2">
      <c r="A116" s="48"/>
      <c r="B116" s="48"/>
      <c r="C116" s="48"/>
      <c r="D116" s="48"/>
      <c r="E116" s="48"/>
      <c r="F116" s="48"/>
    </row>
    <row r="117" spans="1:6" x14ac:dyDescent="0.2">
      <c r="A117" s="48"/>
      <c r="B117" s="48"/>
      <c r="C117" s="48"/>
      <c r="D117" s="48"/>
      <c r="E117" s="48"/>
      <c r="F117" s="48"/>
    </row>
    <row r="118" spans="1:6" x14ac:dyDescent="0.2">
      <c r="A118" s="48"/>
      <c r="B118" s="48"/>
      <c r="C118" s="48"/>
      <c r="D118" s="48"/>
      <c r="E118" s="48"/>
      <c r="F118" s="48"/>
    </row>
    <row r="119" spans="1:6" x14ac:dyDescent="0.2">
      <c r="A119" s="48"/>
      <c r="B119" s="48"/>
      <c r="C119" s="48"/>
      <c r="D119" s="48"/>
      <c r="E119" s="48"/>
      <c r="F119" s="48"/>
    </row>
    <row r="120" spans="1:6" x14ac:dyDescent="0.2">
      <c r="A120" s="48"/>
      <c r="B120" s="48"/>
      <c r="C120" s="48"/>
      <c r="D120" s="48"/>
      <c r="E120" s="48"/>
      <c r="F120" s="48"/>
    </row>
    <row r="121" spans="1:6" x14ac:dyDescent="0.2">
      <c r="A121" s="48"/>
      <c r="B121" s="48"/>
      <c r="C121" s="48"/>
      <c r="D121" s="48"/>
      <c r="E121" s="48"/>
      <c r="F121" s="48"/>
    </row>
    <row r="122" spans="1:6" x14ac:dyDescent="0.2">
      <c r="A122" s="48"/>
      <c r="B122" s="48"/>
      <c r="C122" s="48"/>
      <c r="D122" s="48"/>
      <c r="E122" s="48"/>
      <c r="F122" s="48"/>
    </row>
    <row r="123" spans="1:6" x14ac:dyDescent="0.2">
      <c r="A123" s="48"/>
      <c r="B123" s="48"/>
      <c r="C123" s="48"/>
      <c r="D123" s="48"/>
      <c r="E123" s="48"/>
      <c r="F123" s="48"/>
    </row>
    <row r="124" spans="1:6" x14ac:dyDescent="0.2">
      <c r="A124" s="48"/>
      <c r="B124" s="48"/>
      <c r="C124" s="48"/>
      <c r="D124" s="48"/>
      <c r="E124" s="48"/>
      <c r="F124" s="48"/>
    </row>
    <row r="125" spans="1:6" x14ac:dyDescent="0.2">
      <c r="A125" s="48"/>
      <c r="B125" s="48"/>
      <c r="C125" s="48"/>
      <c r="D125" s="48"/>
      <c r="E125" s="48"/>
      <c r="F125" s="48"/>
    </row>
    <row r="126" spans="1:6" x14ac:dyDescent="0.2">
      <c r="A126" s="48"/>
      <c r="B126" s="48"/>
      <c r="C126" s="48"/>
      <c r="D126" s="48"/>
      <c r="E126" s="48"/>
      <c r="F126" s="48"/>
    </row>
    <row r="127" spans="1:6" x14ac:dyDescent="0.2">
      <c r="A127" s="48"/>
      <c r="B127" s="48"/>
      <c r="C127" s="48"/>
      <c r="D127" s="48"/>
      <c r="E127" s="48"/>
      <c r="F127" s="48"/>
    </row>
    <row r="128" spans="1:6" x14ac:dyDescent="0.2">
      <c r="A128" s="48"/>
      <c r="B128" s="48"/>
      <c r="C128" s="48"/>
      <c r="D128" s="48"/>
      <c r="E128" s="48"/>
      <c r="F128" s="48"/>
    </row>
    <row r="129" spans="1:6" x14ac:dyDescent="0.2">
      <c r="A129" s="48"/>
      <c r="B129" s="48"/>
      <c r="C129" s="48"/>
      <c r="D129" s="48"/>
      <c r="E129" s="48"/>
      <c r="F129" s="48"/>
    </row>
    <row r="130" spans="1:6" x14ac:dyDescent="0.2">
      <c r="A130" s="48"/>
      <c r="B130" s="48"/>
      <c r="C130" s="48"/>
      <c r="D130" s="48"/>
      <c r="E130" s="48"/>
      <c r="F130" s="48"/>
    </row>
    <row r="131" spans="1:6" x14ac:dyDescent="0.2">
      <c r="A131" s="48"/>
      <c r="B131" s="48"/>
      <c r="C131" s="48"/>
      <c r="D131" s="48"/>
      <c r="E131" s="48"/>
      <c r="F131" s="48"/>
    </row>
    <row r="132" spans="1:6" x14ac:dyDescent="0.2">
      <c r="A132" s="48"/>
      <c r="B132" s="48"/>
      <c r="C132" s="48"/>
      <c r="D132" s="48"/>
      <c r="E132" s="48"/>
      <c r="F132" s="48"/>
    </row>
    <row r="133" spans="1:6" x14ac:dyDescent="0.2">
      <c r="A133" s="48"/>
      <c r="B133" s="48"/>
      <c r="C133" s="48"/>
      <c r="D133" s="48"/>
      <c r="E133" s="48"/>
      <c r="F133" s="48"/>
    </row>
    <row r="134" spans="1:6" x14ac:dyDescent="0.2">
      <c r="A134" s="48"/>
      <c r="B134" s="48"/>
      <c r="C134" s="48"/>
      <c r="D134" s="48"/>
      <c r="E134" s="48"/>
      <c r="F134" s="48"/>
    </row>
    <row r="135" spans="1:6" x14ac:dyDescent="0.2">
      <c r="A135" s="48"/>
      <c r="B135" s="48"/>
      <c r="C135" s="48"/>
      <c r="D135" s="48"/>
      <c r="E135" s="48"/>
      <c r="F135" s="48"/>
    </row>
    <row r="136" spans="1:6" x14ac:dyDescent="0.2">
      <c r="A136" s="48"/>
      <c r="B136" s="48"/>
      <c r="C136" s="48"/>
      <c r="D136" s="48"/>
      <c r="E136" s="48"/>
      <c r="F136" s="48"/>
    </row>
    <row r="137" spans="1:6" x14ac:dyDescent="0.2">
      <c r="A137" s="48"/>
      <c r="B137" s="48"/>
      <c r="C137" s="48"/>
      <c r="D137" s="48"/>
      <c r="E137" s="48"/>
      <c r="F137" s="48"/>
    </row>
    <row r="138" spans="1:6" x14ac:dyDescent="0.2">
      <c r="A138" s="48"/>
      <c r="B138" s="48"/>
      <c r="C138" s="48"/>
      <c r="D138" s="48"/>
      <c r="E138" s="48"/>
      <c r="F138" s="48"/>
    </row>
    <row r="139" spans="1:6" x14ac:dyDescent="0.2">
      <c r="A139" s="48"/>
      <c r="B139" s="48"/>
      <c r="C139" s="48"/>
      <c r="D139" s="48"/>
      <c r="E139" s="48"/>
      <c r="F139" s="48"/>
    </row>
    <row r="140" spans="1:6" x14ac:dyDescent="0.2">
      <c r="A140" s="48"/>
      <c r="B140" s="48"/>
      <c r="C140" s="48"/>
      <c r="D140" s="48"/>
      <c r="E140" s="48"/>
      <c r="F140" s="48"/>
    </row>
    <row r="141" spans="1:6" x14ac:dyDescent="0.2">
      <c r="A141" s="48"/>
      <c r="B141" s="48"/>
      <c r="C141" s="48"/>
      <c r="D141" s="48"/>
      <c r="E141" s="48"/>
      <c r="F141" s="48"/>
    </row>
    <row r="142" spans="1:6" x14ac:dyDescent="0.2">
      <c r="A142" s="48"/>
      <c r="B142" s="48"/>
      <c r="C142" s="48"/>
      <c r="D142" s="48"/>
      <c r="E142" s="48"/>
      <c r="F142" s="48"/>
    </row>
    <row r="143" spans="1:6" x14ac:dyDescent="0.2">
      <c r="A143" s="48"/>
      <c r="B143" s="48"/>
      <c r="C143" s="48"/>
      <c r="D143" s="48"/>
      <c r="E143" s="48"/>
      <c r="F143" s="48"/>
    </row>
    <row r="144" spans="1:6" x14ac:dyDescent="0.2">
      <c r="A144" s="48"/>
      <c r="B144" s="48"/>
      <c r="C144" s="48"/>
      <c r="D144" s="48"/>
      <c r="E144" s="48"/>
      <c r="F144" s="48"/>
    </row>
    <row r="145" spans="1:6" x14ac:dyDescent="0.2">
      <c r="A145" s="48"/>
      <c r="B145" s="48"/>
      <c r="C145" s="48"/>
      <c r="D145" s="48"/>
      <c r="E145" s="48"/>
      <c r="F145" s="48"/>
    </row>
    <row r="146" spans="1:6" x14ac:dyDescent="0.2">
      <c r="A146" s="48"/>
      <c r="B146" s="48"/>
      <c r="C146" s="48"/>
      <c r="D146" s="48"/>
      <c r="E146" s="48"/>
      <c r="F146" s="48"/>
    </row>
    <row r="147" spans="1:6" x14ac:dyDescent="0.2">
      <c r="A147" s="48"/>
      <c r="B147" s="48"/>
      <c r="C147" s="48"/>
      <c r="D147" s="48"/>
      <c r="E147" s="48"/>
      <c r="F147" s="48"/>
    </row>
    <row r="148" spans="1:6" x14ac:dyDescent="0.2">
      <c r="A148" s="48"/>
      <c r="B148" s="48"/>
      <c r="C148" s="48"/>
      <c r="D148" s="48"/>
      <c r="E148" s="48"/>
      <c r="F148" s="48"/>
    </row>
    <row r="149" spans="1:6" x14ac:dyDescent="0.2">
      <c r="A149" s="48"/>
      <c r="B149" s="48"/>
      <c r="C149" s="48"/>
      <c r="D149" s="48"/>
      <c r="E149" s="48"/>
      <c r="F149" s="48"/>
    </row>
    <row r="150" spans="1:6" x14ac:dyDescent="0.2">
      <c r="A150" s="48"/>
      <c r="B150" s="48"/>
      <c r="C150" s="48"/>
      <c r="D150" s="48"/>
      <c r="E150" s="48"/>
      <c r="F150" s="48"/>
    </row>
    <row r="151" spans="1:6" x14ac:dyDescent="0.2">
      <c r="A151" s="48"/>
      <c r="B151" s="48"/>
      <c r="C151" s="48"/>
      <c r="D151" s="48"/>
      <c r="E151" s="48"/>
      <c r="F151" s="48"/>
    </row>
    <row r="152" spans="1:6" x14ac:dyDescent="0.2">
      <c r="A152" s="48"/>
      <c r="B152" s="48"/>
      <c r="C152" s="48"/>
      <c r="D152" s="48"/>
      <c r="E152" s="48"/>
      <c r="F152" s="48"/>
    </row>
    <row r="153" spans="1:6" x14ac:dyDescent="0.2">
      <c r="A153" s="48"/>
      <c r="B153" s="48"/>
      <c r="C153" s="48"/>
      <c r="D153" s="48"/>
      <c r="E153" s="48"/>
      <c r="F153" s="48"/>
    </row>
    <row r="154" spans="1:6" x14ac:dyDescent="0.2">
      <c r="A154" s="48"/>
      <c r="B154" s="48"/>
      <c r="C154" s="48"/>
      <c r="D154" s="48"/>
      <c r="E154" s="48"/>
      <c r="F154" s="48"/>
    </row>
    <row r="155" spans="1:6" x14ac:dyDescent="0.2">
      <c r="A155" s="48"/>
      <c r="B155" s="48"/>
      <c r="C155" s="48"/>
      <c r="D155" s="48"/>
      <c r="E155" s="48"/>
      <c r="F155" s="48"/>
    </row>
    <row r="156" spans="1:6" x14ac:dyDescent="0.2">
      <c r="A156" s="48"/>
      <c r="B156" s="48"/>
      <c r="C156" s="48"/>
      <c r="D156" s="48"/>
      <c r="E156" s="48"/>
      <c r="F156" s="48"/>
    </row>
    <row r="157" spans="1:6" x14ac:dyDescent="0.2">
      <c r="A157" s="48"/>
      <c r="B157" s="48"/>
      <c r="C157" s="48"/>
      <c r="D157" s="48"/>
      <c r="E157" s="48"/>
      <c r="F157" s="48"/>
    </row>
    <row r="158" spans="1:6" x14ac:dyDescent="0.2">
      <c r="A158" s="48"/>
      <c r="B158" s="48"/>
      <c r="C158" s="48"/>
      <c r="D158" s="48"/>
      <c r="E158" s="48"/>
      <c r="F158" s="48"/>
    </row>
    <row r="159" spans="1:6" x14ac:dyDescent="0.2">
      <c r="A159" s="48"/>
      <c r="B159" s="48"/>
      <c r="C159" s="48"/>
      <c r="D159" s="48"/>
      <c r="E159" s="48"/>
      <c r="F159" s="48"/>
    </row>
    <row r="160" spans="1:6" x14ac:dyDescent="0.2">
      <c r="A160" s="48"/>
      <c r="B160" s="48"/>
      <c r="C160" s="48"/>
      <c r="D160" s="48"/>
      <c r="E160" s="48"/>
      <c r="F160" s="48"/>
    </row>
    <row r="161" spans="1:6" x14ac:dyDescent="0.2">
      <c r="A161" s="48"/>
      <c r="B161" s="48"/>
      <c r="C161" s="48"/>
      <c r="D161" s="48"/>
      <c r="E161" s="48"/>
      <c r="F161" s="48"/>
    </row>
    <row r="162" spans="1:6" x14ac:dyDescent="0.2">
      <c r="A162" s="48"/>
      <c r="B162" s="48"/>
      <c r="C162" s="48"/>
      <c r="D162" s="48"/>
      <c r="E162" s="48"/>
      <c r="F162" s="48"/>
    </row>
    <row r="163" spans="1:6" x14ac:dyDescent="0.2">
      <c r="A163" s="48"/>
      <c r="B163" s="48"/>
      <c r="C163" s="48"/>
      <c r="D163" s="48"/>
      <c r="E163" s="48"/>
      <c r="F163" s="48"/>
    </row>
    <row r="164" spans="1:6" x14ac:dyDescent="0.2">
      <c r="A164" s="48"/>
      <c r="B164" s="48"/>
      <c r="C164" s="48"/>
      <c r="D164" s="48"/>
      <c r="E164" s="48"/>
      <c r="F164" s="48"/>
    </row>
    <row r="165" spans="1:6" x14ac:dyDescent="0.2">
      <c r="A165" s="48"/>
      <c r="B165" s="48"/>
      <c r="C165" s="48"/>
      <c r="D165" s="48"/>
      <c r="E165" s="48"/>
      <c r="F165" s="48"/>
    </row>
    <row r="166" spans="1:6" x14ac:dyDescent="0.2">
      <c r="A166" s="48"/>
      <c r="B166" s="48"/>
      <c r="C166" s="48"/>
      <c r="D166" s="48"/>
      <c r="E166" s="48"/>
      <c r="F166" s="48"/>
    </row>
    <row r="167" spans="1:6" x14ac:dyDescent="0.2">
      <c r="A167" s="48"/>
      <c r="B167" s="48"/>
      <c r="C167" s="48"/>
      <c r="D167" s="48"/>
      <c r="E167" s="48"/>
      <c r="F167" s="48"/>
    </row>
    <row r="168" spans="1:6" x14ac:dyDescent="0.2">
      <c r="A168" s="48"/>
      <c r="B168" s="48"/>
      <c r="C168" s="48"/>
      <c r="D168" s="48"/>
      <c r="E168" s="48"/>
      <c r="F168" s="48"/>
    </row>
    <row r="169" spans="1:6" x14ac:dyDescent="0.2">
      <c r="A169" s="48"/>
      <c r="B169" s="48"/>
      <c r="C169" s="48"/>
      <c r="D169" s="48"/>
      <c r="E169" s="48"/>
      <c r="F169" s="48"/>
    </row>
    <row r="170" spans="1:6" x14ac:dyDescent="0.2">
      <c r="A170" s="48"/>
      <c r="B170" s="48"/>
      <c r="C170" s="48"/>
      <c r="D170" s="48"/>
      <c r="E170" s="48"/>
      <c r="F170" s="48"/>
    </row>
    <row r="171" spans="1:6" x14ac:dyDescent="0.2">
      <c r="A171" s="48"/>
      <c r="B171" s="48"/>
      <c r="C171" s="48"/>
      <c r="D171" s="48"/>
      <c r="E171" s="48"/>
      <c r="F171" s="48"/>
    </row>
    <row r="172" spans="1:6" x14ac:dyDescent="0.2">
      <c r="A172" s="48"/>
      <c r="B172" s="48"/>
      <c r="C172" s="48"/>
      <c r="D172" s="48"/>
      <c r="E172" s="48"/>
      <c r="F172" s="48"/>
    </row>
    <row r="173" spans="1:6" x14ac:dyDescent="0.2">
      <c r="A173" s="48"/>
      <c r="B173" s="48"/>
      <c r="C173" s="48"/>
      <c r="D173" s="48"/>
      <c r="E173" s="48"/>
      <c r="F173" s="48"/>
    </row>
  </sheetData>
  <mergeCells count="17">
    <mergeCell ref="A11:F11"/>
    <mergeCell ref="A42:B42"/>
    <mergeCell ref="A12:F12"/>
    <mergeCell ref="A15:C15"/>
    <mergeCell ref="B18:C18"/>
    <mergeCell ref="B17:D17"/>
    <mergeCell ref="A21:B21"/>
    <mergeCell ref="B23:C23"/>
    <mergeCell ref="B24:C24"/>
    <mergeCell ref="B25:C25"/>
    <mergeCell ref="A30:F30"/>
    <mergeCell ref="A31:F31"/>
    <mergeCell ref="A4:F4"/>
    <mergeCell ref="A5:F5"/>
    <mergeCell ref="A8:F8"/>
    <mergeCell ref="A9:F9"/>
    <mergeCell ref="A1:G1"/>
  </mergeCells>
  <hyperlinks>
    <hyperlink ref="B26" r:id="rId1" display="www.statistik-nord.de" xr:uid="{00000000-0004-0000-0100-000000000000}"/>
  </hyperlinks>
  <pageMargins left="0.59055118110236227" right="0.59055118110236227" top="0.59055118110236227" bottom="0.59055118110236227" header="0" footer="0.39370078740157483"/>
  <pageSetup paperSize="9" orientation="portrait" r:id="rId2"/>
  <headerFooter scaleWithDoc="0">
    <oddFooter>&amp;L&amp;"Arial, Standard"&amp;8Statistikamt Nord&amp;C&amp;"Arial, Standard"&amp;8&amp;P&amp;R&amp;"Arial, Standard"&amp;8Statistischer Bericht A I 11 - j 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9"/>
  <sheetViews>
    <sheetView view="pageLayout" zoomScaleNormal="100" workbookViewId="0">
      <selection sqref="A1:I1"/>
    </sheetView>
  </sheetViews>
  <sheetFormatPr baseColWidth="10" defaultColWidth="11.42578125" defaultRowHeight="12.75" x14ac:dyDescent="0.2"/>
  <cols>
    <col min="1" max="1" width="2.28515625" style="52" customWidth="1"/>
    <col min="2" max="2" width="2.140625" style="52" customWidth="1"/>
    <col min="3" max="3" width="4.140625" style="52" customWidth="1"/>
    <col min="4" max="4" width="5.5703125" style="52" customWidth="1"/>
    <col min="5" max="5" width="4.7109375" style="52" customWidth="1"/>
    <col min="6" max="6" width="16.85546875" style="52" customWidth="1"/>
    <col min="7" max="7" width="40.7109375" style="52" customWidth="1"/>
    <col min="8" max="8" width="5.42578125" style="52" customWidth="1"/>
    <col min="9" max="9" width="8.140625" style="52" customWidth="1"/>
    <col min="10" max="17" width="15.7109375" style="52" customWidth="1"/>
    <col min="18" max="16384" width="11.42578125" style="52"/>
  </cols>
  <sheetData>
    <row r="1" spans="1:9" s="49" customFormat="1" ht="15.95" customHeight="1" x14ac:dyDescent="0.2">
      <c r="A1" s="95" t="s">
        <v>149</v>
      </c>
      <c r="B1" s="95"/>
      <c r="C1" s="95"/>
      <c r="D1" s="95"/>
      <c r="E1" s="95"/>
      <c r="F1" s="95"/>
      <c r="G1" s="95"/>
      <c r="H1" s="95"/>
      <c r="I1" s="95"/>
    </row>
    <row r="2" spans="1:9" ht="15.95" customHeight="1" x14ac:dyDescent="0.2">
      <c r="A2" s="96" t="s">
        <v>150</v>
      </c>
      <c r="B2" s="96"/>
      <c r="C2" s="96"/>
      <c r="D2" s="96"/>
      <c r="E2" s="96"/>
      <c r="F2" s="96"/>
      <c r="G2" s="96"/>
      <c r="H2" s="96"/>
      <c r="I2" s="96"/>
    </row>
    <row r="3" spans="1:9" ht="15.95" customHeight="1" x14ac:dyDescent="0.2">
      <c r="A3" s="97"/>
      <c r="B3" s="97"/>
      <c r="C3" s="97"/>
      <c r="D3" s="97"/>
      <c r="E3" s="97"/>
      <c r="F3" s="97"/>
      <c r="G3" s="97"/>
      <c r="H3" s="97"/>
      <c r="I3" s="97"/>
    </row>
    <row r="4" spans="1:9" s="68" customFormat="1" ht="15.95" customHeight="1" x14ac:dyDescent="0.2">
      <c r="A4" s="94" t="s">
        <v>151</v>
      </c>
      <c r="B4" s="94"/>
      <c r="C4" s="94"/>
      <c r="D4" s="94"/>
      <c r="E4" s="94"/>
      <c r="F4" s="94"/>
      <c r="G4" s="94"/>
      <c r="H4" s="94"/>
      <c r="I4" s="72">
        <v>2</v>
      </c>
    </row>
    <row r="5" spans="1:9" s="68" customFormat="1" ht="15.95" customHeight="1" x14ac:dyDescent="0.2">
      <c r="A5" s="98"/>
      <c r="B5" s="98"/>
      <c r="C5" s="98"/>
      <c r="D5" s="98"/>
      <c r="E5" s="98"/>
      <c r="F5" s="98"/>
      <c r="G5" s="98"/>
      <c r="H5" s="98"/>
      <c r="I5" s="98"/>
    </row>
    <row r="6" spans="1:9" s="68" customFormat="1" ht="15.95" customHeight="1" x14ac:dyDescent="0.2">
      <c r="A6" s="94" t="s">
        <v>152</v>
      </c>
      <c r="B6" s="94"/>
      <c r="C6" s="94"/>
      <c r="D6" s="94"/>
      <c r="E6" s="94"/>
      <c r="F6" s="94"/>
      <c r="G6" s="94"/>
      <c r="H6" s="94"/>
      <c r="I6" s="72">
        <v>4</v>
      </c>
    </row>
    <row r="7" spans="1:9" s="68" customFormat="1" ht="15.95" customHeight="1" x14ac:dyDescent="0.2">
      <c r="A7" s="98"/>
      <c r="B7" s="98"/>
      <c r="C7" s="98"/>
      <c r="D7" s="98"/>
      <c r="E7" s="98"/>
      <c r="F7" s="98"/>
      <c r="G7" s="98"/>
      <c r="H7" s="98"/>
      <c r="I7" s="98"/>
    </row>
    <row r="8" spans="1:9" s="68" customFormat="1" ht="22.5" customHeight="1" x14ac:dyDescent="0.2">
      <c r="A8" s="94" t="s">
        <v>153</v>
      </c>
      <c r="B8" s="94"/>
      <c r="C8" s="94"/>
      <c r="D8" s="94"/>
      <c r="E8" s="94"/>
      <c r="F8" s="94"/>
      <c r="G8" s="94"/>
      <c r="H8" s="94"/>
      <c r="I8" s="94"/>
    </row>
    <row r="9" spans="1:9" s="68" customFormat="1" ht="15.95" customHeight="1" x14ac:dyDescent="0.2">
      <c r="A9" s="98" t="s">
        <v>178</v>
      </c>
      <c r="B9" s="98"/>
      <c r="C9" s="98"/>
      <c r="D9" s="98"/>
      <c r="E9" s="98"/>
      <c r="F9" s="98"/>
      <c r="G9" s="98"/>
      <c r="H9" s="72"/>
      <c r="I9" s="72">
        <v>5</v>
      </c>
    </row>
    <row r="10" spans="1:9" s="68" customFormat="1" ht="15.95" customHeight="1" x14ac:dyDescent="0.2">
      <c r="A10" s="98" t="s">
        <v>179</v>
      </c>
      <c r="B10" s="98"/>
      <c r="C10" s="98"/>
      <c r="D10" s="98"/>
      <c r="E10" s="98"/>
      <c r="F10" s="98"/>
      <c r="G10" s="98"/>
      <c r="H10" s="98"/>
      <c r="I10" s="72">
        <v>8</v>
      </c>
    </row>
    <row r="11" spans="1:9" s="68" customFormat="1" ht="15.95" customHeight="1" x14ac:dyDescent="0.2">
      <c r="A11" s="98" t="s">
        <v>180</v>
      </c>
      <c r="B11" s="98"/>
      <c r="C11" s="98"/>
      <c r="D11" s="98"/>
      <c r="E11" s="98"/>
      <c r="F11" s="98"/>
      <c r="G11" s="98"/>
      <c r="H11" s="72"/>
      <c r="I11" s="72">
        <v>11</v>
      </c>
    </row>
    <row r="12" spans="1:9" s="68" customFormat="1" ht="15.95" customHeight="1" x14ac:dyDescent="0.2">
      <c r="A12" s="98"/>
      <c r="B12" s="98"/>
      <c r="C12" s="98"/>
      <c r="D12" s="98"/>
      <c r="E12" s="98"/>
      <c r="F12" s="98"/>
      <c r="G12" s="98"/>
      <c r="H12" s="98"/>
      <c r="I12" s="98"/>
    </row>
    <row r="13" spans="1:9" s="68" customFormat="1" ht="15.95" hidden="1" customHeight="1" x14ac:dyDescent="0.2">
      <c r="A13" s="73"/>
      <c r="B13" s="73"/>
      <c r="C13" s="73"/>
      <c r="D13" s="73"/>
      <c r="E13" s="73"/>
      <c r="F13" s="73"/>
      <c r="G13" s="73"/>
      <c r="H13" s="72"/>
      <c r="I13" s="72"/>
    </row>
    <row r="14" spans="1:9" s="68" customFormat="1" ht="22.5" customHeight="1" x14ac:dyDescent="0.2">
      <c r="A14" s="94" t="s">
        <v>154</v>
      </c>
      <c r="B14" s="94"/>
      <c r="C14" s="94"/>
      <c r="D14" s="94"/>
      <c r="E14" s="94"/>
      <c r="F14" s="94"/>
      <c r="G14" s="94"/>
      <c r="H14" s="94"/>
      <c r="I14" s="94"/>
    </row>
    <row r="15" spans="1:9" s="68" customFormat="1" ht="15.95" customHeight="1" x14ac:dyDescent="0.2">
      <c r="A15" s="98" t="s">
        <v>181</v>
      </c>
      <c r="B15" s="98"/>
      <c r="C15" s="98"/>
      <c r="D15" s="98"/>
      <c r="E15" s="98"/>
      <c r="F15" s="98"/>
      <c r="G15" s="98"/>
      <c r="H15" s="72"/>
      <c r="I15" s="72">
        <v>14</v>
      </c>
    </row>
    <row r="16" spans="1:9" s="68" customFormat="1" ht="15.95" customHeight="1" x14ac:dyDescent="0.2">
      <c r="A16" s="98"/>
      <c r="B16" s="98"/>
      <c r="C16" s="98"/>
      <c r="D16" s="98"/>
      <c r="E16" s="98"/>
      <c r="F16" s="98"/>
      <c r="G16" s="98"/>
      <c r="H16" s="98"/>
      <c r="I16" s="98"/>
    </row>
    <row r="17" spans="1:9" s="68" customFormat="1" ht="15.95" hidden="1" customHeight="1" x14ac:dyDescent="0.2">
      <c r="A17" s="73"/>
      <c r="B17" s="73"/>
      <c r="C17" s="73"/>
      <c r="D17" s="73"/>
      <c r="E17" s="73"/>
      <c r="F17" s="73"/>
      <c r="G17" s="73"/>
      <c r="H17" s="72"/>
      <c r="I17" s="72"/>
    </row>
    <row r="18" spans="1:9" s="68" customFormat="1" ht="22.5" customHeight="1" x14ac:dyDescent="0.2">
      <c r="A18" s="94" t="s">
        <v>155</v>
      </c>
      <c r="B18" s="94"/>
      <c r="C18" s="94"/>
      <c r="D18" s="94"/>
      <c r="E18" s="94"/>
      <c r="F18" s="94"/>
      <c r="G18" s="94"/>
      <c r="H18" s="94"/>
      <c r="I18" s="94"/>
    </row>
    <row r="19" spans="1:9" s="68" customFormat="1" ht="15.75" customHeight="1" x14ac:dyDescent="0.2">
      <c r="A19" s="98" t="s">
        <v>182</v>
      </c>
      <c r="B19" s="98"/>
      <c r="C19" s="98"/>
      <c r="D19" s="98"/>
      <c r="E19" s="98"/>
      <c r="F19" s="98"/>
      <c r="G19" s="98"/>
      <c r="H19" s="72"/>
      <c r="I19" s="72">
        <v>15</v>
      </c>
    </row>
    <row r="20" spans="1:9" s="68" customFormat="1" ht="15.95" customHeight="1" x14ac:dyDescent="0.2">
      <c r="A20" s="98" t="s">
        <v>183</v>
      </c>
      <c r="B20" s="98"/>
      <c r="C20" s="98"/>
      <c r="D20" s="98"/>
      <c r="E20" s="98"/>
      <c r="F20" s="98"/>
      <c r="G20" s="98"/>
      <c r="H20" s="98"/>
      <c r="I20" s="72">
        <v>16</v>
      </c>
    </row>
    <row r="21" spans="1:9" s="68" customFormat="1" ht="15.95" customHeight="1" x14ac:dyDescent="0.2">
      <c r="H21" s="52"/>
      <c r="I21" s="52"/>
    </row>
    <row r="22" spans="1:9" s="68" customFormat="1" ht="15.95" customHeight="1" x14ac:dyDescent="0.2"/>
    <row r="23" spans="1:9" s="68" customFormat="1" ht="15.95" customHeight="1" x14ac:dyDescent="0.2"/>
    <row r="24" spans="1:9" s="68" customFormat="1" ht="15.95" customHeight="1" x14ac:dyDescent="0.2"/>
    <row r="25" spans="1:9" s="68" customFormat="1" ht="15.95" customHeight="1" x14ac:dyDescent="0.2"/>
    <row r="26" spans="1:9" s="68" customFormat="1" ht="15.95" customHeight="1" x14ac:dyDescent="0.2"/>
    <row r="27" spans="1:9" s="68" customFormat="1" ht="15.95" customHeight="1" x14ac:dyDescent="0.2"/>
    <row r="28" spans="1:9" ht="15.95" customHeight="1" x14ac:dyDescent="0.2"/>
    <row r="29" spans="1:9" ht="15.95" customHeight="1" x14ac:dyDescent="0.2"/>
  </sheetData>
  <mergeCells count="18">
    <mergeCell ref="A20:H20"/>
    <mergeCell ref="A7:I7"/>
    <mergeCell ref="A8:I8"/>
    <mergeCell ref="A9:G9"/>
    <mergeCell ref="A10:H10"/>
    <mergeCell ref="A11:G11"/>
    <mergeCell ref="A12:I12"/>
    <mergeCell ref="A14:I14"/>
    <mergeCell ref="A15:G15"/>
    <mergeCell ref="A16:I16"/>
    <mergeCell ref="A18:I18"/>
    <mergeCell ref="A19:G19"/>
    <mergeCell ref="A6:H6"/>
    <mergeCell ref="A1:I1"/>
    <mergeCell ref="A2:I2"/>
    <mergeCell ref="A3:I3"/>
    <mergeCell ref="A4:H4"/>
    <mergeCell ref="A5:I5"/>
  </mergeCells>
  <conditionalFormatting sqref="A3">
    <cfRule type="expression" dxfId="7" priority="3">
      <formula>MOD(ROW(),2)=0</formula>
    </cfRule>
  </conditionalFormatting>
  <conditionalFormatting sqref="A5:G5 A4 I4 A6 I6">
    <cfRule type="expression" dxfId="6" priority="2">
      <formula>MOD(ROW(),2)=0</formula>
    </cfRule>
  </conditionalFormatting>
  <conditionalFormatting sqref="A9:I9 A15:I15 A8 A14 A19:I19 A18 A17:I17 A16 A11:I11 A10:G10 I10 A20:G20 I20">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11 - j 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RowHeight="15" x14ac:dyDescent="0.25"/>
  <cols>
    <col min="1" max="1" width="12" customWidth="1"/>
    <col min="2" max="5" width="13.140625" customWidth="1"/>
    <col min="6" max="6" width="12.28515625" customWidth="1"/>
    <col min="7" max="7" width="12.5703125" customWidth="1"/>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11 - j 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5"/>
  <sheetViews>
    <sheetView view="pageLayout" zoomScaleNormal="100" zoomScaleSheetLayoutView="100" workbookViewId="0">
      <selection sqref="A1:I1"/>
    </sheetView>
  </sheetViews>
  <sheetFormatPr baseColWidth="10" defaultColWidth="11.42578125" defaultRowHeight="15" x14ac:dyDescent="0.25"/>
  <cols>
    <col min="1" max="1" width="20.5703125" style="1" customWidth="1"/>
    <col min="2" max="2" width="9.7109375" style="1" customWidth="1"/>
    <col min="3" max="3" width="9" style="1" customWidth="1"/>
    <col min="4" max="4" width="8.7109375" style="1" customWidth="1"/>
    <col min="5" max="5" width="7.7109375" style="1" customWidth="1"/>
    <col min="6" max="6" width="8.7109375" style="1" customWidth="1"/>
    <col min="7" max="7" width="8.28515625" style="1" customWidth="1"/>
    <col min="8" max="8" width="7.7109375" style="1" customWidth="1"/>
    <col min="9" max="25" width="9.28515625" style="1" customWidth="1"/>
    <col min="26" max="16384" width="11.42578125" style="1"/>
  </cols>
  <sheetData>
    <row r="1" spans="1:10" ht="12.75" customHeight="1" x14ac:dyDescent="0.25">
      <c r="A1" s="99" t="s">
        <v>178</v>
      </c>
      <c r="B1" s="99"/>
      <c r="C1" s="99"/>
      <c r="D1" s="99"/>
      <c r="E1" s="99"/>
      <c r="F1" s="99"/>
      <c r="G1" s="99"/>
      <c r="H1" s="99"/>
      <c r="I1" s="99"/>
    </row>
    <row r="2" spans="1:10" ht="12.75" customHeight="1" x14ac:dyDescent="0.25">
      <c r="B2" s="4"/>
      <c r="C2" s="4"/>
      <c r="D2" s="4"/>
      <c r="E2" s="4"/>
      <c r="F2" s="4"/>
      <c r="G2" s="4"/>
      <c r="H2" s="4"/>
      <c r="I2" s="4"/>
    </row>
    <row r="3" spans="1:10" ht="27.95" customHeight="1" x14ac:dyDescent="0.25">
      <c r="A3" s="103" t="s">
        <v>157</v>
      </c>
      <c r="B3" s="106" t="s">
        <v>106</v>
      </c>
      <c r="C3" s="106" t="s">
        <v>173</v>
      </c>
      <c r="D3" s="100" t="s">
        <v>108</v>
      </c>
      <c r="E3" s="101"/>
      <c r="F3" s="100" t="s">
        <v>107</v>
      </c>
      <c r="G3" s="101"/>
      <c r="H3" s="100" t="s">
        <v>161</v>
      </c>
      <c r="I3" s="102"/>
    </row>
    <row r="4" spans="1:10" ht="37.5" customHeight="1" x14ac:dyDescent="0.25">
      <c r="A4" s="104"/>
      <c r="B4" s="107"/>
      <c r="C4" s="108"/>
      <c r="D4" s="57" t="s">
        <v>163</v>
      </c>
      <c r="E4" s="57" t="s">
        <v>162</v>
      </c>
      <c r="F4" s="57" t="s">
        <v>163</v>
      </c>
      <c r="G4" s="57" t="s">
        <v>162</v>
      </c>
      <c r="H4" s="57" t="s">
        <v>163</v>
      </c>
      <c r="I4" s="58" t="s">
        <v>164</v>
      </c>
    </row>
    <row r="5" spans="1:10" ht="17.100000000000001" customHeight="1" x14ac:dyDescent="0.25">
      <c r="A5" s="105"/>
      <c r="B5" s="57" t="s">
        <v>0</v>
      </c>
      <c r="C5" s="109"/>
      <c r="D5" s="57" t="s">
        <v>0</v>
      </c>
      <c r="E5" s="57" t="s">
        <v>165</v>
      </c>
      <c r="F5" s="57" t="s">
        <v>0</v>
      </c>
      <c r="G5" s="57" t="s">
        <v>165</v>
      </c>
      <c r="H5" s="57" t="s">
        <v>0</v>
      </c>
      <c r="I5" s="59" t="s">
        <v>166</v>
      </c>
    </row>
    <row r="6" spans="1:10" s="53" customFormat="1" ht="15" customHeight="1" x14ac:dyDescent="0.25">
      <c r="A6" s="25"/>
      <c r="B6" s="11"/>
      <c r="C6" s="11"/>
      <c r="D6" s="11"/>
      <c r="E6" s="12"/>
      <c r="F6" s="12"/>
      <c r="G6" s="12"/>
      <c r="H6" s="11"/>
      <c r="I6" s="11"/>
    </row>
    <row r="7" spans="1:10" s="9" customFormat="1" ht="15" customHeight="1" x14ac:dyDescent="0.25">
      <c r="A7" s="25" t="s">
        <v>1</v>
      </c>
      <c r="B7" s="61">
        <v>1507</v>
      </c>
      <c r="C7" s="62">
        <v>1.6</v>
      </c>
      <c r="D7" s="61">
        <v>918</v>
      </c>
      <c r="E7" s="62">
        <v>60.9</v>
      </c>
      <c r="F7" s="61">
        <v>192</v>
      </c>
      <c r="G7" s="62">
        <v>12.7</v>
      </c>
      <c r="H7" s="61">
        <v>49</v>
      </c>
      <c r="I7" s="62">
        <v>25.5</v>
      </c>
      <c r="J7" s="11"/>
    </row>
    <row r="8" spans="1:10" s="9" customFormat="1" ht="15" customHeight="1" x14ac:dyDescent="0.25">
      <c r="A8" s="25" t="s">
        <v>2</v>
      </c>
      <c r="B8" s="61">
        <v>2892</v>
      </c>
      <c r="C8" s="62">
        <v>2.2000000000000002</v>
      </c>
      <c r="D8" s="61">
        <v>937</v>
      </c>
      <c r="E8" s="62">
        <v>32.4</v>
      </c>
      <c r="F8" s="61">
        <v>755</v>
      </c>
      <c r="G8" s="62">
        <v>26.1</v>
      </c>
      <c r="H8" s="61">
        <v>102</v>
      </c>
      <c r="I8" s="62">
        <v>13.5</v>
      </c>
      <c r="J8" s="11"/>
    </row>
    <row r="9" spans="1:10" s="9" customFormat="1" ht="15" customHeight="1" x14ac:dyDescent="0.25">
      <c r="A9" s="25" t="s">
        <v>3</v>
      </c>
      <c r="B9" s="61">
        <v>8620</v>
      </c>
      <c r="C9" s="62">
        <v>1.5</v>
      </c>
      <c r="D9" s="61">
        <v>5937</v>
      </c>
      <c r="E9" s="62">
        <v>68.900000000000006</v>
      </c>
      <c r="F9" s="61">
        <v>968</v>
      </c>
      <c r="G9" s="62">
        <v>11.2</v>
      </c>
      <c r="H9" s="61">
        <v>275</v>
      </c>
      <c r="I9" s="62">
        <v>28.4</v>
      </c>
      <c r="J9" s="11"/>
    </row>
    <row r="10" spans="1:10" s="9" customFormat="1" ht="15" customHeight="1" x14ac:dyDescent="0.25">
      <c r="A10" s="25" t="s">
        <v>174</v>
      </c>
      <c r="B10" s="61">
        <v>14593</v>
      </c>
      <c r="C10" s="62">
        <v>1.5</v>
      </c>
      <c r="D10" s="61">
        <v>10064</v>
      </c>
      <c r="E10" s="62">
        <v>69</v>
      </c>
      <c r="F10" s="61">
        <v>1856</v>
      </c>
      <c r="G10" s="62">
        <v>12.7</v>
      </c>
      <c r="H10" s="61">
        <v>631</v>
      </c>
      <c r="I10" s="62">
        <v>34</v>
      </c>
      <c r="J10" s="11"/>
    </row>
    <row r="11" spans="1:10" s="9" customFormat="1" ht="15" customHeight="1" x14ac:dyDescent="0.25">
      <c r="A11" s="25" t="s">
        <v>175</v>
      </c>
      <c r="B11" s="61">
        <v>7353</v>
      </c>
      <c r="C11" s="62">
        <v>1.5</v>
      </c>
      <c r="D11" s="61">
        <v>4902</v>
      </c>
      <c r="E11" s="62">
        <v>66.7</v>
      </c>
      <c r="F11" s="61">
        <v>758</v>
      </c>
      <c r="G11" s="62">
        <v>10.3</v>
      </c>
      <c r="H11" s="61">
        <v>174</v>
      </c>
      <c r="I11" s="62">
        <v>23</v>
      </c>
      <c r="J11" s="11"/>
    </row>
    <row r="12" spans="1:10" s="9" customFormat="1" ht="15" customHeight="1" x14ac:dyDescent="0.25">
      <c r="A12" s="25" t="s">
        <v>4</v>
      </c>
      <c r="B12" s="61">
        <v>2663</v>
      </c>
      <c r="C12" s="62">
        <v>1.7</v>
      </c>
      <c r="D12" s="61">
        <v>1436</v>
      </c>
      <c r="E12" s="62">
        <v>53.9</v>
      </c>
      <c r="F12" s="61">
        <v>340</v>
      </c>
      <c r="G12" s="62">
        <v>12.8</v>
      </c>
      <c r="H12" s="61">
        <v>78</v>
      </c>
      <c r="I12" s="62">
        <v>22.9</v>
      </c>
      <c r="J12" s="11"/>
    </row>
    <row r="13" spans="1:10" s="9" customFormat="1" ht="15" customHeight="1" x14ac:dyDescent="0.25">
      <c r="A13" s="25" t="s">
        <v>5</v>
      </c>
      <c r="B13" s="61">
        <v>4310</v>
      </c>
      <c r="C13" s="62">
        <v>1.5</v>
      </c>
      <c r="D13" s="61">
        <v>2930</v>
      </c>
      <c r="E13" s="62">
        <v>68</v>
      </c>
      <c r="F13" s="61">
        <v>431</v>
      </c>
      <c r="G13" s="62">
        <v>10</v>
      </c>
      <c r="H13" s="61">
        <v>107</v>
      </c>
      <c r="I13" s="62">
        <v>24.8</v>
      </c>
      <c r="J13" s="11"/>
    </row>
    <row r="14" spans="1:10" s="9" customFormat="1" ht="15" customHeight="1" x14ac:dyDescent="0.25">
      <c r="A14" s="25" t="s">
        <v>6</v>
      </c>
      <c r="B14" s="61">
        <v>25757</v>
      </c>
      <c r="C14" s="62">
        <v>1.5</v>
      </c>
      <c r="D14" s="61">
        <v>17531</v>
      </c>
      <c r="E14" s="62">
        <v>68.099999999999994</v>
      </c>
      <c r="F14" s="61">
        <v>2923</v>
      </c>
      <c r="G14" s="62">
        <v>11.3</v>
      </c>
      <c r="H14" s="61">
        <v>891</v>
      </c>
      <c r="I14" s="62">
        <v>30.5</v>
      </c>
      <c r="J14" s="11"/>
    </row>
    <row r="15" spans="1:10" s="9" customFormat="1" ht="15" customHeight="1" x14ac:dyDescent="0.25">
      <c r="A15" s="25" t="s">
        <v>7</v>
      </c>
      <c r="B15" s="61">
        <v>22200</v>
      </c>
      <c r="C15" s="62">
        <v>1.7</v>
      </c>
      <c r="D15" s="61">
        <v>13311</v>
      </c>
      <c r="E15" s="62">
        <v>60</v>
      </c>
      <c r="F15" s="61">
        <v>3593</v>
      </c>
      <c r="G15" s="62">
        <v>16.2</v>
      </c>
      <c r="H15" s="61">
        <v>1161</v>
      </c>
      <c r="I15" s="62">
        <v>32.299999999999997</v>
      </c>
      <c r="J15" s="11"/>
    </row>
    <row r="16" spans="1:10" s="9" customFormat="1" ht="15" customHeight="1" x14ac:dyDescent="0.25">
      <c r="A16" s="25" t="s">
        <v>8</v>
      </c>
      <c r="B16" s="61">
        <v>34924</v>
      </c>
      <c r="C16" s="62">
        <v>2</v>
      </c>
      <c r="D16" s="61">
        <v>16526</v>
      </c>
      <c r="E16" s="62">
        <v>47.3</v>
      </c>
      <c r="F16" s="61">
        <v>7642</v>
      </c>
      <c r="G16" s="62">
        <v>21.9</v>
      </c>
      <c r="H16" s="61">
        <v>2424</v>
      </c>
      <c r="I16" s="62">
        <v>31.7</v>
      </c>
      <c r="J16" s="11"/>
    </row>
    <row r="17" spans="1:10" s="9" customFormat="1" ht="15" customHeight="1" x14ac:dyDescent="0.25">
      <c r="A17" s="25" t="s">
        <v>9</v>
      </c>
      <c r="B17" s="61">
        <v>347</v>
      </c>
      <c r="C17" s="62">
        <v>1.5</v>
      </c>
      <c r="D17" s="61">
        <v>239</v>
      </c>
      <c r="E17" s="62">
        <v>68.900000000000006</v>
      </c>
      <c r="F17" s="61">
        <v>31</v>
      </c>
      <c r="G17" s="62">
        <v>8.9</v>
      </c>
      <c r="H17" s="61">
        <v>12</v>
      </c>
      <c r="I17" s="62" t="s">
        <v>184</v>
      </c>
      <c r="J17" s="11"/>
    </row>
    <row r="18" spans="1:10" s="9" customFormat="1" ht="15" customHeight="1" x14ac:dyDescent="0.25">
      <c r="A18" s="25" t="s">
        <v>10</v>
      </c>
      <c r="B18" s="61">
        <v>5048</v>
      </c>
      <c r="C18" s="62">
        <v>1.8</v>
      </c>
      <c r="D18" s="61">
        <v>2963</v>
      </c>
      <c r="E18" s="62">
        <v>58.7</v>
      </c>
      <c r="F18" s="61">
        <v>896</v>
      </c>
      <c r="G18" s="62">
        <v>17.7</v>
      </c>
      <c r="H18" s="61">
        <v>301</v>
      </c>
      <c r="I18" s="62">
        <v>33.6</v>
      </c>
      <c r="J18" s="11"/>
    </row>
    <row r="19" spans="1:10" s="9" customFormat="1" ht="15" customHeight="1" x14ac:dyDescent="0.25">
      <c r="A19" s="25" t="s">
        <v>11</v>
      </c>
      <c r="B19" s="61">
        <v>2276</v>
      </c>
      <c r="C19" s="62">
        <v>1.9</v>
      </c>
      <c r="D19" s="61">
        <v>1287</v>
      </c>
      <c r="E19" s="62">
        <v>56.5</v>
      </c>
      <c r="F19" s="61">
        <v>481</v>
      </c>
      <c r="G19" s="62">
        <v>21.1</v>
      </c>
      <c r="H19" s="61">
        <v>139</v>
      </c>
      <c r="I19" s="62">
        <v>28.9</v>
      </c>
      <c r="J19" s="11"/>
    </row>
    <row r="20" spans="1:10" s="9" customFormat="1" ht="15" customHeight="1" x14ac:dyDescent="0.25">
      <c r="A20" s="25" t="s">
        <v>12</v>
      </c>
      <c r="B20" s="61">
        <v>25857</v>
      </c>
      <c r="C20" s="62">
        <v>2</v>
      </c>
      <c r="D20" s="61">
        <v>12802</v>
      </c>
      <c r="E20" s="62">
        <v>49.5</v>
      </c>
      <c r="F20" s="61">
        <v>5897</v>
      </c>
      <c r="G20" s="62">
        <v>22.8</v>
      </c>
      <c r="H20" s="61">
        <v>1534</v>
      </c>
      <c r="I20" s="62">
        <v>26</v>
      </c>
      <c r="J20" s="11"/>
    </row>
    <row r="21" spans="1:10" s="9" customFormat="1" ht="15" customHeight="1" x14ac:dyDescent="0.25">
      <c r="A21" s="25" t="s">
        <v>110</v>
      </c>
      <c r="B21" s="61">
        <v>863</v>
      </c>
      <c r="C21" s="62">
        <v>1.3</v>
      </c>
      <c r="D21" s="61">
        <v>700</v>
      </c>
      <c r="E21" s="62">
        <v>81.099999999999994</v>
      </c>
      <c r="F21" s="61">
        <v>40</v>
      </c>
      <c r="G21" s="62">
        <v>4.5999999999999996</v>
      </c>
      <c r="H21" s="61">
        <v>16</v>
      </c>
      <c r="I21" s="62" t="s">
        <v>184</v>
      </c>
      <c r="J21" s="11"/>
    </row>
    <row r="22" spans="1:10" s="9" customFormat="1" ht="15" customHeight="1" x14ac:dyDescent="0.25">
      <c r="A22" s="25" t="s">
        <v>111</v>
      </c>
      <c r="B22" s="61">
        <v>6253</v>
      </c>
      <c r="C22" s="62">
        <v>1.9</v>
      </c>
      <c r="D22" s="61">
        <v>3231</v>
      </c>
      <c r="E22" s="62">
        <v>51.7</v>
      </c>
      <c r="F22" s="61">
        <v>1138</v>
      </c>
      <c r="G22" s="62">
        <v>18.2</v>
      </c>
      <c r="H22" s="61">
        <v>304</v>
      </c>
      <c r="I22" s="62">
        <v>26.7</v>
      </c>
      <c r="J22" s="11"/>
    </row>
    <row r="23" spans="1:10" s="2" customFormat="1" ht="15" customHeight="1" x14ac:dyDescent="0.25">
      <c r="A23" s="26" t="s">
        <v>100</v>
      </c>
      <c r="B23" s="63">
        <v>165463</v>
      </c>
      <c r="C23" s="64">
        <v>1.8</v>
      </c>
      <c r="D23" s="63">
        <v>95714</v>
      </c>
      <c r="E23" s="64">
        <v>57.8</v>
      </c>
      <c r="F23" s="63">
        <v>27941</v>
      </c>
      <c r="G23" s="64">
        <v>16.899999999999999</v>
      </c>
      <c r="H23" s="63">
        <v>8198</v>
      </c>
      <c r="I23" s="64">
        <v>29.3</v>
      </c>
      <c r="J23" s="24"/>
    </row>
    <row r="24" spans="1:10" s="2" customFormat="1" ht="15" customHeight="1" x14ac:dyDescent="0.25">
      <c r="A24" s="27" t="s">
        <v>13</v>
      </c>
      <c r="B24" s="61">
        <v>17975</v>
      </c>
      <c r="C24" s="62">
        <v>1.6</v>
      </c>
      <c r="D24" s="61">
        <v>11374</v>
      </c>
      <c r="E24" s="62">
        <v>63.3</v>
      </c>
      <c r="F24" s="61">
        <v>2854</v>
      </c>
      <c r="G24" s="62">
        <v>15.9</v>
      </c>
      <c r="H24" s="61">
        <v>906</v>
      </c>
      <c r="I24" s="62">
        <v>31.7</v>
      </c>
      <c r="J24" s="11"/>
    </row>
    <row r="25" spans="1:10" s="9" customFormat="1" ht="15" customHeight="1" x14ac:dyDescent="0.25">
      <c r="A25" s="25" t="s">
        <v>14</v>
      </c>
      <c r="B25" s="61">
        <v>5175</v>
      </c>
      <c r="C25" s="62">
        <v>1.5</v>
      </c>
      <c r="D25" s="61">
        <v>3527</v>
      </c>
      <c r="E25" s="62">
        <v>68.2</v>
      </c>
      <c r="F25" s="61">
        <v>729</v>
      </c>
      <c r="G25" s="62">
        <v>14.1</v>
      </c>
      <c r="H25" s="61">
        <v>236</v>
      </c>
      <c r="I25" s="62">
        <v>32.4</v>
      </c>
      <c r="J25" s="11"/>
    </row>
    <row r="26" spans="1:10" s="9" customFormat="1" ht="15" customHeight="1" x14ac:dyDescent="0.25">
      <c r="A26" s="25" t="s">
        <v>15</v>
      </c>
      <c r="B26" s="61">
        <v>15205</v>
      </c>
      <c r="C26" s="62">
        <v>1.7</v>
      </c>
      <c r="D26" s="61">
        <v>9023</v>
      </c>
      <c r="E26" s="62">
        <v>59.3</v>
      </c>
      <c r="F26" s="61">
        <v>2746</v>
      </c>
      <c r="G26" s="62">
        <v>18.100000000000001</v>
      </c>
      <c r="H26" s="61">
        <v>690</v>
      </c>
      <c r="I26" s="62">
        <v>25.1</v>
      </c>
      <c r="J26" s="11"/>
    </row>
    <row r="27" spans="1:10" s="9" customFormat="1" ht="15" customHeight="1" x14ac:dyDescent="0.25">
      <c r="A27" s="25" t="s">
        <v>16</v>
      </c>
      <c r="B27" s="61">
        <v>21413</v>
      </c>
      <c r="C27" s="62">
        <v>1.7</v>
      </c>
      <c r="D27" s="61">
        <v>13187</v>
      </c>
      <c r="E27" s="62">
        <v>61.6</v>
      </c>
      <c r="F27" s="61">
        <v>3520</v>
      </c>
      <c r="G27" s="62">
        <v>16.399999999999999</v>
      </c>
      <c r="H27" s="61">
        <v>964</v>
      </c>
      <c r="I27" s="62">
        <v>27.4</v>
      </c>
      <c r="J27" s="11"/>
    </row>
    <row r="28" spans="1:10" s="9" customFormat="1" ht="15" customHeight="1" x14ac:dyDescent="0.25">
      <c r="A28" s="25" t="s">
        <v>17</v>
      </c>
      <c r="B28" s="61">
        <v>16477</v>
      </c>
      <c r="C28" s="62">
        <v>1.7</v>
      </c>
      <c r="D28" s="61">
        <v>9812</v>
      </c>
      <c r="E28" s="62">
        <v>59.5</v>
      </c>
      <c r="F28" s="61">
        <v>2883</v>
      </c>
      <c r="G28" s="62">
        <v>17.5</v>
      </c>
      <c r="H28" s="61">
        <v>682</v>
      </c>
      <c r="I28" s="62">
        <v>23.7</v>
      </c>
      <c r="J28" s="11"/>
    </row>
    <row r="29" spans="1:10" s="9" customFormat="1" ht="15" customHeight="1" x14ac:dyDescent="0.25">
      <c r="A29" s="25" t="s">
        <v>18</v>
      </c>
      <c r="B29" s="61">
        <v>5309</v>
      </c>
      <c r="C29" s="62">
        <v>2.1</v>
      </c>
      <c r="D29" s="61">
        <v>2306</v>
      </c>
      <c r="E29" s="62">
        <v>43.4</v>
      </c>
      <c r="F29" s="61">
        <v>1298</v>
      </c>
      <c r="G29" s="62">
        <v>24.4</v>
      </c>
      <c r="H29" s="61">
        <v>210</v>
      </c>
      <c r="I29" s="62">
        <v>16.2</v>
      </c>
      <c r="J29" s="11"/>
    </row>
    <row r="30" spans="1:10" s="9" customFormat="1" ht="15" customHeight="1" x14ac:dyDescent="0.25">
      <c r="A30" s="25" t="s">
        <v>19</v>
      </c>
      <c r="B30" s="61">
        <v>7549</v>
      </c>
      <c r="C30" s="62">
        <v>2.1</v>
      </c>
      <c r="D30" s="61">
        <v>3122</v>
      </c>
      <c r="E30" s="62">
        <v>41.4</v>
      </c>
      <c r="F30" s="61">
        <v>1927</v>
      </c>
      <c r="G30" s="62">
        <v>25.5</v>
      </c>
      <c r="H30" s="61">
        <v>298</v>
      </c>
      <c r="I30" s="62">
        <v>15.5</v>
      </c>
      <c r="J30" s="11"/>
    </row>
    <row r="31" spans="1:10" s="9" customFormat="1" ht="15" customHeight="1" x14ac:dyDescent="0.25">
      <c r="A31" s="25" t="s">
        <v>20</v>
      </c>
      <c r="B31" s="61">
        <v>17707</v>
      </c>
      <c r="C31" s="62">
        <v>2</v>
      </c>
      <c r="D31" s="61">
        <v>8060</v>
      </c>
      <c r="E31" s="62">
        <v>45.5</v>
      </c>
      <c r="F31" s="61">
        <v>4217</v>
      </c>
      <c r="G31" s="62">
        <v>23.8</v>
      </c>
      <c r="H31" s="61">
        <v>1198</v>
      </c>
      <c r="I31" s="62">
        <v>28.4</v>
      </c>
      <c r="J31" s="11"/>
    </row>
    <row r="32" spans="1:10" s="9" customFormat="1" ht="15" customHeight="1" x14ac:dyDescent="0.25">
      <c r="A32" s="25" t="s">
        <v>21</v>
      </c>
      <c r="B32" s="61">
        <v>13184</v>
      </c>
      <c r="C32" s="62">
        <v>2</v>
      </c>
      <c r="D32" s="61">
        <v>6209</v>
      </c>
      <c r="E32" s="62">
        <v>47.1</v>
      </c>
      <c r="F32" s="61">
        <v>3056</v>
      </c>
      <c r="G32" s="62">
        <v>23.2</v>
      </c>
      <c r="H32" s="61">
        <v>873</v>
      </c>
      <c r="I32" s="62">
        <v>28.6</v>
      </c>
      <c r="J32" s="11"/>
    </row>
    <row r="33" spans="1:10" s="9" customFormat="1" ht="15" customHeight="1" x14ac:dyDescent="0.25">
      <c r="A33" s="25" t="s">
        <v>22</v>
      </c>
      <c r="B33" s="61">
        <v>3478</v>
      </c>
      <c r="C33" s="62">
        <v>2.1</v>
      </c>
      <c r="D33" s="61">
        <v>1536</v>
      </c>
      <c r="E33" s="62">
        <v>44.2</v>
      </c>
      <c r="F33" s="61">
        <v>814</v>
      </c>
      <c r="G33" s="62">
        <v>23.4</v>
      </c>
      <c r="H33" s="61">
        <v>117</v>
      </c>
      <c r="I33" s="62">
        <v>14.4</v>
      </c>
      <c r="J33" s="11"/>
    </row>
    <row r="34" spans="1:10" s="9" customFormat="1" ht="15" customHeight="1" x14ac:dyDescent="0.25">
      <c r="A34" s="25" t="s">
        <v>23</v>
      </c>
      <c r="B34" s="61">
        <v>6934</v>
      </c>
      <c r="C34" s="62">
        <v>2</v>
      </c>
      <c r="D34" s="61">
        <v>3140</v>
      </c>
      <c r="E34" s="62">
        <v>45.3</v>
      </c>
      <c r="F34" s="61">
        <v>1463</v>
      </c>
      <c r="G34" s="62">
        <v>21.1</v>
      </c>
      <c r="H34" s="61">
        <v>221</v>
      </c>
      <c r="I34" s="62">
        <v>15.1</v>
      </c>
      <c r="J34" s="11"/>
    </row>
    <row r="35" spans="1:10" s="9" customFormat="1" ht="15" customHeight="1" x14ac:dyDescent="0.25">
      <c r="A35" s="25" t="s">
        <v>24</v>
      </c>
      <c r="B35" s="61">
        <v>5656</v>
      </c>
      <c r="C35" s="62">
        <v>2</v>
      </c>
      <c r="D35" s="61">
        <v>2613</v>
      </c>
      <c r="E35" s="62">
        <v>46.2</v>
      </c>
      <c r="F35" s="61">
        <v>1254</v>
      </c>
      <c r="G35" s="62">
        <v>22.2</v>
      </c>
      <c r="H35" s="61">
        <v>277</v>
      </c>
      <c r="I35" s="62">
        <v>22.1</v>
      </c>
      <c r="J35" s="11"/>
    </row>
    <row r="36" spans="1:10" s="9" customFormat="1" ht="15" customHeight="1" x14ac:dyDescent="0.25">
      <c r="A36" s="25" t="s">
        <v>25</v>
      </c>
      <c r="B36" s="61">
        <v>4511</v>
      </c>
      <c r="C36" s="62">
        <v>2</v>
      </c>
      <c r="D36" s="61">
        <v>2108</v>
      </c>
      <c r="E36" s="62">
        <v>46.7</v>
      </c>
      <c r="F36" s="61">
        <v>986</v>
      </c>
      <c r="G36" s="62">
        <v>21.9</v>
      </c>
      <c r="H36" s="61">
        <v>215</v>
      </c>
      <c r="I36" s="62">
        <v>21.8</v>
      </c>
      <c r="J36" s="11"/>
    </row>
    <row r="37" spans="1:10" s="9" customFormat="1" ht="15" customHeight="1" x14ac:dyDescent="0.25">
      <c r="A37" s="25" t="s">
        <v>26</v>
      </c>
      <c r="B37" s="61">
        <v>7963</v>
      </c>
      <c r="C37" s="62">
        <v>2</v>
      </c>
      <c r="D37" s="61">
        <v>3637</v>
      </c>
      <c r="E37" s="62">
        <v>45.7</v>
      </c>
      <c r="F37" s="61">
        <v>1688</v>
      </c>
      <c r="G37" s="62">
        <v>21.2</v>
      </c>
      <c r="H37" s="61">
        <v>310</v>
      </c>
      <c r="I37" s="62">
        <v>18.399999999999999</v>
      </c>
      <c r="J37" s="11"/>
    </row>
    <row r="38" spans="1:10" s="9" customFormat="1" ht="15" customHeight="1" x14ac:dyDescent="0.25">
      <c r="A38" s="28" t="s">
        <v>99</v>
      </c>
      <c r="B38" s="63">
        <v>148536</v>
      </c>
      <c r="C38" s="64">
        <v>1.8</v>
      </c>
      <c r="D38" s="63">
        <v>79654</v>
      </c>
      <c r="E38" s="64">
        <v>53.6</v>
      </c>
      <c r="F38" s="63">
        <v>29435</v>
      </c>
      <c r="G38" s="64">
        <v>19.8</v>
      </c>
      <c r="H38" s="63">
        <v>7197</v>
      </c>
      <c r="I38" s="64">
        <v>24.5</v>
      </c>
      <c r="J38" s="24"/>
    </row>
    <row r="39" spans="1:10" s="9" customFormat="1" ht="15" customHeight="1" x14ac:dyDescent="0.25">
      <c r="A39" s="25" t="s">
        <v>27</v>
      </c>
      <c r="B39" s="61">
        <v>38297</v>
      </c>
      <c r="C39" s="62">
        <v>1.5</v>
      </c>
      <c r="D39" s="61">
        <v>25824</v>
      </c>
      <c r="E39" s="62">
        <v>67.400000000000006</v>
      </c>
      <c r="F39" s="61">
        <v>4988</v>
      </c>
      <c r="G39" s="62">
        <v>13</v>
      </c>
      <c r="H39" s="61">
        <v>1310</v>
      </c>
      <c r="I39" s="62">
        <v>26.3</v>
      </c>
      <c r="J39" s="11"/>
    </row>
    <row r="40" spans="1:10" s="2" customFormat="1" ht="15" customHeight="1" x14ac:dyDescent="0.25">
      <c r="A40" s="29" t="s">
        <v>28</v>
      </c>
      <c r="B40" s="61">
        <v>10872</v>
      </c>
      <c r="C40" s="62">
        <v>1.6</v>
      </c>
      <c r="D40" s="61">
        <v>6967</v>
      </c>
      <c r="E40" s="62">
        <v>64.099999999999994</v>
      </c>
      <c r="F40" s="61">
        <v>1505</v>
      </c>
      <c r="G40" s="62">
        <v>13.8</v>
      </c>
      <c r="H40" s="61">
        <v>315</v>
      </c>
      <c r="I40" s="62">
        <v>20.9</v>
      </c>
      <c r="J40" s="11"/>
    </row>
    <row r="41" spans="1:10" s="9" customFormat="1" ht="15" customHeight="1" x14ac:dyDescent="0.25">
      <c r="A41" s="25" t="s">
        <v>29</v>
      </c>
      <c r="B41" s="61">
        <v>10635</v>
      </c>
      <c r="C41" s="62">
        <v>1.7</v>
      </c>
      <c r="D41" s="61">
        <v>6284</v>
      </c>
      <c r="E41" s="62">
        <v>59.1</v>
      </c>
      <c r="F41" s="61">
        <v>1651</v>
      </c>
      <c r="G41" s="62">
        <v>15.5</v>
      </c>
      <c r="H41" s="61">
        <v>344</v>
      </c>
      <c r="I41" s="62">
        <v>20.8</v>
      </c>
      <c r="J41" s="11"/>
    </row>
    <row r="42" spans="1:10" s="9" customFormat="1" ht="15" customHeight="1" x14ac:dyDescent="0.25">
      <c r="A42" s="25" t="s">
        <v>30</v>
      </c>
      <c r="B42" s="61">
        <v>8799</v>
      </c>
      <c r="C42" s="62">
        <v>1.5</v>
      </c>
      <c r="D42" s="61">
        <v>5802</v>
      </c>
      <c r="E42" s="62">
        <v>65.900000000000006</v>
      </c>
      <c r="F42" s="61">
        <v>1147</v>
      </c>
      <c r="G42" s="62">
        <v>13</v>
      </c>
      <c r="H42" s="61">
        <v>270</v>
      </c>
      <c r="I42" s="62">
        <v>23.5</v>
      </c>
      <c r="J42" s="11"/>
    </row>
    <row r="43" spans="1:10" s="9" customFormat="1" ht="15" customHeight="1" x14ac:dyDescent="0.25">
      <c r="A43" s="25" t="s">
        <v>31</v>
      </c>
      <c r="B43" s="61">
        <v>16343</v>
      </c>
      <c r="C43" s="62">
        <v>1.8</v>
      </c>
      <c r="D43" s="61">
        <v>8740</v>
      </c>
      <c r="E43" s="62">
        <v>53.5</v>
      </c>
      <c r="F43" s="61">
        <v>3161</v>
      </c>
      <c r="G43" s="62">
        <v>19.3</v>
      </c>
      <c r="H43" s="61">
        <v>632</v>
      </c>
      <c r="I43" s="62">
        <v>20</v>
      </c>
      <c r="J43" s="11"/>
    </row>
    <row r="44" spans="1:10" s="9" customFormat="1" ht="15" customHeight="1" x14ac:dyDescent="0.25">
      <c r="A44" s="25" t="s">
        <v>32</v>
      </c>
      <c r="B44" s="61">
        <v>22155</v>
      </c>
      <c r="C44" s="62">
        <v>1.9</v>
      </c>
      <c r="D44" s="61">
        <v>10845</v>
      </c>
      <c r="E44" s="62">
        <v>49</v>
      </c>
      <c r="F44" s="61">
        <v>4076</v>
      </c>
      <c r="G44" s="62">
        <v>18.399999999999999</v>
      </c>
      <c r="H44" s="61">
        <v>847</v>
      </c>
      <c r="I44" s="62">
        <v>20.8</v>
      </c>
      <c r="J44" s="11"/>
    </row>
    <row r="45" spans="1:10" s="9" customFormat="1" ht="15" customHeight="1" x14ac:dyDescent="0.25">
      <c r="A45" s="25" t="s">
        <v>33</v>
      </c>
      <c r="B45" s="61">
        <v>14559</v>
      </c>
      <c r="C45" s="62">
        <v>2</v>
      </c>
      <c r="D45" s="61">
        <v>6311</v>
      </c>
      <c r="E45" s="62">
        <v>43.3</v>
      </c>
      <c r="F45" s="61">
        <v>3332</v>
      </c>
      <c r="G45" s="62">
        <v>22.9</v>
      </c>
      <c r="H45" s="61">
        <v>808</v>
      </c>
      <c r="I45" s="62">
        <v>24.2</v>
      </c>
      <c r="J45" s="11"/>
    </row>
    <row r="46" spans="1:10" s="9" customFormat="1" ht="15" customHeight="1" x14ac:dyDescent="0.25">
      <c r="A46" s="25" t="s">
        <v>34</v>
      </c>
      <c r="B46" s="61">
        <v>18230</v>
      </c>
      <c r="C46" s="62">
        <v>1.9</v>
      </c>
      <c r="D46" s="61">
        <v>8838</v>
      </c>
      <c r="E46" s="62">
        <v>48.5</v>
      </c>
      <c r="F46" s="61">
        <v>3818</v>
      </c>
      <c r="G46" s="62">
        <v>20.9</v>
      </c>
      <c r="H46" s="61">
        <v>949</v>
      </c>
      <c r="I46" s="62">
        <v>24.9</v>
      </c>
      <c r="J46" s="11"/>
    </row>
    <row r="47" spans="1:10" s="9" customFormat="1" ht="15" customHeight="1" x14ac:dyDescent="0.25">
      <c r="A47" s="25" t="s">
        <v>35</v>
      </c>
      <c r="B47" s="61">
        <v>14997</v>
      </c>
      <c r="C47" s="62">
        <v>1.7</v>
      </c>
      <c r="D47" s="61">
        <v>8558</v>
      </c>
      <c r="E47" s="62">
        <v>57.1</v>
      </c>
      <c r="F47" s="61">
        <v>2430</v>
      </c>
      <c r="G47" s="62">
        <v>16.2</v>
      </c>
      <c r="H47" s="61">
        <v>567</v>
      </c>
      <c r="I47" s="62">
        <v>23.3</v>
      </c>
      <c r="J47" s="11"/>
    </row>
    <row r="48" spans="1:10" s="9" customFormat="1" ht="15" customHeight="1" x14ac:dyDescent="0.25">
      <c r="A48" s="28" t="s">
        <v>101</v>
      </c>
      <c r="B48" s="63">
        <v>154887</v>
      </c>
      <c r="C48" s="64">
        <v>1.7</v>
      </c>
      <c r="D48" s="63">
        <v>88169</v>
      </c>
      <c r="E48" s="64">
        <v>56.9</v>
      </c>
      <c r="F48" s="63">
        <v>26108</v>
      </c>
      <c r="G48" s="64">
        <v>16.899999999999999</v>
      </c>
      <c r="H48" s="63">
        <v>6042</v>
      </c>
      <c r="I48" s="64">
        <v>23.1</v>
      </c>
      <c r="J48" s="24"/>
    </row>
    <row r="49" spans="1:10" s="9" customFormat="1" ht="15" customHeight="1" x14ac:dyDescent="0.25">
      <c r="A49" s="25" t="s">
        <v>36</v>
      </c>
      <c r="B49" s="61">
        <v>6303</v>
      </c>
      <c r="C49" s="62">
        <v>1.6</v>
      </c>
      <c r="D49" s="61">
        <v>3936</v>
      </c>
      <c r="E49" s="62">
        <v>62.4</v>
      </c>
      <c r="F49" s="61">
        <v>863</v>
      </c>
      <c r="G49" s="62">
        <v>13.7</v>
      </c>
      <c r="H49" s="61">
        <v>209</v>
      </c>
      <c r="I49" s="62">
        <v>24.2</v>
      </c>
      <c r="J49" s="11"/>
    </row>
    <row r="50" spans="1:10" s="9" customFormat="1" ht="15" customHeight="1" x14ac:dyDescent="0.25">
      <c r="A50" s="25" t="s">
        <v>37</v>
      </c>
      <c r="B50" s="61">
        <v>15194</v>
      </c>
      <c r="C50" s="62">
        <v>1.6</v>
      </c>
      <c r="D50" s="61">
        <v>9404</v>
      </c>
      <c r="E50" s="62">
        <v>61.9</v>
      </c>
      <c r="F50" s="61">
        <v>2233</v>
      </c>
      <c r="G50" s="62">
        <v>14.7</v>
      </c>
      <c r="H50" s="61">
        <v>498</v>
      </c>
      <c r="I50" s="62">
        <v>22.3</v>
      </c>
      <c r="J50" s="11"/>
    </row>
    <row r="51" spans="1:10" s="2" customFormat="1" ht="15" customHeight="1" x14ac:dyDescent="0.25">
      <c r="A51" s="25" t="s">
        <v>38</v>
      </c>
      <c r="B51" s="61">
        <v>5116</v>
      </c>
      <c r="C51" s="62">
        <v>1.9</v>
      </c>
      <c r="D51" s="61">
        <v>2629</v>
      </c>
      <c r="E51" s="62">
        <v>51.4</v>
      </c>
      <c r="F51" s="61">
        <v>1034</v>
      </c>
      <c r="G51" s="62">
        <v>20.2</v>
      </c>
      <c r="H51" s="61">
        <v>238</v>
      </c>
      <c r="I51" s="62">
        <v>23</v>
      </c>
      <c r="J51" s="11"/>
    </row>
    <row r="52" spans="1:10" s="9" customFormat="1" ht="15" customHeight="1" x14ac:dyDescent="0.25">
      <c r="A52" s="25" t="s">
        <v>39</v>
      </c>
      <c r="B52" s="61">
        <v>8030</v>
      </c>
      <c r="C52" s="62">
        <v>1.8</v>
      </c>
      <c r="D52" s="61">
        <v>4328</v>
      </c>
      <c r="E52" s="62">
        <v>53.9</v>
      </c>
      <c r="F52" s="61">
        <v>1447</v>
      </c>
      <c r="G52" s="62">
        <v>18</v>
      </c>
      <c r="H52" s="61">
        <v>336</v>
      </c>
      <c r="I52" s="62">
        <v>23.2</v>
      </c>
      <c r="J52" s="11"/>
    </row>
    <row r="53" spans="1:10" s="9" customFormat="1" ht="15" customHeight="1" x14ac:dyDescent="0.25">
      <c r="A53" s="25" t="s">
        <v>40</v>
      </c>
      <c r="B53" s="61">
        <v>35913</v>
      </c>
      <c r="C53" s="62">
        <v>1.6</v>
      </c>
      <c r="D53" s="61">
        <v>22932</v>
      </c>
      <c r="E53" s="62">
        <v>63.9</v>
      </c>
      <c r="F53" s="61">
        <v>5010</v>
      </c>
      <c r="G53" s="62">
        <v>14</v>
      </c>
      <c r="H53" s="61">
        <v>1107</v>
      </c>
      <c r="I53" s="62">
        <v>22.1</v>
      </c>
      <c r="J53" s="11"/>
    </row>
    <row r="54" spans="1:10" s="9" customFormat="1" ht="15" customHeight="1" x14ac:dyDescent="0.25">
      <c r="A54" s="25" t="s">
        <v>41</v>
      </c>
      <c r="B54" s="61">
        <v>11506</v>
      </c>
      <c r="C54" s="62">
        <v>1.6</v>
      </c>
      <c r="D54" s="61">
        <v>7115</v>
      </c>
      <c r="E54" s="62">
        <v>61.8</v>
      </c>
      <c r="F54" s="61">
        <v>1618</v>
      </c>
      <c r="G54" s="62">
        <v>14.1</v>
      </c>
      <c r="H54" s="61">
        <v>328</v>
      </c>
      <c r="I54" s="62">
        <v>20.3</v>
      </c>
      <c r="J54" s="11"/>
    </row>
    <row r="55" spans="1:10" s="9" customFormat="1" ht="15" customHeight="1" x14ac:dyDescent="0.25">
      <c r="A55" s="25" t="s">
        <v>42</v>
      </c>
      <c r="B55" s="61">
        <v>6258</v>
      </c>
      <c r="C55" s="62">
        <v>1.5</v>
      </c>
      <c r="D55" s="61">
        <v>4173</v>
      </c>
      <c r="E55" s="62">
        <v>66.7</v>
      </c>
      <c r="F55" s="61">
        <v>718</v>
      </c>
      <c r="G55" s="62">
        <v>11.5</v>
      </c>
      <c r="H55" s="61">
        <v>155</v>
      </c>
      <c r="I55" s="62">
        <v>21.6</v>
      </c>
      <c r="J55" s="11"/>
    </row>
    <row r="56" spans="1:10" s="9" customFormat="1" ht="15" customHeight="1" x14ac:dyDescent="0.25">
      <c r="A56" s="25" t="s">
        <v>43</v>
      </c>
      <c r="B56" s="61">
        <v>24249</v>
      </c>
      <c r="C56" s="62">
        <v>1.5</v>
      </c>
      <c r="D56" s="61">
        <v>16645</v>
      </c>
      <c r="E56" s="62">
        <v>68.599999999999994</v>
      </c>
      <c r="F56" s="61">
        <v>2619</v>
      </c>
      <c r="G56" s="62">
        <v>10.8</v>
      </c>
      <c r="H56" s="61">
        <v>715</v>
      </c>
      <c r="I56" s="62">
        <v>27.3</v>
      </c>
      <c r="J56" s="11"/>
    </row>
    <row r="57" spans="1:10" s="9" customFormat="1" ht="15" customHeight="1" x14ac:dyDescent="0.25">
      <c r="A57" s="25" t="s">
        <v>44</v>
      </c>
      <c r="B57" s="61">
        <v>11643</v>
      </c>
      <c r="C57" s="62">
        <v>1.5</v>
      </c>
      <c r="D57" s="61">
        <v>8394</v>
      </c>
      <c r="E57" s="62">
        <v>72.099999999999994</v>
      </c>
      <c r="F57" s="61">
        <v>1216</v>
      </c>
      <c r="G57" s="62">
        <v>10.4</v>
      </c>
      <c r="H57" s="61">
        <v>523</v>
      </c>
      <c r="I57" s="62">
        <v>43</v>
      </c>
      <c r="J57" s="11"/>
    </row>
    <row r="58" spans="1:10" s="9" customFormat="1" ht="15" customHeight="1" x14ac:dyDescent="0.25">
      <c r="A58" s="25" t="s">
        <v>45</v>
      </c>
      <c r="B58" s="61">
        <v>29077</v>
      </c>
      <c r="C58" s="62">
        <v>1.5</v>
      </c>
      <c r="D58" s="61">
        <v>20361</v>
      </c>
      <c r="E58" s="62">
        <v>70</v>
      </c>
      <c r="F58" s="61">
        <v>3145</v>
      </c>
      <c r="G58" s="62">
        <v>10.8</v>
      </c>
      <c r="H58" s="61">
        <v>916</v>
      </c>
      <c r="I58" s="62">
        <v>29.1</v>
      </c>
      <c r="J58" s="11"/>
    </row>
    <row r="59" spans="1:10" s="9" customFormat="1" ht="15" customHeight="1" x14ac:dyDescent="0.25">
      <c r="A59" s="25" t="s">
        <v>46</v>
      </c>
      <c r="B59" s="61">
        <v>9221</v>
      </c>
      <c r="C59" s="62">
        <v>1.8</v>
      </c>
      <c r="D59" s="61">
        <v>5090</v>
      </c>
      <c r="E59" s="62">
        <v>55.2</v>
      </c>
      <c r="F59" s="61">
        <v>1741</v>
      </c>
      <c r="G59" s="62">
        <v>18.899999999999999</v>
      </c>
      <c r="H59" s="61">
        <v>361</v>
      </c>
      <c r="I59" s="62">
        <v>20.7</v>
      </c>
      <c r="J59" s="11"/>
    </row>
    <row r="60" spans="1:10" s="9" customFormat="1" ht="15" customHeight="1" x14ac:dyDescent="0.25">
      <c r="A60" s="25" t="s">
        <v>47</v>
      </c>
      <c r="B60" s="61">
        <v>7289</v>
      </c>
      <c r="C60" s="62">
        <v>1.7</v>
      </c>
      <c r="D60" s="61">
        <v>4033</v>
      </c>
      <c r="E60" s="62">
        <v>55.3</v>
      </c>
      <c r="F60" s="61">
        <v>1224</v>
      </c>
      <c r="G60" s="62">
        <v>16.8</v>
      </c>
      <c r="H60" s="61">
        <v>299</v>
      </c>
      <c r="I60" s="62">
        <v>24.4</v>
      </c>
      <c r="J60" s="11"/>
    </row>
    <row r="61" spans="1:10" s="9" customFormat="1" ht="15" customHeight="1" x14ac:dyDescent="0.25">
      <c r="A61" s="25" t="s">
        <v>48</v>
      </c>
      <c r="B61" s="61">
        <v>23558</v>
      </c>
      <c r="C61" s="62">
        <v>1.9</v>
      </c>
      <c r="D61" s="61">
        <v>11398</v>
      </c>
      <c r="E61" s="62">
        <v>48.4</v>
      </c>
      <c r="F61" s="61">
        <v>4855</v>
      </c>
      <c r="G61" s="62">
        <v>20.6</v>
      </c>
      <c r="H61" s="61">
        <v>1160</v>
      </c>
      <c r="I61" s="62">
        <v>23.9</v>
      </c>
      <c r="J61" s="11"/>
    </row>
    <row r="62" spans="1:10" s="9" customFormat="1" ht="15" customHeight="1" x14ac:dyDescent="0.25">
      <c r="A62" s="28" t="s">
        <v>102</v>
      </c>
      <c r="B62" s="63">
        <v>193357</v>
      </c>
      <c r="C62" s="64">
        <v>1.6</v>
      </c>
      <c r="D62" s="63">
        <v>120438</v>
      </c>
      <c r="E62" s="64">
        <v>62.3</v>
      </c>
      <c r="F62" s="63">
        <v>27723</v>
      </c>
      <c r="G62" s="64">
        <v>14.3</v>
      </c>
      <c r="H62" s="63">
        <v>6845</v>
      </c>
      <c r="I62" s="64">
        <v>24.7</v>
      </c>
      <c r="J62" s="24"/>
    </row>
    <row r="63" spans="1:10" s="9" customFormat="1" ht="15" customHeight="1" x14ac:dyDescent="0.25">
      <c r="A63" s="25" t="s">
        <v>49</v>
      </c>
      <c r="B63" s="61">
        <v>14587</v>
      </c>
      <c r="C63" s="62">
        <v>1.5</v>
      </c>
      <c r="D63" s="61">
        <v>9567</v>
      </c>
      <c r="E63" s="62">
        <v>65.599999999999994</v>
      </c>
      <c r="F63" s="61">
        <v>1760</v>
      </c>
      <c r="G63" s="62">
        <v>12.1</v>
      </c>
      <c r="H63" s="61">
        <v>447</v>
      </c>
      <c r="I63" s="62">
        <v>25.4</v>
      </c>
      <c r="J63" s="11"/>
    </row>
    <row r="64" spans="1:10" s="9" customFormat="1" ht="15" customHeight="1" x14ac:dyDescent="0.25">
      <c r="A64" s="25" t="s">
        <v>50</v>
      </c>
      <c r="B64" s="61">
        <v>22094</v>
      </c>
      <c r="C64" s="62">
        <v>1.6</v>
      </c>
      <c r="D64" s="61">
        <v>13398</v>
      </c>
      <c r="E64" s="62">
        <v>60.6</v>
      </c>
      <c r="F64" s="61">
        <v>3135</v>
      </c>
      <c r="G64" s="62">
        <v>14.2</v>
      </c>
      <c r="H64" s="61">
        <v>834</v>
      </c>
      <c r="I64" s="62">
        <v>26.6</v>
      </c>
      <c r="J64" s="11"/>
    </row>
    <row r="65" spans="1:10" s="9" customFormat="1" ht="15" customHeight="1" x14ac:dyDescent="0.25">
      <c r="A65" s="25" t="s">
        <v>51</v>
      </c>
      <c r="B65" s="61">
        <v>7154</v>
      </c>
      <c r="C65" s="62">
        <v>1.8</v>
      </c>
      <c r="D65" s="61">
        <v>3715</v>
      </c>
      <c r="E65" s="62">
        <v>51.9</v>
      </c>
      <c r="F65" s="61">
        <v>1341</v>
      </c>
      <c r="G65" s="62">
        <v>18.7</v>
      </c>
      <c r="H65" s="61">
        <v>248</v>
      </c>
      <c r="I65" s="62">
        <v>18.5</v>
      </c>
      <c r="J65" s="11"/>
    </row>
    <row r="66" spans="1:10" s="2" customFormat="1" ht="15" customHeight="1" x14ac:dyDescent="0.25">
      <c r="A66" s="25" t="s">
        <v>52</v>
      </c>
      <c r="B66" s="61">
        <v>13408</v>
      </c>
      <c r="C66" s="62">
        <v>2</v>
      </c>
      <c r="D66" s="61">
        <v>6429</v>
      </c>
      <c r="E66" s="62">
        <v>47.9</v>
      </c>
      <c r="F66" s="61">
        <v>2896</v>
      </c>
      <c r="G66" s="62">
        <v>21.6</v>
      </c>
      <c r="H66" s="61">
        <v>834</v>
      </c>
      <c r="I66" s="62">
        <v>28.8</v>
      </c>
      <c r="J66" s="11"/>
    </row>
    <row r="67" spans="1:10" s="9" customFormat="1" ht="15" customHeight="1" x14ac:dyDescent="0.25">
      <c r="A67" s="25" t="s">
        <v>53</v>
      </c>
      <c r="B67" s="61">
        <v>8418</v>
      </c>
      <c r="C67" s="62">
        <v>1.8</v>
      </c>
      <c r="D67" s="61">
        <v>4536</v>
      </c>
      <c r="E67" s="62">
        <v>53.9</v>
      </c>
      <c r="F67" s="61">
        <v>1602</v>
      </c>
      <c r="G67" s="62">
        <v>19</v>
      </c>
      <c r="H67" s="61">
        <v>400</v>
      </c>
      <c r="I67" s="62">
        <v>25</v>
      </c>
      <c r="J67" s="11"/>
    </row>
    <row r="68" spans="1:10" s="9" customFormat="1" ht="15" customHeight="1" x14ac:dyDescent="0.25">
      <c r="A68" s="25" t="s">
        <v>54</v>
      </c>
      <c r="B68" s="61">
        <v>18461</v>
      </c>
      <c r="C68" s="62">
        <v>1.9</v>
      </c>
      <c r="D68" s="61">
        <v>8823</v>
      </c>
      <c r="E68" s="62">
        <v>47.8</v>
      </c>
      <c r="F68" s="61">
        <v>3916</v>
      </c>
      <c r="G68" s="62">
        <v>21.2</v>
      </c>
      <c r="H68" s="61">
        <v>1032</v>
      </c>
      <c r="I68" s="62">
        <v>26.4</v>
      </c>
      <c r="J68" s="11"/>
    </row>
    <row r="69" spans="1:10" s="9" customFormat="1" ht="15" customHeight="1" x14ac:dyDescent="0.25">
      <c r="A69" s="25" t="s">
        <v>55</v>
      </c>
      <c r="B69" s="61">
        <v>29982</v>
      </c>
      <c r="C69" s="62">
        <v>1.8</v>
      </c>
      <c r="D69" s="61">
        <v>16223</v>
      </c>
      <c r="E69" s="62">
        <v>54.1</v>
      </c>
      <c r="F69" s="61">
        <v>5118</v>
      </c>
      <c r="G69" s="62">
        <v>17.100000000000001</v>
      </c>
      <c r="H69" s="61">
        <v>1503</v>
      </c>
      <c r="I69" s="62">
        <v>29.4</v>
      </c>
      <c r="J69" s="11"/>
    </row>
    <row r="70" spans="1:10" s="9" customFormat="1" ht="15" customHeight="1" x14ac:dyDescent="0.25">
      <c r="A70" s="25" t="s">
        <v>56</v>
      </c>
      <c r="B70" s="61">
        <v>9800</v>
      </c>
      <c r="C70" s="62">
        <v>2</v>
      </c>
      <c r="D70" s="61">
        <v>4636</v>
      </c>
      <c r="E70" s="62">
        <v>47.3</v>
      </c>
      <c r="F70" s="61">
        <v>2183</v>
      </c>
      <c r="G70" s="62">
        <v>22.3</v>
      </c>
      <c r="H70" s="61">
        <v>702</v>
      </c>
      <c r="I70" s="62">
        <v>32.200000000000003</v>
      </c>
      <c r="J70" s="11"/>
    </row>
    <row r="71" spans="1:10" s="9" customFormat="1" ht="15" customHeight="1" x14ac:dyDescent="0.25">
      <c r="A71" s="25" t="s">
        <v>57</v>
      </c>
      <c r="B71" s="61">
        <v>5327</v>
      </c>
      <c r="C71" s="62">
        <v>2.1</v>
      </c>
      <c r="D71" s="61">
        <v>2178</v>
      </c>
      <c r="E71" s="62">
        <v>40.9</v>
      </c>
      <c r="F71" s="61">
        <v>1208</v>
      </c>
      <c r="G71" s="62">
        <v>22.7</v>
      </c>
      <c r="H71" s="61">
        <v>149</v>
      </c>
      <c r="I71" s="62">
        <v>12.3</v>
      </c>
      <c r="J71" s="11"/>
    </row>
    <row r="72" spans="1:10" s="9" customFormat="1" ht="15" customHeight="1" x14ac:dyDescent="0.25">
      <c r="A72" s="25" t="s">
        <v>58</v>
      </c>
      <c r="B72" s="61">
        <v>11357</v>
      </c>
      <c r="C72" s="62">
        <v>2.2000000000000002</v>
      </c>
      <c r="D72" s="61">
        <v>4114</v>
      </c>
      <c r="E72" s="62">
        <v>36.200000000000003</v>
      </c>
      <c r="F72" s="61">
        <v>2785</v>
      </c>
      <c r="G72" s="62">
        <v>24.5</v>
      </c>
      <c r="H72" s="61">
        <v>397</v>
      </c>
      <c r="I72" s="62">
        <v>14.3</v>
      </c>
      <c r="J72" s="11"/>
    </row>
    <row r="73" spans="1:10" s="9" customFormat="1" ht="15" customHeight="1" x14ac:dyDescent="0.25">
      <c r="A73" s="25" t="s">
        <v>59</v>
      </c>
      <c r="B73" s="61">
        <v>11518</v>
      </c>
      <c r="C73" s="62">
        <v>2</v>
      </c>
      <c r="D73" s="61">
        <v>4793</v>
      </c>
      <c r="E73" s="62">
        <v>41.6</v>
      </c>
      <c r="F73" s="61">
        <v>2417</v>
      </c>
      <c r="G73" s="62">
        <v>21</v>
      </c>
      <c r="H73" s="61">
        <v>414</v>
      </c>
      <c r="I73" s="62">
        <v>17.100000000000001</v>
      </c>
      <c r="J73" s="11"/>
    </row>
    <row r="74" spans="1:10" s="9" customFormat="1" ht="15" customHeight="1" x14ac:dyDescent="0.25">
      <c r="A74" s="25" t="s">
        <v>60</v>
      </c>
      <c r="B74" s="61">
        <v>8920</v>
      </c>
      <c r="C74" s="62">
        <v>2</v>
      </c>
      <c r="D74" s="61">
        <v>3793</v>
      </c>
      <c r="E74" s="62">
        <v>42.5</v>
      </c>
      <c r="F74" s="61">
        <v>1940</v>
      </c>
      <c r="G74" s="62">
        <v>21.7</v>
      </c>
      <c r="H74" s="61">
        <v>481</v>
      </c>
      <c r="I74" s="62">
        <v>24.8</v>
      </c>
      <c r="J74" s="11"/>
    </row>
    <row r="75" spans="1:10" s="9" customFormat="1" ht="15" customHeight="1" x14ac:dyDescent="0.25">
      <c r="A75" s="25" t="s">
        <v>61</v>
      </c>
      <c r="B75" s="61">
        <v>3072</v>
      </c>
      <c r="C75" s="62">
        <v>2.2999999999999998</v>
      </c>
      <c r="D75" s="61">
        <v>903</v>
      </c>
      <c r="E75" s="62">
        <v>29.4</v>
      </c>
      <c r="F75" s="61">
        <v>857</v>
      </c>
      <c r="G75" s="62">
        <v>27.9</v>
      </c>
      <c r="H75" s="61">
        <v>129</v>
      </c>
      <c r="I75" s="62">
        <v>15.1</v>
      </c>
      <c r="J75" s="11"/>
    </row>
    <row r="76" spans="1:10" s="9" customFormat="1" ht="15" customHeight="1" x14ac:dyDescent="0.25">
      <c r="A76" s="25" t="s">
        <v>62</v>
      </c>
      <c r="B76" s="61">
        <v>2604</v>
      </c>
      <c r="C76" s="62">
        <v>2.2000000000000002</v>
      </c>
      <c r="D76" s="61">
        <v>861</v>
      </c>
      <c r="E76" s="62">
        <v>33.1</v>
      </c>
      <c r="F76" s="61">
        <v>682</v>
      </c>
      <c r="G76" s="62">
        <v>26.2</v>
      </c>
      <c r="H76" s="61">
        <v>132</v>
      </c>
      <c r="I76" s="62">
        <v>19.399999999999999</v>
      </c>
      <c r="J76" s="11"/>
    </row>
    <row r="77" spans="1:10" s="9" customFormat="1" ht="15" customHeight="1" x14ac:dyDescent="0.25">
      <c r="A77" s="25" t="s">
        <v>63</v>
      </c>
      <c r="B77" s="61">
        <v>2154</v>
      </c>
      <c r="C77" s="62">
        <v>2.2999999999999998</v>
      </c>
      <c r="D77" s="61">
        <v>705</v>
      </c>
      <c r="E77" s="62">
        <v>32.700000000000003</v>
      </c>
      <c r="F77" s="61">
        <v>584</v>
      </c>
      <c r="G77" s="62">
        <v>27.1</v>
      </c>
      <c r="H77" s="61">
        <v>80</v>
      </c>
      <c r="I77" s="62">
        <v>13.7</v>
      </c>
      <c r="J77" s="11"/>
    </row>
    <row r="78" spans="1:10" s="9" customFormat="1" ht="15" customHeight="1" x14ac:dyDescent="0.25">
      <c r="A78" s="25" t="s">
        <v>64</v>
      </c>
      <c r="B78" s="61">
        <v>4707</v>
      </c>
      <c r="C78" s="62">
        <v>2.2000000000000002</v>
      </c>
      <c r="D78" s="61">
        <v>1754</v>
      </c>
      <c r="E78" s="62">
        <v>37.299999999999997</v>
      </c>
      <c r="F78" s="61">
        <v>1226</v>
      </c>
      <c r="G78" s="62">
        <v>26</v>
      </c>
      <c r="H78" s="61">
        <v>217</v>
      </c>
      <c r="I78" s="62">
        <v>17.7</v>
      </c>
      <c r="J78" s="11"/>
    </row>
    <row r="79" spans="1:10" s="9" customFormat="1" ht="15" customHeight="1" x14ac:dyDescent="0.25">
      <c r="A79" s="25" t="s">
        <v>65</v>
      </c>
      <c r="B79" s="61">
        <v>9516</v>
      </c>
      <c r="C79" s="62">
        <v>2.1</v>
      </c>
      <c r="D79" s="61">
        <v>3700</v>
      </c>
      <c r="E79" s="62">
        <v>38.9</v>
      </c>
      <c r="F79" s="61">
        <v>2230</v>
      </c>
      <c r="G79" s="62">
        <v>23.4</v>
      </c>
      <c r="H79" s="61">
        <v>420</v>
      </c>
      <c r="I79" s="62">
        <v>18.8</v>
      </c>
      <c r="J79" s="11"/>
    </row>
    <row r="80" spans="1:10" s="9" customFormat="1" ht="15" customHeight="1" x14ac:dyDescent="0.25">
      <c r="A80" s="25" t="s">
        <v>66</v>
      </c>
      <c r="B80" s="61">
        <v>47237</v>
      </c>
      <c r="C80" s="62">
        <v>1.9</v>
      </c>
      <c r="D80" s="61">
        <v>22064</v>
      </c>
      <c r="E80" s="62">
        <v>46.7</v>
      </c>
      <c r="F80" s="61">
        <v>9828</v>
      </c>
      <c r="G80" s="62">
        <v>20.8</v>
      </c>
      <c r="H80" s="61">
        <v>2697</v>
      </c>
      <c r="I80" s="62">
        <v>27.4</v>
      </c>
      <c r="J80" s="11"/>
    </row>
    <row r="81" spans="1:10" s="9" customFormat="1" ht="15" customHeight="1" x14ac:dyDescent="0.25">
      <c r="A81" s="28" t="s">
        <v>103</v>
      </c>
      <c r="B81" s="63">
        <v>230316</v>
      </c>
      <c r="C81" s="64">
        <v>1.9</v>
      </c>
      <c r="D81" s="63">
        <v>112192</v>
      </c>
      <c r="E81" s="64">
        <v>48.7</v>
      </c>
      <c r="F81" s="63">
        <v>45708</v>
      </c>
      <c r="G81" s="64">
        <v>19.8</v>
      </c>
      <c r="H81" s="63">
        <v>11116</v>
      </c>
      <c r="I81" s="64">
        <v>24.3</v>
      </c>
      <c r="J81" s="24"/>
    </row>
    <row r="82" spans="1:10" s="9" customFormat="1" ht="15" hidden="1" customHeight="1" x14ac:dyDescent="0.25">
      <c r="A82" s="28"/>
      <c r="B82" s="63"/>
      <c r="C82" s="64"/>
      <c r="D82" s="63"/>
      <c r="E82" s="64"/>
      <c r="F82" s="63"/>
      <c r="G82" s="64"/>
      <c r="H82" s="63"/>
      <c r="I82" s="64"/>
      <c r="J82" s="24"/>
    </row>
    <row r="83" spans="1:10" s="9" customFormat="1" ht="15" customHeight="1" x14ac:dyDescent="0.25">
      <c r="A83" s="25" t="s">
        <v>67</v>
      </c>
      <c r="B83" s="61">
        <v>21534</v>
      </c>
      <c r="C83" s="62">
        <v>1.9</v>
      </c>
      <c r="D83" s="61">
        <v>10624</v>
      </c>
      <c r="E83" s="62">
        <v>49.3</v>
      </c>
      <c r="F83" s="61">
        <v>4005</v>
      </c>
      <c r="G83" s="62">
        <v>18.600000000000001</v>
      </c>
      <c r="H83" s="61">
        <v>1149</v>
      </c>
      <c r="I83" s="62">
        <v>28.7</v>
      </c>
      <c r="J83" s="11"/>
    </row>
    <row r="84" spans="1:10" s="9" customFormat="1" ht="15" customHeight="1" x14ac:dyDescent="0.25">
      <c r="A84" s="25" t="s">
        <v>68</v>
      </c>
      <c r="B84" s="61">
        <v>18640</v>
      </c>
      <c r="C84" s="62">
        <v>1.9</v>
      </c>
      <c r="D84" s="61">
        <v>9277</v>
      </c>
      <c r="E84" s="62">
        <v>49.8</v>
      </c>
      <c r="F84" s="61">
        <v>3634</v>
      </c>
      <c r="G84" s="62">
        <v>19.5</v>
      </c>
      <c r="H84" s="61">
        <v>891</v>
      </c>
      <c r="I84" s="62">
        <v>24.5</v>
      </c>
      <c r="J84" s="11"/>
    </row>
    <row r="85" spans="1:10" s="9" customFormat="1" ht="15" customHeight="1" x14ac:dyDescent="0.25">
      <c r="A85" s="25" t="s">
        <v>69</v>
      </c>
      <c r="B85" s="61">
        <v>1662</v>
      </c>
      <c r="C85" s="62">
        <v>2.1</v>
      </c>
      <c r="D85" s="61">
        <v>619</v>
      </c>
      <c r="E85" s="62">
        <v>37.200000000000003</v>
      </c>
      <c r="F85" s="61">
        <v>392</v>
      </c>
      <c r="G85" s="62">
        <v>23.6</v>
      </c>
      <c r="H85" s="61">
        <v>73</v>
      </c>
      <c r="I85" s="62">
        <v>18.600000000000001</v>
      </c>
      <c r="J85" s="11"/>
    </row>
    <row r="86" spans="1:10" s="9" customFormat="1" ht="15" customHeight="1" x14ac:dyDescent="0.25">
      <c r="A86" s="25" t="s">
        <v>70</v>
      </c>
      <c r="B86" s="61">
        <v>1052</v>
      </c>
      <c r="C86" s="62">
        <v>2.2000000000000002</v>
      </c>
      <c r="D86" s="61">
        <v>371</v>
      </c>
      <c r="E86" s="62">
        <v>35.299999999999997</v>
      </c>
      <c r="F86" s="61">
        <v>268</v>
      </c>
      <c r="G86" s="62">
        <v>25.5</v>
      </c>
      <c r="H86" s="61">
        <v>40</v>
      </c>
      <c r="I86" s="62">
        <v>14.9</v>
      </c>
      <c r="J86" s="11"/>
    </row>
    <row r="87" spans="1:10" s="2" customFormat="1" ht="15" customHeight="1" x14ac:dyDescent="0.25">
      <c r="A87" s="25" t="s">
        <v>71</v>
      </c>
      <c r="B87" s="61">
        <v>1750</v>
      </c>
      <c r="C87" s="62">
        <v>2.1</v>
      </c>
      <c r="D87" s="61">
        <v>648</v>
      </c>
      <c r="E87" s="62">
        <v>37</v>
      </c>
      <c r="F87" s="61">
        <v>384</v>
      </c>
      <c r="G87" s="62">
        <v>21.9</v>
      </c>
      <c r="H87" s="61">
        <v>72</v>
      </c>
      <c r="I87" s="62">
        <v>18.8</v>
      </c>
      <c r="J87" s="11"/>
    </row>
    <row r="88" spans="1:10" s="9" customFormat="1" ht="15" customHeight="1" x14ac:dyDescent="0.25">
      <c r="A88" s="25" t="s">
        <v>72</v>
      </c>
      <c r="B88" s="61">
        <v>4626</v>
      </c>
      <c r="C88" s="62">
        <v>2.2000000000000002</v>
      </c>
      <c r="D88" s="61">
        <v>1604</v>
      </c>
      <c r="E88" s="62">
        <v>34.700000000000003</v>
      </c>
      <c r="F88" s="61">
        <v>1078</v>
      </c>
      <c r="G88" s="62">
        <v>23.3</v>
      </c>
      <c r="H88" s="61">
        <v>174</v>
      </c>
      <c r="I88" s="62">
        <v>16.100000000000001</v>
      </c>
      <c r="J88" s="11"/>
    </row>
    <row r="89" spans="1:10" s="9" customFormat="1" ht="15" customHeight="1" x14ac:dyDescent="0.25">
      <c r="A89" s="25" t="s">
        <v>73</v>
      </c>
      <c r="B89" s="61">
        <v>1392</v>
      </c>
      <c r="C89" s="62">
        <v>2.2000000000000002</v>
      </c>
      <c r="D89" s="61">
        <v>505</v>
      </c>
      <c r="E89" s="62">
        <v>36.299999999999997</v>
      </c>
      <c r="F89" s="61">
        <v>359</v>
      </c>
      <c r="G89" s="62">
        <v>25.8</v>
      </c>
      <c r="H89" s="61">
        <v>48</v>
      </c>
      <c r="I89" s="62">
        <v>13.4</v>
      </c>
      <c r="J89" s="11"/>
    </row>
    <row r="90" spans="1:10" s="9" customFormat="1" ht="15" customHeight="1" x14ac:dyDescent="0.25">
      <c r="A90" s="25" t="s">
        <v>74</v>
      </c>
      <c r="B90" s="61">
        <v>256</v>
      </c>
      <c r="C90" s="62">
        <v>2.1</v>
      </c>
      <c r="D90" s="61">
        <v>101</v>
      </c>
      <c r="E90" s="62">
        <v>39.5</v>
      </c>
      <c r="F90" s="61">
        <v>51</v>
      </c>
      <c r="G90" s="62">
        <v>19.899999999999999</v>
      </c>
      <c r="H90" s="61">
        <v>7</v>
      </c>
      <c r="I90" s="62">
        <v>13.7</v>
      </c>
      <c r="J90" s="11"/>
    </row>
    <row r="91" spans="1:10" s="9" customFormat="1" ht="15" customHeight="1" x14ac:dyDescent="0.25">
      <c r="A91" s="25" t="s">
        <v>75</v>
      </c>
      <c r="B91" s="61">
        <v>727</v>
      </c>
      <c r="C91" s="62">
        <v>2</v>
      </c>
      <c r="D91" s="61">
        <v>309</v>
      </c>
      <c r="E91" s="62">
        <v>42.5</v>
      </c>
      <c r="F91" s="61">
        <v>126</v>
      </c>
      <c r="G91" s="62">
        <v>17.3</v>
      </c>
      <c r="H91" s="61">
        <v>29</v>
      </c>
      <c r="I91" s="62">
        <v>23</v>
      </c>
      <c r="J91" s="11"/>
    </row>
    <row r="92" spans="1:10" s="9" customFormat="1" ht="15" customHeight="1" x14ac:dyDescent="0.25">
      <c r="A92" s="25" t="s">
        <v>76</v>
      </c>
      <c r="B92" s="61">
        <v>752</v>
      </c>
      <c r="C92" s="62">
        <v>2</v>
      </c>
      <c r="D92" s="61">
        <v>321</v>
      </c>
      <c r="E92" s="62">
        <v>42.7</v>
      </c>
      <c r="F92" s="61">
        <v>137</v>
      </c>
      <c r="G92" s="62">
        <v>18.2</v>
      </c>
      <c r="H92" s="61">
        <v>33</v>
      </c>
      <c r="I92" s="62">
        <v>24.1</v>
      </c>
      <c r="J92" s="11"/>
    </row>
    <row r="93" spans="1:10" s="9" customFormat="1" ht="15" customHeight="1" x14ac:dyDescent="0.25">
      <c r="A93" s="25" t="s">
        <v>77</v>
      </c>
      <c r="B93" s="61">
        <v>584</v>
      </c>
      <c r="C93" s="62">
        <v>1.9</v>
      </c>
      <c r="D93" s="61">
        <v>255</v>
      </c>
      <c r="E93" s="62">
        <v>43.7</v>
      </c>
      <c r="F93" s="61">
        <v>108</v>
      </c>
      <c r="G93" s="62">
        <v>18.5</v>
      </c>
      <c r="H93" s="61">
        <v>21</v>
      </c>
      <c r="I93" s="62">
        <v>19.399999999999999</v>
      </c>
      <c r="J93" s="11"/>
    </row>
    <row r="94" spans="1:10" s="9" customFormat="1" ht="15" customHeight="1" x14ac:dyDescent="0.25">
      <c r="A94" s="25" t="s">
        <v>78</v>
      </c>
      <c r="B94" s="61">
        <v>263</v>
      </c>
      <c r="C94" s="62">
        <v>2.2000000000000002</v>
      </c>
      <c r="D94" s="61">
        <v>97</v>
      </c>
      <c r="E94" s="62">
        <v>36.9</v>
      </c>
      <c r="F94" s="61">
        <v>68</v>
      </c>
      <c r="G94" s="62">
        <v>25.9</v>
      </c>
      <c r="H94" s="61">
        <v>9</v>
      </c>
      <c r="I94" s="62">
        <v>13.2</v>
      </c>
      <c r="J94" s="11"/>
    </row>
    <row r="95" spans="1:10" s="9" customFormat="1" ht="15" customHeight="1" x14ac:dyDescent="0.25">
      <c r="A95" s="25" t="s">
        <v>79</v>
      </c>
      <c r="B95" s="61">
        <v>261</v>
      </c>
      <c r="C95" s="62">
        <v>2</v>
      </c>
      <c r="D95" s="61">
        <v>112</v>
      </c>
      <c r="E95" s="62">
        <v>42.9</v>
      </c>
      <c r="F95" s="61">
        <v>47</v>
      </c>
      <c r="G95" s="62">
        <v>18</v>
      </c>
      <c r="H95" s="61">
        <v>7</v>
      </c>
      <c r="I95" s="62" t="s">
        <v>184</v>
      </c>
      <c r="J95" s="11"/>
    </row>
    <row r="96" spans="1:10" s="9" customFormat="1" ht="15" customHeight="1" x14ac:dyDescent="0.25">
      <c r="A96" s="25" t="s">
        <v>80</v>
      </c>
      <c r="B96" s="61">
        <v>9749</v>
      </c>
      <c r="C96" s="62">
        <v>2.2999999999999998</v>
      </c>
      <c r="D96" s="61">
        <v>3191</v>
      </c>
      <c r="E96" s="62">
        <v>32.700000000000003</v>
      </c>
      <c r="F96" s="61">
        <v>2976</v>
      </c>
      <c r="G96" s="62">
        <v>30.5</v>
      </c>
      <c r="H96" s="61">
        <v>864</v>
      </c>
      <c r="I96" s="62">
        <v>29</v>
      </c>
      <c r="J96" s="11"/>
    </row>
    <row r="97" spans="1:10" s="9" customFormat="1" ht="15" customHeight="1" x14ac:dyDescent="0.25">
      <c r="A97" s="28" t="s">
        <v>104</v>
      </c>
      <c r="B97" s="63">
        <v>63248</v>
      </c>
      <c r="C97" s="64">
        <v>2</v>
      </c>
      <c r="D97" s="63">
        <v>28034</v>
      </c>
      <c r="E97" s="64">
        <v>44.3</v>
      </c>
      <c r="F97" s="63">
        <v>13633</v>
      </c>
      <c r="G97" s="64">
        <v>21.6</v>
      </c>
      <c r="H97" s="63">
        <v>3417</v>
      </c>
      <c r="I97" s="64">
        <v>25.1</v>
      </c>
      <c r="J97" s="24"/>
    </row>
    <row r="98" spans="1:10" s="9" customFormat="1" ht="15" customHeight="1" x14ac:dyDescent="0.25">
      <c r="A98" s="25" t="s">
        <v>81</v>
      </c>
      <c r="B98" s="61">
        <v>14779</v>
      </c>
      <c r="C98" s="62">
        <v>1.7</v>
      </c>
      <c r="D98" s="61">
        <v>9015</v>
      </c>
      <c r="E98" s="62">
        <v>61</v>
      </c>
      <c r="F98" s="61">
        <v>2389</v>
      </c>
      <c r="G98" s="62">
        <v>16.2</v>
      </c>
      <c r="H98" s="61">
        <v>699</v>
      </c>
      <c r="I98" s="62">
        <v>29.3</v>
      </c>
      <c r="J98" s="11"/>
    </row>
    <row r="99" spans="1:10" s="9" customFormat="1" ht="15" customHeight="1" x14ac:dyDescent="0.25">
      <c r="A99" s="25" t="s">
        <v>113</v>
      </c>
      <c r="B99" s="61">
        <v>718</v>
      </c>
      <c r="C99" s="62">
        <v>2.1</v>
      </c>
      <c r="D99" s="61">
        <v>305</v>
      </c>
      <c r="E99" s="62">
        <v>42.5</v>
      </c>
      <c r="F99" s="61">
        <v>161</v>
      </c>
      <c r="G99" s="62">
        <v>22.4</v>
      </c>
      <c r="H99" s="61">
        <v>29</v>
      </c>
      <c r="I99" s="62">
        <v>18</v>
      </c>
      <c r="J99" s="11"/>
    </row>
    <row r="100" spans="1:10" s="9" customFormat="1" ht="15" customHeight="1" x14ac:dyDescent="0.25">
      <c r="A100" s="25" t="s">
        <v>82</v>
      </c>
      <c r="B100" s="61">
        <v>9388</v>
      </c>
      <c r="C100" s="62">
        <v>1.9</v>
      </c>
      <c r="D100" s="61">
        <v>5070</v>
      </c>
      <c r="E100" s="62">
        <v>54</v>
      </c>
      <c r="F100" s="61">
        <v>1845</v>
      </c>
      <c r="G100" s="62">
        <v>19.7</v>
      </c>
      <c r="H100" s="61">
        <v>467</v>
      </c>
      <c r="I100" s="62">
        <v>25.3</v>
      </c>
      <c r="J100" s="11"/>
    </row>
    <row r="101" spans="1:10" s="9" customFormat="1" ht="15" customHeight="1" x14ac:dyDescent="0.25">
      <c r="A101" s="25" t="s">
        <v>83</v>
      </c>
      <c r="B101" s="61">
        <v>1551</v>
      </c>
      <c r="C101" s="62">
        <v>2.1</v>
      </c>
      <c r="D101" s="61">
        <v>630</v>
      </c>
      <c r="E101" s="62">
        <v>40.6</v>
      </c>
      <c r="F101" s="61">
        <v>352</v>
      </c>
      <c r="G101" s="62">
        <v>22.7</v>
      </c>
      <c r="H101" s="61">
        <v>70</v>
      </c>
      <c r="I101" s="62">
        <v>19.899999999999999</v>
      </c>
      <c r="J101" s="11"/>
    </row>
    <row r="102" spans="1:10" s="2" customFormat="1" ht="15" customHeight="1" x14ac:dyDescent="0.25">
      <c r="A102" s="25" t="s">
        <v>84</v>
      </c>
      <c r="B102" s="61">
        <v>2005</v>
      </c>
      <c r="C102" s="62">
        <v>2</v>
      </c>
      <c r="D102" s="61">
        <v>790</v>
      </c>
      <c r="E102" s="62">
        <v>39.4</v>
      </c>
      <c r="F102" s="61">
        <v>404</v>
      </c>
      <c r="G102" s="62">
        <v>20.100000000000001</v>
      </c>
      <c r="H102" s="61">
        <v>104</v>
      </c>
      <c r="I102" s="62">
        <v>25.7</v>
      </c>
      <c r="J102" s="11"/>
    </row>
    <row r="103" spans="1:10" s="9" customFormat="1" ht="15" customHeight="1" x14ac:dyDescent="0.25">
      <c r="A103" s="25" t="s">
        <v>85</v>
      </c>
      <c r="B103" s="61">
        <v>1738</v>
      </c>
      <c r="C103" s="62">
        <v>2.2000000000000002</v>
      </c>
      <c r="D103" s="61">
        <v>678</v>
      </c>
      <c r="E103" s="62">
        <v>39</v>
      </c>
      <c r="F103" s="61">
        <v>449</v>
      </c>
      <c r="G103" s="62">
        <v>25.8</v>
      </c>
      <c r="H103" s="61">
        <v>77</v>
      </c>
      <c r="I103" s="62">
        <v>17.100000000000001</v>
      </c>
      <c r="J103" s="11"/>
    </row>
    <row r="104" spans="1:10" s="9" customFormat="1" ht="15" customHeight="1" x14ac:dyDescent="0.25">
      <c r="A104" s="25" t="s">
        <v>86</v>
      </c>
      <c r="B104" s="61">
        <v>4620</v>
      </c>
      <c r="C104" s="62">
        <v>2</v>
      </c>
      <c r="D104" s="61">
        <v>2050</v>
      </c>
      <c r="E104" s="62">
        <v>44.4</v>
      </c>
      <c r="F104" s="61">
        <v>882</v>
      </c>
      <c r="G104" s="62">
        <v>19.100000000000001</v>
      </c>
      <c r="H104" s="61">
        <v>195</v>
      </c>
      <c r="I104" s="62">
        <v>22.1</v>
      </c>
      <c r="J104" s="11"/>
    </row>
    <row r="105" spans="1:10" s="9" customFormat="1" ht="15" customHeight="1" x14ac:dyDescent="0.25">
      <c r="A105" s="25" t="s">
        <v>87</v>
      </c>
      <c r="B105" s="61">
        <v>13157</v>
      </c>
      <c r="C105" s="62">
        <v>1.9</v>
      </c>
      <c r="D105" s="61">
        <v>6576</v>
      </c>
      <c r="E105" s="62">
        <v>50</v>
      </c>
      <c r="F105" s="61">
        <v>2551</v>
      </c>
      <c r="G105" s="62">
        <v>19.399999999999999</v>
      </c>
      <c r="H105" s="61">
        <v>612</v>
      </c>
      <c r="I105" s="62">
        <v>24</v>
      </c>
      <c r="J105" s="11"/>
    </row>
    <row r="106" spans="1:10" s="9" customFormat="1" ht="15" customHeight="1" x14ac:dyDescent="0.25">
      <c r="A106" s="25" t="s">
        <v>88</v>
      </c>
      <c r="B106" s="61">
        <v>12225</v>
      </c>
      <c r="C106" s="62">
        <v>1.8</v>
      </c>
      <c r="D106" s="61">
        <v>6839</v>
      </c>
      <c r="E106" s="62">
        <v>55.9</v>
      </c>
      <c r="F106" s="61">
        <v>2243</v>
      </c>
      <c r="G106" s="62">
        <v>18.3</v>
      </c>
      <c r="H106" s="61">
        <v>569</v>
      </c>
      <c r="I106" s="62">
        <v>25.4</v>
      </c>
      <c r="J106" s="11"/>
    </row>
    <row r="107" spans="1:10" s="9" customFormat="1" ht="15" customHeight="1" x14ac:dyDescent="0.25">
      <c r="A107" s="25" t="s">
        <v>112</v>
      </c>
      <c r="B107" s="61">
        <v>405</v>
      </c>
      <c r="C107" s="62">
        <v>1.8</v>
      </c>
      <c r="D107" s="61">
        <v>231</v>
      </c>
      <c r="E107" s="62">
        <v>57</v>
      </c>
      <c r="F107" s="61">
        <v>72</v>
      </c>
      <c r="G107" s="62">
        <v>17.8</v>
      </c>
      <c r="H107" s="61">
        <v>27</v>
      </c>
      <c r="I107" s="62">
        <v>37.5</v>
      </c>
      <c r="J107" s="11"/>
    </row>
    <row r="108" spans="1:10" s="9" customFormat="1" ht="15" customHeight="1" x14ac:dyDescent="0.25">
      <c r="A108" s="25" t="s">
        <v>89</v>
      </c>
      <c r="B108" s="61">
        <v>7730</v>
      </c>
      <c r="C108" s="62">
        <v>2.1</v>
      </c>
      <c r="D108" s="61">
        <v>3070</v>
      </c>
      <c r="E108" s="62">
        <v>39.700000000000003</v>
      </c>
      <c r="F108" s="61">
        <v>1861</v>
      </c>
      <c r="G108" s="62">
        <v>24.1</v>
      </c>
      <c r="H108" s="61">
        <v>470</v>
      </c>
      <c r="I108" s="62">
        <v>25.3</v>
      </c>
      <c r="J108" s="11"/>
    </row>
    <row r="109" spans="1:10" s="9" customFormat="1" ht="15" customHeight="1" x14ac:dyDescent="0.25">
      <c r="A109" s="25" t="s">
        <v>90</v>
      </c>
      <c r="B109" s="61">
        <v>15250</v>
      </c>
      <c r="C109" s="62">
        <v>2.2000000000000002</v>
      </c>
      <c r="D109" s="61">
        <v>6034</v>
      </c>
      <c r="E109" s="62">
        <v>39.6</v>
      </c>
      <c r="F109" s="61">
        <v>3952</v>
      </c>
      <c r="G109" s="62">
        <v>25.9</v>
      </c>
      <c r="H109" s="61">
        <v>917</v>
      </c>
      <c r="I109" s="62">
        <v>23.2</v>
      </c>
      <c r="J109" s="11"/>
    </row>
    <row r="110" spans="1:10" s="9" customFormat="1" ht="15" customHeight="1" x14ac:dyDescent="0.25">
      <c r="A110" s="25" t="s">
        <v>91</v>
      </c>
      <c r="B110" s="61">
        <v>362</v>
      </c>
      <c r="C110" s="62">
        <v>2</v>
      </c>
      <c r="D110" s="61">
        <v>151</v>
      </c>
      <c r="E110" s="62">
        <v>41.7</v>
      </c>
      <c r="F110" s="61">
        <v>69</v>
      </c>
      <c r="G110" s="62">
        <v>19.100000000000001</v>
      </c>
      <c r="H110" s="61">
        <v>14</v>
      </c>
      <c r="I110" s="62">
        <v>20.3</v>
      </c>
      <c r="J110" s="11"/>
    </row>
    <row r="111" spans="1:10" s="9" customFormat="1" ht="15" customHeight="1" x14ac:dyDescent="0.25">
      <c r="A111" s="25" t="s">
        <v>92</v>
      </c>
      <c r="B111" s="61">
        <v>2259</v>
      </c>
      <c r="C111" s="62">
        <v>2.2000000000000002</v>
      </c>
      <c r="D111" s="61">
        <v>979</v>
      </c>
      <c r="E111" s="62">
        <v>43.3</v>
      </c>
      <c r="F111" s="61">
        <v>567</v>
      </c>
      <c r="G111" s="62">
        <v>25.1</v>
      </c>
      <c r="H111" s="61">
        <v>122</v>
      </c>
      <c r="I111" s="62">
        <v>21.5</v>
      </c>
      <c r="J111" s="11"/>
    </row>
    <row r="112" spans="1:10" s="9" customFormat="1" ht="15" customHeight="1" x14ac:dyDescent="0.25">
      <c r="A112" s="25" t="s">
        <v>93</v>
      </c>
      <c r="B112" s="61">
        <v>473</v>
      </c>
      <c r="C112" s="62">
        <v>1.8</v>
      </c>
      <c r="D112" s="61">
        <v>252</v>
      </c>
      <c r="E112" s="62">
        <v>53.3</v>
      </c>
      <c r="F112" s="61">
        <v>80</v>
      </c>
      <c r="G112" s="62">
        <v>16.899999999999999</v>
      </c>
      <c r="H112" s="61">
        <v>18</v>
      </c>
      <c r="I112" s="62">
        <v>22.5</v>
      </c>
      <c r="J112" s="11"/>
    </row>
    <row r="113" spans="1:10" s="9" customFormat="1" ht="15" customHeight="1" x14ac:dyDescent="0.25">
      <c r="A113" s="28" t="s">
        <v>105</v>
      </c>
      <c r="B113" s="63">
        <v>86660</v>
      </c>
      <c r="C113" s="64">
        <v>1.9</v>
      </c>
      <c r="D113" s="63">
        <v>42670</v>
      </c>
      <c r="E113" s="64">
        <v>49.2</v>
      </c>
      <c r="F113" s="63">
        <v>17877</v>
      </c>
      <c r="G113" s="64">
        <v>20.6</v>
      </c>
      <c r="H113" s="63">
        <v>4390</v>
      </c>
      <c r="I113" s="64">
        <v>24.6</v>
      </c>
      <c r="J113" s="11"/>
    </row>
    <row r="114" spans="1:10" s="9" customFormat="1" ht="15" customHeight="1" x14ac:dyDescent="0.25">
      <c r="A114" s="30" t="s">
        <v>94</v>
      </c>
      <c r="B114" s="65">
        <v>1042467</v>
      </c>
      <c r="C114" s="66">
        <v>1.8</v>
      </c>
      <c r="D114" s="67">
        <v>566871</v>
      </c>
      <c r="E114" s="66">
        <v>54.4</v>
      </c>
      <c r="F114" s="67">
        <v>188425</v>
      </c>
      <c r="G114" s="66">
        <v>18.100000000000001</v>
      </c>
      <c r="H114" s="67">
        <v>47205</v>
      </c>
      <c r="I114" s="66">
        <v>25.1</v>
      </c>
      <c r="J114" s="11"/>
    </row>
    <row r="115" spans="1:10" ht="15" customHeight="1" x14ac:dyDescent="0.25">
      <c r="A115" s="5"/>
      <c r="B115" s="34"/>
      <c r="C115" s="7"/>
      <c r="D115" s="34"/>
      <c r="E115" s="7"/>
      <c r="F115" s="8"/>
      <c r="G115" s="7"/>
      <c r="H115" s="8"/>
      <c r="I115" s="7"/>
    </row>
  </sheetData>
  <mergeCells count="7">
    <mergeCell ref="A1:I1"/>
    <mergeCell ref="F3:G3"/>
    <mergeCell ref="H3:I3"/>
    <mergeCell ref="A3:A5"/>
    <mergeCell ref="B3:B4"/>
    <mergeCell ref="D3:E3"/>
    <mergeCell ref="C3:C5"/>
  </mergeCells>
  <conditionalFormatting sqref="A6:I114">
    <cfRule type="expression" dxfId="4"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11 - j 21 HH</oddFooter>
  </headerFooter>
  <rowBreaks count="2" manualBreakCount="2">
    <brk id="48" max="16383" man="1"/>
    <brk id="8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32"/>
  <sheetViews>
    <sheetView view="pageLayout" zoomScaleNormal="100" zoomScaleSheetLayoutView="100" workbookViewId="0">
      <selection sqref="A1:J1"/>
    </sheetView>
  </sheetViews>
  <sheetFormatPr baseColWidth="10" defaultColWidth="13.7109375" defaultRowHeight="12.75" x14ac:dyDescent="0.25"/>
  <cols>
    <col min="1" max="1" width="22.7109375" style="9" customWidth="1"/>
    <col min="2" max="10" width="7.42578125" style="9" customWidth="1"/>
    <col min="11" max="12" width="13.7109375" style="9" customWidth="1"/>
    <col min="13" max="16384" width="13.7109375" style="9"/>
  </cols>
  <sheetData>
    <row r="1" spans="1:12" ht="12.75" customHeight="1" x14ac:dyDescent="0.25">
      <c r="A1" s="99" t="s">
        <v>171</v>
      </c>
      <c r="B1" s="99"/>
      <c r="C1" s="99"/>
      <c r="D1" s="99"/>
      <c r="E1" s="99"/>
      <c r="F1" s="99"/>
      <c r="G1" s="99"/>
      <c r="H1" s="99"/>
      <c r="I1" s="99"/>
      <c r="J1" s="99"/>
    </row>
    <row r="2" spans="1:12" ht="12.75" customHeight="1" x14ac:dyDescent="0.25">
      <c r="A2" s="99" t="s">
        <v>185</v>
      </c>
      <c r="B2" s="99"/>
      <c r="C2" s="99"/>
      <c r="D2" s="99"/>
      <c r="E2" s="99"/>
      <c r="F2" s="99"/>
      <c r="G2" s="99"/>
      <c r="H2" s="99"/>
      <c r="I2" s="99"/>
      <c r="J2" s="99"/>
    </row>
    <row r="3" spans="1:12" ht="12.75" customHeight="1" x14ac:dyDescent="0.25">
      <c r="A3" s="50"/>
      <c r="B3" s="50"/>
      <c r="C3" s="50"/>
      <c r="D3" s="50"/>
      <c r="E3" s="50"/>
      <c r="F3" s="50"/>
      <c r="G3" s="50"/>
      <c r="H3" s="50"/>
      <c r="I3" s="50"/>
      <c r="J3" s="50"/>
    </row>
    <row r="4" spans="1:12" s="10" customFormat="1" ht="25.5" customHeight="1" x14ac:dyDescent="0.25">
      <c r="A4" s="110" t="s">
        <v>157</v>
      </c>
      <c r="B4" s="31">
        <v>2013</v>
      </c>
      <c r="C4" s="31">
        <v>2014</v>
      </c>
      <c r="D4" s="31">
        <v>2015</v>
      </c>
      <c r="E4" s="31">
        <v>2016</v>
      </c>
      <c r="F4" s="31">
        <v>2017</v>
      </c>
      <c r="G4" s="31">
        <v>2018</v>
      </c>
      <c r="H4" s="31">
        <v>2019</v>
      </c>
      <c r="I4" s="31">
        <v>2020</v>
      </c>
      <c r="J4" s="55">
        <v>2021</v>
      </c>
      <c r="K4" s="9"/>
      <c r="L4" s="9"/>
    </row>
    <row r="5" spans="1:12" s="10" customFormat="1" ht="17.100000000000001" customHeight="1" x14ac:dyDescent="0.25">
      <c r="A5" s="111"/>
      <c r="B5" s="112" t="s">
        <v>165</v>
      </c>
      <c r="C5" s="112"/>
      <c r="D5" s="112"/>
      <c r="E5" s="112"/>
      <c r="F5" s="112"/>
      <c r="G5" s="112"/>
      <c r="H5" s="112"/>
      <c r="I5" s="112"/>
      <c r="J5" s="112"/>
      <c r="K5" s="9"/>
      <c r="L5" s="9"/>
    </row>
    <row r="6" spans="1:12" s="10" customFormat="1" ht="15" customHeight="1" x14ac:dyDescent="0.25">
      <c r="A6" s="25"/>
      <c r="B6" s="32"/>
      <c r="C6" s="33"/>
      <c r="D6" s="33"/>
      <c r="E6" s="33"/>
      <c r="F6" s="33"/>
      <c r="G6" s="32"/>
      <c r="H6" s="33"/>
      <c r="I6" s="33"/>
      <c r="J6" s="33"/>
      <c r="K6" s="9"/>
      <c r="L6" s="9"/>
    </row>
    <row r="7" spans="1:12" ht="15" customHeight="1" x14ac:dyDescent="0.25">
      <c r="A7" s="25" t="s">
        <v>1</v>
      </c>
      <c r="B7" s="62">
        <v>72.3</v>
      </c>
      <c r="C7" s="62">
        <v>70.8</v>
      </c>
      <c r="D7" s="62">
        <v>67.8</v>
      </c>
      <c r="E7" s="62">
        <v>61.5</v>
      </c>
      <c r="F7" s="62">
        <v>62.3</v>
      </c>
      <c r="G7" s="62">
        <v>62.6</v>
      </c>
      <c r="H7" s="62">
        <v>61.2</v>
      </c>
      <c r="I7" s="62">
        <v>61.8</v>
      </c>
      <c r="J7" s="62">
        <v>60.9</v>
      </c>
    </row>
    <row r="8" spans="1:12" ht="15" customHeight="1" x14ac:dyDescent="0.25">
      <c r="A8" s="25" t="s">
        <v>2</v>
      </c>
      <c r="B8" s="62">
        <v>46.5</v>
      </c>
      <c r="C8" s="62">
        <v>46.6</v>
      </c>
      <c r="D8" s="62">
        <v>46.9</v>
      </c>
      <c r="E8" s="62">
        <v>40.799999999999997</v>
      </c>
      <c r="F8" s="62">
        <v>40.5</v>
      </c>
      <c r="G8" s="62">
        <v>37.6</v>
      </c>
      <c r="H8" s="62">
        <v>36.6</v>
      </c>
      <c r="I8" s="62">
        <v>33.1</v>
      </c>
      <c r="J8" s="62">
        <v>32.4</v>
      </c>
    </row>
    <row r="9" spans="1:12" ht="15" customHeight="1" x14ac:dyDescent="0.25">
      <c r="A9" s="25" t="s">
        <v>3</v>
      </c>
      <c r="B9" s="62">
        <v>69.900000000000006</v>
      </c>
      <c r="C9" s="62">
        <v>69.599999999999994</v>
      </c>
      <c r="D9" s="62">
        <v>69.400000000000006</v>
      </c>
      <c r="E9" s="62">
        <v>69.400000000000006</v>
      </c>
      <c r="F9" s="62">
        <v>69</v>
      </c>
      <c r="G9" s="62">
        <v>69.400000000000006</v>
      </c>
      <c r="H9" s="62">
        <v>68.8</v>
      </c>
      <c r="I9" s="62">
        <v>69.2</v>
      </c>
      <c r="J9" s="62">
        <v>68.900000000000006</v>
      </c>
    </row>
    <row r="10" spans="1:12" ht="15" customHeight="1" x14ac:dyDescent="0.25">
      <c r="A10" s="25" t="s">
        <v>174</v>
      </c>
      <c r="B10" s="62">
        <v>69.3</v>
      </c>
      <c r="C10" s="62">
        <v>69.7</v>
      </c>
      <c r="D10" s="62">
        <v>69.3</v>
      </c>
      <c r="E10" s="62">
        <v>69</v>
      </c>
      <c r="F10" s="62">
        <v>69</v>
      </c>
      <c r="G10" s="62">
        <v>69.3</v>
      </c>
      <c r="H10" s="62">
        <v>69.099999999999994</v>
      </c>
      <c r="I10" s="62">
        <v>68.900000000000006</v>
      </c>
      <c r="J10" s="62">
        <v>69</v>
      </c>
    </row>
    <row r="11" spans="1:12" ht="15" customHeight="1" x14ac:dyDescent="0.25">
      <c r="A11" s="25" t="s">
        <v>175</v>
      </c>
      <c r="B11" s="62">
        <v>68.599999999999994</v>
      </c>
      <c r="C11" s="62">
        <v>68.400000000000006</v>
      </c>
      <c r="D11" s="62">
        <v>68.599999999999994</v>
      </c>
      <c r="E11" s="62">
        <v>68.5</v>
      </c>
      <c r="F11" s="62">
        <v>67.900000000000006</v>
      </c>
      <c r="G11" s="62">
        <v>67.2</v>
      </c>
      <c r="H11" s="62">
        <v>67.3</v>
      </c>
      <c r="I11" s="62">
        <v>67</v>
      </c>
      <c r="J11" s="62">
        <v>66.7</v>
      </c>
    </row>
    <row r="12" spans="1:12" ht="15" customHeight="1" x14ac:dyDescent="0.25">
      <c r="A12" s="25" t="s">
        <v>4</v>
      </c>
      <c r="B12" s="62">
        <v>73.3</v>
      </c>
      <c r="C12" s="62">
        <v>74.900000000000006</v>
      </c>
      <c r="D12" s="62">
        <v>76</v>
      </c>
      <c r="E12" s="62">
        <v>69.400000000000006</v>
      </c>
      <c r="F12" s="62">
        <v>65.400000000000006</v>
      </c>
      <c r="G12" s="62">
        <v>61.5</v>
      </c>
      <c r="H12" s="62">
        <v>54.5</v>
      </c>
      <c r="I12" s="62">
        <v>53</v>
      </c>
      <c r="J12" s="62">
        <v>53.9</v>
      </c>
    </row>
    <row r="13" spans="1:12" ht="15" customHeight="1" x14ac:dyDescent="0.25">
      <c r="A13" s="25" t="s">
        <v>5</v>
      </c>
      <c r="B13" s="62">
        <v>70.3</v>
      </c>
      <c r="C13" s="62">
        <v>70.599999999999994</v>
      </c>
      <c r="D13" s="62">
        <v>70.599999999999994</v>
      </c>
      <c r="E13" s="62">
        <v>70.400000000000006</v>
      </c>
      <c r="F13" s="62">
        <v>68.7</v>
      </c>
      <c r="G13" s="62">
        <v>68.599999999999994</v>
      </c>
      <c r="H13" s="62">
        <v>66.099999999999994</v>
      </c>
      <c r="I13" s="62">
        <v>68.099999999999994</v>
      </c>
      <c r="J13" s="62">
        <v>68</v>
      </c>
    </row>
    <row r="14" spans="1:12" ht="15" customHeight="1" x14ac:dyDescent="0.25">
      <c r="A14" s="25" t="s">
        <v>6</v>
      </c>
      <c r="B14" s="62">
        <v>68.400000000000006</v>
      </c>
      <c r="C14" s="62">
        <v>68.3</v>
      </c>
      <c r="D14" s="62">
        <v>68.099999999999994</v>
      </c>
      <c r="E14" s="62">
        <v>68.099999999999994</v>
      </c>
      <c r="F14" s="62">
        <v>68</v>
      </c>
      <c r="G14" s="62">
        <v>68.099999999999994</v>
      </c>
      <c r="H14" s="62">
        <v>67.900000000000006</v>
      </c>
      <c r="I14" s="62">
        <v>67.900000000000006</v>
      </c>
      <c r="J14" s="62">
        <v>68.099999999999994</v>
      </c>
    </row>
    <row r="15" spans="1:12" ht="15" customHeight="1" x14ac:dyDescent="0.25">
      <c r="A15" s="25" t="s">
        <v>7</v>
      </c>
      <c r="B15" s="62">
        <v>58.5</v>
      </c>
      <c r="C15" s="62">
        <v>58.7</v>
      </c>
      <c r="D15" s="62">
        <v>58.5</v>
      </c>
      <c r="E15" s="62">
        <v>59.1</v>
      </c>
      <c r="F15" s="62">
        <v>59.5</v>
      </c>
      <c r="G15" s="62">
        <v>59.8</v>
      </c>
      <c r="H15" s="62">
        <v>59.6</v>
      </c>
      <c r="I15" s="62">
        <v>59.7</v>
      </c>
      <c r="J15" s="62">
        <v>60</v>
      </c>
    </row>
    <row r="16" spans="1:12" ht="15" customHeight="1" x14ac:dyDescent="0.25">
      <c r="A16" s="25" t="s">
        <v>8</v>
      </c>
      <c r="B16" s="62">
        <v>45.4</v>
      </c>
      <c r="C16" s="62">
        <v>45.5</v>
      </c>
      <c r="D16" s="62">
        <v>45.6</v>
      </c>
      <c r="E16" s="62">
        <v>45.9</v>
      </c>
      <c r="F16" s="62">
        <v>46.7</v>
      </c>
      <c r="G16" s="62">
        <v>47.1</v>
      </c>
      <c r="H16" s="62">
        <v>47.3</v>
      </c>
      <c r="I16" s="62">
        <v>47</v>
      </c>
      <c r="J16" s="62">
        <v>47.3</v>
      </c>
    </row>
    <row r="17" spans="1:11" ht="15" customHeight="1" x14ac:dyDescent="0.25">
      <c r="A17" s="25" t="s">
        <v>9</v>
      </c>
      <c r="B17" s="62">
        <v>59</v>
      </c>
      <c r="C17" s="62">
        <v>60.3</v>
      </c>
      <c r="D17" s="62">
        <v>62.9</v>
      </c>
      <c r="E17" s="62">
        <v>65.599999999999994</v>
      </c>
      <c r="F17" s="62">
        <v>73.900000000000006</v>
      </c>
      <c r="G17" s="62">
        <v>77.5</v>
      </c>
      <c r="H17" s="62">
        <v>53.8</v>
      </c>
      <c r="I17" s="62">
        <v>69</v>
      </c>
      <c r="J17" s="62">
        <v>68.900000000000006</v>
      </c>
    </row>
    <row r="18" spans="1:11" ht="15" customHeight="1" x14ac:dyDescent="0.25">
      <c r="A18" s="25" t="s">
        <v>10</v>
      </c>
      <c r="B18" s="62">
        <v>58.3</v>
      </c>
      <c r="C18" s="62">
        <v>58</v>
      </c>
      <c r="D18" s="62">
        <v>58.9</v>
      </c>
      <c r="E18" s="62">
        <v>59.4</v>
      </c>
      <c r="F18" s="62">
        <v>59.7</v>
      </c>
      <c r="G18" s="62">
        <v>59.2</v>
      </c>
      <c r="H18" s="62">
        <v>59</v>
      </c>
      <c r="I18" s="62">
        <v>58.6</v>
      </c>
      <c r="J18" s="62">
        <v>58.7</v>
      </c>
    </row>
    <row r="19" spans="1:11" ht="15" customHeight="1" x14ac:dyDescent="0.25">
      <c r="A19" s="25" t="s">
        <v>11</v>
      </c>
      <c r="B19" s="62">
        <v>58.7</v>
      </c>
      <c r="C19" s="62">
        <v>57.8</v>
      </c>
      <c r="D19" s="62">
        <v>58.3</v>
      </c>
      <c r="E19" s="62">
        <v>57.8</v>
      </c>
      <c r="F19" s="62">
        <v>57.1</v>
      </c>
      <c r="G19" s="62">
        <v>56.7</v>
      </c>
      <c r="H19" s="62">
        <v>55.3</v>
      </c>
      <c r="I19" s="62">
        <v>56</v>
      </c>
      <c r="J19" s="62">
        <v>56.5</v>
      </c>
    </row>
    <row r="20" spans="1:11" ht="15" customHeight="1" x14ac:dyDescent="0.25">
      <c r="A20" s="25" t="s">
        <v>12</v>
      </c>
      <c r="B20" s="62">
        <v>48.5</v>
      </c>
      <c r="C20" s="62">
        <v>48.5</v>
      </c>
      <c r="D20" s="62">
        <v>48.5</v>
      </c>
      <c r="E20" s="62">
        <v>48.6</v>
      </c>
      <c r="F20" s="62">
        <v>49.1</v>
      </c>
      <c r="G20" s="62">
        <v>49.6</v>
      </c>
      <c r="H20" s="62">
        <v>49.4</v>
      </c>
      <c r="I20" s="62">
        <v>49.6</v>
      </c>
      <c r="J20" s="62">
        <v>49.5</v>
      </c>
    </row>
    <row r="21" spans="1:11" ht="15" customHeight="1" x14ac:dyDescent="0.25">
      <c r="A21" s="25" t="s">
        <v>110</v>
      </c>
      <c r="B21" s="62">
        <v>78.5</v>
      </c>
      <c r="C21" s="62">
        <v>80.099999999999994</v>
      </c>
      <c r="D21" s="62">
        <v>79.099999999999994</v>
      </c>
      <c r="E21" s="62">
        <v>79.400000000000006</v>
      </c>
      <c r="F21" s="62">
        <v>78</v>
      </c>
      <c r="G21" s="62">
        <v>77.900000000000006</v>
      </c>
      <c r="H21" s="62">
        <v>77</v>
      </c>
      <c r="I21" s="62">
        <v>80.099999999999994</v>
      </c>
      <c r="J21" s="62">
        <v>81.099999999999994</v>
      </c>
    </row>
    <row r="22" spans="1:11" ht="15" customHeight="1" x14ac:dyDescent="0.25">
      <c r="A22" s="25" t="s">
        <v>111</v>
      </c>
      <c r="B22" s="62">
        <v>49.3</v>
      </c>
      <c r="C22" s="62">
        <v>49.9</v>
      </c>
      <c r="D22" s="62">
        <v>49.8</v>
      </c>
      <c r="E22" s="62">
        <v>50.2</v>
      </c>
      <c r="F22" s="62">
        <v>50.8</v>
      </c>
      <c r="G22" s="62">
        <v>50.9</v>
      </c>
      <c r="H22" s="62">
        <v>50.5</v>
      </c>
      <c r="I22" s="62">
        <v>51.2</v>
      </c>
      <c r="J22" s="62">
        <v>51.7</v>
      </c>
    </row>
    <row r="23" spans="1:11" s="2" customFormat="1" ht="15" customHeight="1" x14ac:dyDescent="0.25">
      <c r="A23" s="26" t="s">
        <v>100</v>
      </c>
      <c r="B23" s="64">
        <v>58</v>
      </c>
      <c r="C23" s="64">
        <v>58.1</v>
      </c>
      <c r="D23" s="64">
        <v>58</v>
      </c>
      <c r="E23" s="64">
        <v>58</v>
      </c>
      <c r="F23" s="64">
        <v>58.2</v>
      </c>
      <c r="G23" s="64">
        <v>58.3</v>
      </c>
      <c r="H23" s="64">
        <v>57.9</v>
      </c>
      <c r="I23" s="64">
        <v>57.8</v>
      </c>
      <c r="J23" s="64">
        <v>57.8</v>
      </c>
      <c r="K23" s="9"/>
    </row>
    <row r="24" spans="1:11" s="2" customFormat="1" ht="15" customHeight="1" x14ac:dyDescent="0.25">
      <c r="A24" s="27" t="s">
        <v>13</v>
      </c>
      <c r="B24" s="62">
        <v>63.5</v>
      </c>
      <c r="C24" s="62">
        <v>62.9</v>
      </c>
      <c r="D24" s="62">
        <v>62.7</v>
      </c>
      <c r="E24" s="62">
        <v>62.6</v>
      </c>
      <c r="F24" s="62">
        <v>62.7</v>
      </c>
      <c r="G24" s="62">
        <v>62.4</v>
      </c>
      <c r="H24" s="62">
        <v>62.5</v>
      </c>
      <c r="I24" s="62">
        <v>62.8</v>
      </c>
      <c r="J24" s="62">
        <v>63.3</v>
      </c>
      <c r="K24" s="9"/>
    </row>
    <row r="25" spans="1:11" ht="15" customHeight="1" x14ac:dyDescent="0.25">
      <c r="A25" s="25" t="s">
        <v>14</v>
      </c>
      <c r="B25" s="62">
        <v>66.8</v>
      </c>
      <c r="C25" s="62">
        <v>67.3</v>
      </c>
      <c r="D25" s="62">
        <v>67.599999999999994</v>
      </c>
      <c r="E25" s="62">
        <v>67.3</v>
      </c>
      <c r="F25" s="62">
        <v>67.5</v>
      </c>
      <c r="G25" s="62">
        <v>67.900000000000006</v>
      </c>
      <c r="H25" s="62">
        <v>67.599999999999994</v>
      </c>
      <c r="I25" s="62">
        <v>68.099999999999994</v>
      </c>
      <c r="J25" s="62">
        <v>68.2</v>
      </c>
    </row>
    <row r="26" spans="1:11" ht="15" customHeight="1" x14ac:dyDescent="0.25">
      <c r="A26" s="25" t="s">
        <v>15</v>
      </c>
      <c r="B26" s="62">
        <v>63.5</v>
      </c>
      <c r="C26" s="62">
        <v>64</v>
      </c>
      <c r="D26" s="62">
        <v>63.8</v>
      </c>
      <c r="E26" s="62">
        <v>63.4</v>
      </c>
      <c r="F26" s="62">
        <v>62.7</v>
      </c>
      <c r="G26" s="62">
        <v>61</v>
      </c>
      <c r="H26" s="62">
        <v>60.1</v>
      </c>
      <c r="I26" s="62">
        <v>59.3</v>
      </c>
      <c r="J26" s="62">
        <v>59.3</v>
      </c>
    </row>
    <row r="27" spans="1:11" ht="15" customHeight="1" x14ac:dyDescent="0.25">
      <c r="A27" s="25" t="s">
        <v>16</v>
      </c>
      <c r="B27" s="62">
        <v>61.1</v>
      </c>
      <c r="C27" s="62">
        <v>61</v>
      </c>
      <c r="D27" s="62">
        <v>60.8</v>
      </c>
      <c r="E27" s="62">
        <v>60.9</v>
      </c>
      <c r="F27" s="62">
        <v>61.4</v>
      </c>
      <c r="G27" s="62">
        <v>61.4</v>
      </c>
      <c r="H27" s="62">
        <v>61.1</v>
      </c>
      <c r="I27" s="62">
        <v>61.7</v>
      </c>
      <c r="J27" s="62">
        <v>61.6</v>
      </c>
    </row>
    <row r="28" spans="1:11" ht="15" customHeight="1" x14ac:dyDescent="0.25">
      <c r="A28" s="25" t="s">
        <v>17</v>
      </c>
      <c r="B28" s="62">
        <v>59.4</v>
      </c>
      <c r="C28" s="62">
        <v>59.6</v>
      </c>
      <c r="D28" s="62">
        <v>59.5</v>
      </c>
      <c r="E28" s="62">
        <v>59.3</v>
      </c>
      <c r="F28" s="62">
        <v>58.7</v>
      </c>
      <c r="G28" s="62">
        <v>58.6</v>
      </c>
      <c r="H28" s="62">
        <v>58.8</v>
      </c>
      <c r="I28" s="62">
        <v>59.8</v>
      </c>
      <c r="J28" s="62">
        <v>59.5</v>
      </c>
    </row>
    <row r="29" spans="1:11" ht="15" customHeight="1" x14ac:dyDescent="0.25">
      <c r="A29" s="25" t="s">
        <v>18</v>
      </c>
      <c r="B29" s="62">
        <v>43</v>
      </c>
      <c r="C29" s="62">
        <v>43.1</v>
      </c>
      <c r="D29" s="62">
        <v>43.1</v>
      </c>
      <c r="E29" s="62">
        <v>42.7</v>
      </c>
      <c r="F29" s="62">
        <v>43.3</v>
      </c>
      <c r="G29" s="62">
        <v>43.3</v>
      </c>
      <c r="H29" s="62">
        <v>43.3</v>
      </c>
      <c r="I29" s="62">
        <v>43.2</v>
      </c>
      <c r="J29" s="62">
        <v>43.4</v>
      </c>
    </row>
    <row r="30" spans="1:11" ht="15" customHeight="1" x14ac:dyDescent="0.25">
      <c r="A30" s="25" t="s">
        <v>19</v>
      </c>
      <c r="B30" s="62">
        <v>44.9</v>
      </c>
      <c r="C30" s="62">
        <v>42.3</v>
      </c>
      <c r="D30" s="62">
        <v>41.5</v>
      </c>
      <c r="E30" s="62">
        <v>41.7</v>
      </c>
      <c r="F30" s="62">
        <v>41.8</v>
      </c>
      <c r="G30" s="62">
        <v>41.5</v>
      </c>
      <c r="H30" s="62">
        <v>41.2</v>
      </c>
      <c r="I30" s="62">
        <v>41.2</v>
      </c>
      <c r="J30" s="62">
        <v>41.4</v>
      </c>
    </row>
    <row r="31" spans="1:11" ht="15" customHeight="1" x14ac:dyDescent="0.25">
      <c r="A31" s="25" t="s">
        <v>20</v>
      </c>
      <c r="B31" s="62">
        <v>43.7</v>
      </c>
      <c r="C31" s="62">
        <v>44.5</v>
      </c>
      <c r="D31" s="62">
        <v>44.7</v>
      </c>
      <c r="E31" s="62">
        <v>44.5</v>
      </c>
      <c r="F31" s="62">
        <v>45</v>
      </c>
      <c r="G31" s="62">
        <v>45.3</v>
      </c>
      <c r="H31" s="62">
        <v>45.2</v>
      </c>
      <c r="I31" s="62">
        <v>45.5</v>
      </c>
      <c r="J31" s="62">
        <v>45.5</v>
      </c>
    </row>
    <row r="32" spans="1:11" ht="15" customHeight="1" x14ac:dyDescent="0.25">
      <c r="A32" s="25" t="s">
        <v>21</v>
      </c>
      <c r="B32" s="62">
        <v>45.3</v>
      </c>
      <c r="C32" s="62">
        <v>45.8</v>
      </c>
      <c r="D32" s="62">
        <v>46.3</v>
      </c>
      <c r="E32" s="62">
        <v>46.6</v>
      </c>
      <c r="F32" s="62">
        <v>46.8</v>
      </c>
      <c r="G32" s="62">
        <v>46.5</v>
      </c>
      <c r="H32" s="62">
        <v>46.7</v>
      </c>
      <c r="I32" s="62">
        <v>47.2</v>
      </c>
      <c r="J32" s="62">
        <v>47.1</v>
      </c>
    </row>
    <row r="33" spans="1:11" ht="15" customHeight="1" x14ac:dyDescent="0.25">
      <c r="A33" s="25" t="s">
        <v>22</v>
      </c>
      <c r="B33" s="62">
        <v>43.9</v>
      </c>
      <c r="C33" s="62">
        <v>42.8</v>
      </c>
      <c r="D33" s="62">
        <v>43.6</v>
      </c>
      <c r="E33" s="62">
        <v>43.5</v>
      </c>
      <c r="F33" s="62">
        <v>43.6</v>
      </c>
      <c r="G33" s="62">
        <v>43.7</v>
      </c>
      <c r="H33" s="62">
        <v>43.8</v>
      </c>
      <c r="I33" s="62">
        <v>44.4</v>
      </c>
      <c r="J33" s="62">
        <v>44.2</v>
      </c>
    </row>
    <row r="34" spans="1:11" ht="15" customHeight="1" x14ac:dyDescent="0.25">
      <c r="A34" s="25" t="s">
        <v>23</v>
      </c>
      <c r="B34" s="62">
        <v>45.9</v>
      </c>
      <c r="C34" s="62">
        <v>45.3</v>
      </c>
      <c r="D34" s="62">
        <v>45.3</v>
      </c>
      <c r="E34" s="62">
        <v>45.3</v>
      </c>
      <c r="F34" s="62">
        <v>45.7</v>
      </c>
      <c r="G34" s="62">
        <v>45.5</v>
      </c>
      <c r="H34" s="62">
        <v>45.2</v>
      </c>
      <c r="I34" s="62">
        <v>45.1</v>
      </c>
      <c r="J34" s="62">
        <v>45.3</v>
      </c>
    </row>
    <row r="35" spans="1:11" ht="15" customHeight="1" x14ac:dyDescent="0.25">
      <c r="A35" s="25" t="s">
        <v>24</v>
      </c>
      <c r="B35" s="62">
        <v>46.1</v>
      </c>
      <c r="C35" s="62">
        <v>46.4</v>
      </c>
      <c r="D35" s="62">
        <v>45.3</v>
      </c>
      <c r="E35" s="62">
        <v>44.9</v>
      </c>
      <c r="F35" s="62">
        <v>45</v>
      </c>
      <c r="G35" s="62">
        <v>45.6</v>
      </c>
      <c r="H35" s="62">
        <v>45.5</v>
      </c>
      <c r="I35" s="62">
        <v>46.3</v>
      </c>
      <c r="J35" s="62">
        <v>46.2</v>
      </c>
    </row>
    <row r="36" spans="1:11" ht="15" customHeight="1" x14ac:dyDescent="0.25">
      <c r="A36" s="25" t="s">
        <v>25</v>
      </c>
      <c r="B36" s="62">
        <v>45.3</v>
      </c>
      <c r="C36" s="62">
        <v>45.7</v>
      </c>
      <c r="D36" s="62">
        <v>46.1</v>
      </c>
      <c r="E36" s="62">
        <v>46</v>
      </c>
      <c r="F36" s="62">
        <v>46.5</v>
      </c>
      <c r="G36" s="62">
        <v>46.2</v>
      </c>
      <c r="H36" s="62">
        <v>46.7</v>
      </c>
      <c r="I36" s="62">
        <v>47</v>
      </c>
      <c r="J36" s="62">
        <v>46.7</v>
      </c>
    </row>
    <row r="37" spans="1:11" ht="15" customHeight="1" x14ac:dyDescent="0.25">
      <c r="A37" s="25" t="s">
        <v>26</v>
      </c>
      <c r="B37" s="62">
        <v>45.2</v>
      </c>
      <c r="C37" s="62">
        <v>44.8</v>
      </c>
      <c r="D37" s="62">
        <v>44.8</v>
      </c>
      <c r="E37" s="62">
        <v>45.3</v>
      </c>
      <c r="F37" s="62">
        <v>45.4</v>
      </c>
      <c r="G37" s="62">
        <v>45</v>
      </c>
      <c r="H37" s="62">
        <v>45.5</v>
      </c>
      <c r="I37" s="62">
        <v>45.3</v>
      </c>
      <c r="J37" s="62">
        <v>45.7</v>
      </c>
    </row>
    <row r="38" spans="1:11" ht="15" customHeight="1" x14ac:dyDescent="0.25">
      <c r="A38" s="28" t="s">
        <v>99</v>
      </c>
      <c r="B38" s="64">
        <v>53.7</v>
      </c>
      <c r="C38" s="64">
        <v>53.6</v>
      </c>
      <c r="D38" s="64">
        <v>53.6</v>
      </c>
      <c r="E38" s="64">
        <v>53.5</v>
      </c>
      <c r="F38" s="64">
        <v>53.6</v>
      </c>
      <c r="G38" s="64">
        <v>53.4</v>
      </c>
      <c r="H38" s="64">
        <v>53.3</v>
      </c>
      <c r="I38" s="64">
        <v>53.6</v>
      </c>
      <c r="J38" s="64">
        <v>53.6</v>
      </c>
    </row>
    <row r="39" spans="1:11" ht="15" customHeight="1" x14ac:dyDescent="0.25">
      <c r="A39" s="25" t="s">
        <v>27</v>
      </c>
      <c r="B39" s="62">
        <v>68</v>
      </c>
      <c r="C39" s="62">
        <v>68</v>
      </c>
      <c r="D39" s="62">
        <v>68</v>
      </c>
      <c r="E39" s="62">
        <v>67.599999999999994</v>
      </c>
      <c r="F39" s="62">
        <v>67.400000000000006</v>
      </c>
      <c r="G39" s="62">
        <v>67.3</v>
      </c>
      <c r="H39" s="62">
        <v>67.099999999999994</v>
      </c>
      <c r="I39" s="62">
        <v>67.3</v>
      </c>
      <c r="J39" s="62">
        <v>67.400000000000006</v>
      </c>
    </row>
    <row r="40" spans="1:11" s="2" customFormat="1" ht="15" customHeight="1" x14ac:dyDescent="0.25">
      <c r="A40" s="29" t="s">
        <v>28</v>
      </c>
      <c r="B40" s="62">
        <v>65</v>
      </c>
      <c r="C40" s="62">
        <v>64.900000000000006</v>
      </c>
      <c r="D40" s="62">
        <v>65.2</v>
      </c>
      <c r="E40" s="62">
        <v>64.900000000000006</v>
      </c>
      <c r="F40" s="62">
        <v>64.599999999999994</v>
      </c>
      <c r="G40" s="62">
        <v>65</v>
      </c>
      <c r="H40" s="62">
        <v>64.5</v>
      </c>
      <c r="I40" s="62">
        <v>64.3</v>
      </c>
      <c r="J40" s="62">
        <v>64.099999999999994</v>
      </c>
      <c r="K40" s="9"/>
    </row>
    <row r="41" spans="1:11" ht="15" customHeight="1" x14ac:dyDescent="0.25">
      <c r="A41" s="25" t="s">
        <v>29</v>
      </c>
      <c r="B41" s="62">
        <v>59.6</v>
      </c>
      <c r="C41" s="62">
        <v>59.2</v>
      </c>
      <c r="D41" s="62">
        <v>59.2</v>
      </c>
      <c r="E41" s="62">
        <v>59.6</v>
      </c>
      <c r="F41" s="62">
        <v>59.4</v>
      </c>
      <c r="G41" s="62">
        <v>59.6</v>
      </c>
      <c r="H41" s="62">
        <v>59.5</v>
      </c>
      <c r="I41" s="62">
        <v>59.5</v>
      </c>
      <c r="J41" s="62">
        <v>59.1</v>
      </c>
    </row>
    <row r="42" spans="1:11" ht="15" customHeight="1" x14ac:dyDescent="0.25">
      <c r="A42" s="25" t="s">
        <v>30</v>
      </c>
      <c r="B42" s="62">
        <v>65.900000000000006</v>
      </c>
      <c r="C42" s="62">
        <v>65.8</v>
      </c>
      <c r="D42" s="62">
        <v>66.3</v>
      </c>
      <c r="E42" s="62">
        <v>66.099999999999994</v>
      </c>
      <c r="F42" s="62">
        <v>66.2</v>
      </c>
      <c r="G42" s="62">
        <v>66.099999999999994</v>
      </c>
      <c r="H42" s="62">
        <v>65.5</v>
      </c>
      <c r="I42" s="62">
        <v>65.599999999999994</v>
      </c>
      <c r="J42" s="62">
        <v>65.900000000000006</v>
      </c>
    </row>
    <row r="43" spans="1:11" ht="15" customHeight="1" x14ac:dyDescent="0.25">
      <c r="A43" s="25" t="s">
        <v>31</v>
      </c>
      <c r="B43" s="62">
        <v>53.7</v>
      </c>
      <c r="C43" s="62">
        <v>53.6</v>
      </c>
      <c r="D43" s="62">
        <v>53.8</v>
      </c>
      <c r="E43" s="62">
        <v>54</v>
      </c>
      <c r="F43" s="62">
        <v>54.3</v>
      </c>
      <c r="G43" s="62">
        <v>54.4</v>
      </c>
      <c r="H43" s="62">
        <v>53.9</v>
      </c>
      <c r="I43" s="62">
        <v>53.6</v>
      </c>
      <c r="J43" s="62">
        <v>53.5</v>
      </c>
    </row>
    <row r="44" spans="1:11" ht="15" customHeight="1" x14ac:dyDescent="0.25">
      <c r="A44" s="25" t="s">
        <v>32</v>
      </c>
      <c r="B44" s="62">
        <v>46.9</v>
      </c>
      <c r="C44" s="62">
        <v>46.8</v>
      </c>
      <c r="D44" s="62">
        <v>47.1</v>
      </c>
      <c r="E44" s="62">
        <v>47.4</v>
      </c>
      <c r="F44" s="62">
        <v>47.7</v>
      </c>
      <c r="G44" s="62">
        <v>48.2</v>
      </c>
      <c r="H44" s="62">
        <v>48.4</v>
      </c>
      <c r="I44" s="62">
        <v>48.9</v>
      </c>
      <c r="J44" s="62">
        <v>49</v>
      </c>
    </row>
    <row r="45" spans="1:11" ht="15" customHeight="1" x14ac:dyDescent="0.25">
      <c r="A45" s="25" t="s">
        <v>33</v>
      </c>
      <c r="B45" s="62">
        <v>42.6</v>
      </c>
      <c r="C45" s="62">
        <v>42.4</v>
      </c>
      <c r="D45" s="62">
        <v>42.4</v>
      </c>
      <c r="E45" s="62">
        <v>42.9</v>
      </c>
      <c r="F45" s="62">
        <v>43.5</v>
      </c>
      <c r="G45" s="62">
        <v>44.1</v>
      </c>
      <c r="H45" s="62">
        <v>43.6</v>
      </c>
      <c r="I45" s="62">
        <v>43.5</v>
      </c>
      <c r="J45" s="62">
        <v>43.3</v>
      </c>
    </row>
    <row r="46" spans="1:11" ht="15" customHeight="1" x14ac:dyDescent="0.25">
      <c r="A46" s="25" t="s">
        <v>34</v>
      </c>
      <c r="B46" s="62">
        <v>49</v>
      </c>
      <c r="C46" s="62">
        <v>48.9</v>
      </c>
      <c r="D46" s="62">
        <v>49.2</v>
      </c>
      <c r="E46" s="62">
        <v>49.4</v>
      </c>
      <c r="F46" s="62">
        <v>49.2</v>
      </c>
      <c r="G46" s="62">
        <v>49.6</v>
      </c>
      <c r="H46" s="62">
        <v>48.8</v>
      </c>
      <c r="I46" s="62">
        <v>48.8</v>
      </c>
      <c r="J46" s="62">
        <v>48.5</v>
      </c>
    </row>
    <row r="47" spans="1:11" ht="15" customHeight="1" x14ac:dyDescent="0.25">
      <c r="A47" s="25" t="s">
        <v>35</v>
      </c>
      <c r="B47" s="62">
        <v>57.7</v>
      </c>
      <c r="C47" s="62">
        <v>57.3</v>
      </c>
      <c r="D47" s="62">
        <v>57.4</v>
      </c>
      <c r="E47" s="62">
        <v>57.6</v>
      </c>
      <c r="F47" s="62">
        <v>57.5</v>
      </c>
      <c r="G47" s="62">
        <v>57.5</v>
      </c>
      <c r="H47" s="62">
        <v>56.8</v>
      </c>
      <c r="I47" s="62">
        <v>57.1</v>
      </c>
      <c r="J47" s="62">
        <v>57.1</v>
      </c>
    </row>
    <row r="48" spans="1:11" ht="15" customHeight="1" x14ac:dyDescent="0.25">
      <c r="A48" s="28" t="s">
        <v>101</v>
      </c>
      <c r="B48" s="64">
        <v>57.2</v>
      </c>
      <c r="C48" s="64">
        <v>57</v>
      </c>
      <c r="D48" s="64">
        <v>57.1</v>
      </c>
      <c r="E48" s="64">
        <v>57.1</v>
      </c>
      <c r="F48" s="64">
        <v>57.2</v>
      </c>
      <c r="G48" s="64">
        <v>57.4</v>
      </c>
      <c r="H48" s="64">
        <v>57</v>
      </c>
      <c r="I48" s="64">
        <v>57</v>
      </c>
      <c r="J48" s="64">
        <v>56.9</v>
      </c>
    </row>
    <row r="49" spans="1:11" ht="15" customHeight="1" x14ac:dyDescent="0.25">
      <c r="A49" s="25" t="s">
        <v>36</v>
      </c>
      <c r="B49" s="62">
        <v>63.5</v>
      </c>
      <c r="C49" s="62">
        <v>63.9</v>
      </c>
      <c r="D49" s="62">
        <v>64</v>
      </c>
      <c r="E49" s="62">
        <v>63.5</v>
      </c>
      <c r="F49" s="62">
        <v>62.9</v>
      </c>
      <c r="G49" s="62">
        <v>62.5</v>
      </c>
      <c r="H49" s="62">
        <v>62</v>
      </c>
      <c r="I49" s="62">
        <v>62.5</v>
      </c>
      <c r="J49" s="62">
        <v>62.4</v>
      </c>
    </row>
    <row r="50" spans="1:11" ht="15" customHeight="1" x14ac:dyDescent="0.25">
      <c r="A50" s="25" t="s">
        <v>37</v>
      </c>
      <c r="B50" s="62">
        <v>62.9</v>
      </c>
      <c r="C50" s="62">
        <v>61.7</v>
      </c>
      <c r="D50" s="62">
        <v>61.8</v>
      </c>
      <c r="E50" s="62">
        <v>62.1</v>
      </c>
      <c r="F50" s="62">
        <v>61.9</v>
      </c>
      <c r="G50" s="62">
        <v>61.9</v>
      </c>
      <c r="H50" s="62">
        <v>61.4</v>
      </c>
      <c r="I50" s="62">
        <v>62</v>
      </c>
      <c r="J50" s="62">
        <v>61.9</v>
      </c>
    </row>
    <row r="51" spans="1:11" s="2" customFormat="1" ht="15" customHeight="1" x14ac:dyDescent="0.25">
      <c r="A51" s="25" t="s">
        <v>38</v>
      </c>
      <c r="B51" s="62">
        <v>56.1</v>
      </c>
      <c r="C51" s="62">
        <v>55.7</v>
      </c>
      <c r="D51" s="62">
        <v>55.7</v>
      </c>
      <c r="E51" s="62">
        <v>55.3</v>
      </c>
      <c r="F51" s="62">
        <v>56.3</v>
      </c>
      <c r="G51" s="62">
        <v>55.9</v>
      </c>
      <c r="H51" s="62">
        <v>52.9</v>
      </c>
      <c r="I51" s="62">
        <v>52.3</v>
      </c>
      <c r="J51" s="62">
        <v>51.4</v>
      </c>
      <c r="K51" s="9"/>
    </row>
    <row r="52" spans="1:11" ht="15" customHeight="1" x14ac:dyDescent="0.25">
      <c r="A52" s="25" t="s">
        <v>39</v>
      </c>
      <c r="B52" s="62">
        <v>54.4</v>
      </c>
      <c r="C52" s="62">
        <v>53.8</v>
      </c>
      <c r="D52" s="62">
        <v>53.8</v>
      </c>
      <c r="E52" s="62">
        <v>53.7</v>
      </c>
      <c r="F52" s="62">
        <v>53.7</v>
      </c>
      <c r="G52" s="62">
        <v>54.4</v>
      </c>
      <c r="H52" s="62">
        <v>54.2</v>
      </c>
      <c r="I52" s="62">
        <v>53.9</v>
      </c>
      <c r="J52" s="62">
        <v>53.9</v>
      </c>
    </row>
    <row r="53" spans="1:11" ht="15" customHeight="1" x14ac:dyDescent="0.25">
      <c r="A53" s="25" t="s">
        <v>40</v>
      </c>
      <c r="B53" s="62">
        <v>66.7</v>
      </c>
      <c r="C53" s="62">
        <v>66.099999999999994</v>
      </c>
      <c r="D53" s="62">
        <v>65.400000000000006</v>
      </c>
      <c r="E53" s="62">
        <v>65.2</v>
      </c>
      <c r="F53" s="62">
        <v>65.099999999999994</v>
      </c>
      <c r="G53" s="62">
        <v>65</v>
      </c>
      <c r="H53" s="62">
        <v>64.900000000000006</v>
      </c>
      <c r="I53" s="62">
        <v>64.2</v>
      </c>
      <c r="J53" s="62">
        <v>63.9</v>
      </c>
    </row>
    <row r="54" spans="1:11" ht="15" customHeight="1" x14ac:dyDescent="0.25">
      <c r="A54" s="25" t="s">
        <v>41</v>
      </c>
      <c r="B54" s="62">
        <v>64.2</v>
      </c>
      <c r="C54" s="62">
        <v>63.7</v>
      </c>
      <c r="D54" s="62">
        <v>63.5</v>
      </c>
      <c r="E54" s="62">
        <v>63</v>
      </c>
      <c r="F54" s="62">
        <v>62.3</v>
      </c>
      <c r="G54" s="62">
        <v>62.2</v>
      </c>
      <c r="H54" s="62">
        <v>61.9</v>
      </c>
      <c r="I54" s="62">
        <v>62.4</v>
      </c>
      <c r="J54" s="62">
        <v>61.8</v>
      </c>
    </row>
    <row r="55" spans="1:11" ht="15" customHeight="1" x14ac:dyDescent="0.25">
      <c r="A55" s="25" t="s">
        <v>42</v>
      </c>
      <c r="B55" s="62">
        <v>67.7</v>
      </c>
      <c r="C55" s="62">
        <v>67.5</v>
      </c>
      <c r="D55" s="62">
        <v>66.5</v>
      </c>
      <c r="E55" s="62">
        <v>65.3</v>
      </c>
      <c r="F55" s="62">
        <v>65.900000000000006</v>
      </c>
      <c r="G55" s="62">
        <v>66.3</v>
      </c>
      <c r="H55" s="62">
        <v>66.599999999999994</v>
      </c>
      <c r="I55" s="62">
        <v>66.599999999999994</v>
      </c>
      <c r="J55" s="62">
        <v>66.7</v>
      </c>
    </row>
    <row r="56" spans="1:11" ht="15" customHeight="1" x14ac:dyDescent="0.25">
      <c r="A56" s="25" t="s">
        <v>43</v>
      </c>
      <c r="B56" s="62">
        <v>69.7</v>
      </c>
      <c r="C56" s="62">
        <v>69.599999999999994</v>
      </c>
      <c r="D56" s="62">
        <v>69.400000000000006</v>
      </c>
      <c r="E56" s="62">
        <v>68.8</v>
      </c>
      <c r="F56" s="62">
        <v>68.900000000000006</v>
      </c>
      <c r="G56" s="62">
        <v>68.900000000000006</v>
      </c>
      <c r="H56" s="62">
        <v>68.8</v>
      </c>
      <c r="I56" s="62">
        <v>68.599999999999994</v>
      </c>
      <c r="J56" s="62">
        <v>68.599999999999994</v>
      </c>
    </row>
    <row r="57" spans="1:11" ht="15" customHeight="1" x14ac:dyDescent="0.25">
      <c r="A57" s="25" t="s">
        <v>44</v>
      </c>
      <c r="B57" s="62">
        <v>70.3</v>
      </c>
      <c r="C57" s="62">
        <v>70.8</v>
      </c>
      <c r="D57" s="62">
        <v>71.2</v>
      </c>
      <c r="E57" s="62">
        <v>71.3</v>
      </c>
      <c r="F57" s="62">
        <v>71</v>
      </c>
      <c r="G57" s="62">
        <v>71.5</v>
      </c>
      <c r="H57" s="62">
        <v>71.7</v>
      </c>
      <c r="I57" s="62">
        <v>72.2</v>
      </c>
      <c r="J57" s="62">
        <v>72.099999999999994</v>
      </c>
    </row>
    <row r="58" spans="1:11" ht="15" customHeight="1" x14ac:dyDescent="0.25">
      <c r="A58" s="25" t="s">
        <v>45</v>
      </c>
      <c r="B58" s="62">
        <v>71</v>
      </c>
      <c r="C58" s="62">
        <v>71.099999999999994</v>
      </c>
      <c r="D58" s="62">
        <v>70.900000000000006</v>
      </c>
      <c r="E58" s="62">
        <v>70.5</v>
      </c>
      <c r="F58" s="62">
        <v>70.5</v>
      </c>
      <c r="G58" s="62">
        <v>70.3</v>
      </c>
      <c r="H58" s="62">
        <v>70.2</v>
      </c>
      <c r="I58" s="62">
        <v>70</v>
      </c>
      <c r="J58" s="62">
        <v>70</v>
      </c>
    </row>
    <row r="59" spans="1:11" ht="15" customHeight="1" x14ac:dyDescent="0.25">
      <c r="A59" s="25" t="s">
        <v>46</v>
      </c>
      <c r="B59" s="62">
        <v>57.8</v>
      </c>
      <c r="C59" s="62">
        <v>57.2</v>
      </c>
      <c r="D59" s="62">
        <v>56.4</v>
      </c>
      <c r="E59" s="62">
        <v>56.3</v>
      </c>
      <c r="F59" s="62">
        <v>55.9</v>
      </c>
      <c r="G59" s="62">
        <v>55.7</v>
      </c>
      <c r="H59" s="62">
        <v>55.2</v>
      </c>
      <c r="I59" s="62">
        <v>55.5</v>
      </c>
      <c r="J59" s="62">
        <v>55.2</v>
      </c>
    </row>
    <row r="60" spans="1:11" ht="15" customHeight="1" x14ac:dyDescent="0.25">
      <c r="A60" s="25" t="s">
        <v>47</v>
      </c>
      <c r="B60" s="62">
        <v>54.5</v>
      </c>
      <c r="C60" s="62">
        <v>54.9</v>
      </c>
      <c r="D60" s="62">
        <v>54.9</v>
      </c>
      <c r="E60" s="62">
        <v>54.8</v>
      </c>
      <c r="F60" s="62">
        <v>54.5</v>
      </c>
      <c r="G60" s="62">
        <v>54.5</v>
      </c>
      <c r="H60" s="62">
        <v>54.5</v>
      </c>
      <c r="I60" s="62">
        <v>56</v>
      </c>
      <c r="J60" s="62">
        <v>55.3</v>
      </c>
    </row>
    <row r="61" spans="1:11" ht="15" customHeight="1" x14ac:dyDescent="0.25">
      <c r="A61" s="25" t="s">
        <v>48</v>
      </c>
      <c r="B61" s="62">
        <v>48.4</v>
      </c>
      <c r="C61" s="62">
        <v>48.3</v>
      </c>
      <c r="D61" s="62">
        <v>48.2</v>
      </c>
      <c r="E61" s="62">
        <v>48.1</v>
      </c>
      <c r="F61" s="62">
        <v>48.3</v>
      </c>
      <c r="G61" s="62">
        <v>48.4</v>
      </c>
      <c r="H61" s="62">
        <v>48.2</v>
      </c>
      <c r="I61" s="62">
        <v>48.4</v>
      </c>
      <c r="J61" s="62">
        <v>48.4</v>
      </c>
    </row>
    <row r="62" spans="1:11" ht="15" customHeight="1" x14ac:dyDescent="0.25">
      <c r="A62" s="28" t="s">
        <v>102</v>
      </c>
      <c r="B62" s="64">
        <v>63.6</v>
      </c>
      <c r="C62" s="64">
        <v>63.4</v>
      </c>
      <c r="D62" s="64">
        <v>63.1</v>
      </c>
      <c r="E62" s="64">
        <v>62.9</v>
      </c>
      <c r="F62" s="64">
        <v>62.7</v>
      </c>
      <c r="G62" s="64">
        <v>62.7</v>
      </c>
      <c r="H62" s="64">
        <v>62.5</v>
      </c>
      <c r="I62" s="64">
        <v>62.5</v>
      </c>
      <c r="J62" s="64">
        <v>62.3</v>
      </c>
    </row>
    <row r="63" spans="1:11" ht="15" customHeight="1" x14ac:dyDescent="0.25">
      <c r="A63" s="25" t="s">
        <v>49</v>
      </c>
      <c r="B63" s="62">
        <v>67.099999999999994</v>
      </c>
      <c r="C63" s="62">
        <v>67.099999999999994</v>
      </c>
      <c r="D63" s="62">
        <v>66.599999999999994</v>
      </c>
      <c r="E63" s="62">
        <v>66.3</v>
      </c>
      <c r="F63" s="62">
        <v>65.7</v>
      </c>
      <c r="G63" s="62">
        <v>65.599999999999994</v>
      </c>
      <c r="H63" s="62">
        <v>65.599999999999994</v>
      </c>
      <c r="I63" s="62">
        <v>65.599999999999994</v>
      </c>
      <c r="J63" s="62">
        <v>65.599999999999994</v>
      </c>
    </row>
    <row r="64" spans="1:11" ht="15" customHeight="1" x14ac:dyDescent="0.25">
      <c r="A64" s="25" t="s">
        <v>50</v>
      </c>
      <c r="B64" s="62">
        <v>61.4</v>
      </c>
      <c r="C64" s="62">
        <v>61.4</v>
      </c>
      <c r="D64" s="62">
        <v>61.5</v>
      </c>
      <c r="E64" s="62">
        <v>61.2</v>
      </c>
      <c r="F64" s="62">
        <v>61.3</v>
      </c>
      <c r="G64" s="62">
        <v>61.2</v>
      </c>
      <c r="H64" s="62">
        <v>61.1</v>
      </c>
      <c r="I64" s="62">
        <v>60.9</v>
      </c>
      <c r="J64" s="62">
        <v>60.6</v>
      </c>
    </row>
    <row r="65" spans="1:11" ht="15" customHeight="1" x14ac:dyDescent="0.25">
      <c r="A65" s="25" t="s">
        <v>51</v>
      </c>
      <c r="B65" s="62">
        <v>52.9</v>
      </c>
      <c r="C65" s="62">
        <v>52.9</v>
      </c>
      <c r="D65" s="62">
        <v>53</v>
      </c>
      <c r="E65" s="62">
        <v>52.5</v>
      </c>
      <c r="F65" s="62">
        <v>52.2</v>
      </c>
      <c r="G65" s="62">
        <v>52.7</v>
      </c>
      <c r="H65" s="62">
        <v>52</v>
      </c>
      <c r="I65" s="62">
        <v>52.3</v>
      </c>
      <c r="J65" s="62">
        <v>51.9</v>
      </c>
    </row>
    <row r="66" spans="1:11" s="2" customFormat="1" ht="15" customHeight="1" x14ac:dyDescent="0.25">
      <c r="A66" s="25" t="s">
        <v>52</v>
      </c>
      <c r="B66" s="62">
        <v>47.3</v>
      </c>
      <c r="C66" s="62">
        <v>47.3</v>
      </c>
      <c r="D66" s="62">
        <v>48.5</v>
      </c>
      <c r="E66" s="62">
        <v>48</v>
      </c>
      <c r="F66" s="62">
        <v>48.2</v>
      </c>
      <c r="G66" s="62">
        <v>48.6</v>
      </c>
      <c r="H66" s="62">
        <v>48.2</v>
      </c>
      <c r="I66" s="62">
        <v>48.4</v>
      </c>
      <c r="J66" s="62">
        <v>47.9</v>
      </c>
      <c r="K66" s="9"/>
    </row>
    <row r="67" spans="1:11" ht="15" customHeight="1" x14ac:dyDescent="0.25">
      <c r="A67" s="25" t="s">
        <v>53</v>
      </c>
      <c r="B67" s="62">
        <v>53</v>
      </c>
      <c r="C67" s="62">
        <v>52.6</v>
      </c>
      <c r="D67" s="62">
        <v>52.4</v>
      </c>
      <c r="E67" s="62">
        <v>51.8</v>
      </c>
      <c r="F67" s="62">
        <v>51.8</v>
      </c>
      <c r="G67" s="62">
        <v>52.2</v>
      </c>
      <c r="H67" s="62">
        <v>53</v>
      </c>
      <c r="I67" s="62">
        <v>53.3</v>
      </c>
      <c r="J67" s="62">
        <v>53.9</v>
      </c>
    </row>
    <row r="68" spans="1:11" ht="15" customHeight="1" x14ac:dyDescent="0.25">
      <c r="A68" s="25" t="s">
        <v>54</v>
      </c>
      <c r="B68" s="62">
        <v>46.1</v>
      </c>
      <c r="C68" s="62">
        <v>46.2</v>
      </c>
      <c r="D68" s="62">
        <v>46.7</v>
      </c>
      <c r="E68" s="62">
        <v>47.2</v>
      </c>
      <c r="F68" s="62">
        <v>47.7</v>
      </c>
      <c r="G68" s="62">
        <v>47.7</v>
      </c>
      <c r="H68" s="62">
        <v>47.1</v>
      </c>
      <c r="I68" s="62">
        <v>47.5</v>
      </c>
      <c r="J68" s="62">
        <v>47.8</v>
      </c>
    </row>
    <row r="69" spans="1:11" ht="15" customHeight="1" x14ac:dyDescent="0.25">
      <c r="A69" s="25" t="s">
        <v>55</v>
      </c>
      <c r="B69" s="62">
        <v>52.9</v>
      </c>
      <c r="C69" s="62">
        <v>53</v>
      </c>
      <c r="D69" s="62">
        <v>53.3</v>
      </c>
      <c r="E69" s="62">
        <v>53.4</v>
      </c>
      <c r="F69" s="62">
        <v>53.5</v>
      </c>
      <c r="G69" s="62">
        <v>53.6</v>
      </c>
      <c r="H69" s="62">
        <v>53.7</v>
      </c>
      <c r="I69" s="62">
        <v>54</v>
      </c>
      <c r="J69" s="62">
        <v>54.1</v>
      </c>
    </row>
    <row r="70" spans="1:11" ht="15" customHeight="1" x14ac:dyDescent="0.25">
      <c r="A70" s="25" t="s">
        <v>56</v>
      </c>
      <c r="B70" s="62">
        <v>45.4</v>
      </c>
      <c r="C70" s="62">
        <v>45.7</v>
      </c>
      <c r="D70" s="62">
        <v>46.1</v>
      </c>
      <c r="E70" s="62">
        <v>46.6</v>
      </c>
      <c r="F70" s="62">
        <v>46.4</v>
      </c>
      <c r="G70" s="62">
        <v>46.7</v>
      </c>
      <c r="H70" s="62">
        <v>46.7</v>
      </c>
      <c r="I70" s="62">
        <v>47.2</v>
      </c>
      <c r="J70" s="62">
        <v>47.3</v>
      </c>
    </row>
    <row r="71" spans="1:11" ht="15" customHeight="1" x14ac:dyDescent="0.25">
      <c r="A71" s="25" t="s">
        <v>57</v>
      </c>
      <c r="B71" s="62">
        <v>41.1</v>
      </c>
      <c r="C71" s="62">
        <v>40.700000000000003</v>
      </c>
      <c r="D71" s="62">
        <v>40.700000000000003</v>
      </c>
      <c r="E71" s="62">
        <v>40.700000000000003</v>
      </c>
      <c r="F71" s="62">
        <v>41</v>
      </c>
      <c r="G71" s="62">
        <v>41</v>
      </c>
      <c r="H71" s="62">
        <v>40.9</v>
      </c>
      <c r="I71" s="62">
        <v>40.799999999999997</v>
      </c>
      <c r="J71" s="62">
        <v>40.9</v>
      </c>
    </row>
    <row r="72" spans="1:11" ht="15" customHeight="1" x14ac:dyDescent="0.25">
      <c r="A72" s="25" t="s">
        <v>58</v>
      </c>
      <c r="B72" s="62">
        <v>36.5</v>
      </c>
      <c r="C72" s="62">
        <v>36.200000000000003</v>
      </c>
      <c r="D72" s="62">
        <v>36.700000000000003</v>
      </c>
      <c r="E72" s="62">
        <v>36.700000000000003</v>
      </c>
      <c r="F72" s="62">
        <v>36.700000000000003</v>
      </c>
      <c r="G72" s="62">
        <v>36.299999999999997</v>
      </c>
      <c r="H72" s="62">
        <v>36.299999999999997</v>
      </c>
      <c r="I72" s="62">
        <v>36.200000000000003</v>
      </c>
      <c r="J72" s="62">
        <v>36.200000000000003</v>
      </c>
    </row>
    <row r="73" spans="1:11" ht="15" customHeight="1" x14ac:dyDescent="0.25">
      <c r="A73" s="25" t="s">
        <v>59</v>
      </c>
      <c r="B73" s="62">
        <v>40.6</v>
      </c>
      <c r="C73" s="62">
        <v>40.6</v>
      </c>
      <c r="D73" s="62">
        <v>40.9</v>
      </c>
      <c r="E73" s="62">
        <v>40.6</v>
      </c>
      <c r="F73" s="62">
        <v>40.799999999999997</v>
      </c>
      <c r="G73" s="62">
        <v>40.799999999999997</v>
      </c>
      <c r="H73" s="62">
        <v>41.2</v>
      </c>
      <c r="I73" s="62">
        <v>41.6</v>
      </c>
      <c r="J73" s="62">
        <v>41.6</v>
      </c>
    </row>
    <row r="74" spans="1:11" ht="15" customHeight="1" x14ac:dyDescent="0.25">
      <c r="A74" s="25" t="s">
        <v>60</v>
      </c>
      <c r="B74" s="62">
        <v>41.3</v>
      </c>
      <c r="C74" s="62">
        <v>41.5</v>
      </c>
      <c r="D74" s="62">
        <v>42.4</v>
      </c>
      <c r="E74" s="62">
        <v>42.4</v>
      </c>
      <c r="F74" s="62">
        <v>42.6</v>
      </c>
      <c r="G74" s="62">
        <v>42.3</v>
      </c>
      <c r="H74" s="62">
        <v>41.9</v>
      </c>
      <c r="I74" s="62">
        <v>42.3</v>
      </c>
      <c r="J74" s="62">
        <v>42.5</v>
      </c>
    </row>
    <row r="75" spans="1:11" ht="15" customHeight="1" x14ac:dyDescent="0.25">
      <c r="A75" s="25" t="s">
        <v>61</v>
      </c>
      <c r="B75" s="62">
        <v>28</v>
      </c>
      <c r="C75" s="62">
        <v>27.8</v>
      </c>
      <c r="D75" s="62">
        <v>28.2</v>
      </c>
      <c r="E75" s="62">
        <v>28.5</v>
      </c>
      <c r="F75" s="62">
        <v>29.5</v>
      </c>
      <c r="G75" s="62">
        <v>29.8</v>
      </c>
      <c r="H75" s="62">
        <v>29</v>
      </c>
      <c r="I75" s="62">
        <v>29.2</v>
      </c>
      <c r="J75" s="62">
        <v>29.4</v>
      </c>
    </row>
    <row r="76" spans="1:11" ht="15" customHeight="1" x14ac:dyDescent="0.25">
      <c r="A76" s="25" t="s">
        <v>62</v>
      </c>
      <c r="B76" s="62">
        <v>28.3</v>
      </c>
      <c r="C76" s="62">
        <v>28.8</v>
      </c>
      <c r="D76" s="62">
        <v>29.3</v>
      </c>
      <c r="E76" s="62">
        <v>30</v>
      </c>
      <c r="F76" s="62">
        <v>30.4</v>
      </c>
      <c r="G76" s="62">
        <v>31.2</v>
      </c>
      <c r="H76" s="62">
        <v>31.1</v>
      </c>
      <c r="I76" s="62">
        <v>32.5</v>
      </c>
      <c r="J76" s="62">
        <v>33.1</v>
      </c>
    </row>
    <row r="77" spans="1:11" ht="15" customHeight="1" x14ac:dyDescent="0.25">
      <c r="A77" s="25" t="s">
        <v>63</v>
      </c>
      <c r="B77" s="62">
        <v>30.8</v>
      </c>
      <c r="C77" s="62">
        <v>30.3</v>
      </c>
      <c r="D77" s="62">
        <v>30.2</v>
      </c>
      <c r="E77" s="62">
        <v>30.7</v>
      </c>
      <c r="F77" s="62">
        <v>30.9</v>
      </c>
      <c r="G77" s="62">
        <v>31.5</v>
      </c>
      <c r="H77" s="62">
        <v>32.9</v>
      </c>
      <c r="I77" s="62">
        <v>33.1</v>
      </c>
      <c r="J77" s="62">
        <v>32.700000000000003</v>
      </c>
    </row>
    <row r="78" spans="1:11" ht="15" customHeight="1" x14ac:dyDescent="0.25">
      <c r="A78" s="25" t="s">
        <v>64</v>
      </c>
      <c r="B78" s="62">
        <v>35.6</v>
      </c>
      <c r="C78" s="62">
        <v>35.9</v>
      </c>
      <c r="D78" s="62">
        <v>36.799999999999997</v>
      </c>
      <c r="E78" s="62">
        <v>36.799999999999997</v>
      </c>
      <c r="F78" s="62">
        <v>38.299999999999997</v>
      </c>
      <c r="G78" s="62">
        <v>39.1</v>
      </c>
      <c r="H78" s="62">
        <v>38.9</v>
      </c>
      <c r="I78" s="62">
        <v>37.200000000000003</v>
      </c>
      <c r="J78" s="62">
        <v>37.299999999999997</v>
      </c>
    </row>
    <row r="79" spans="1:11" ht="15" customHeight="1" x14ac:dyDescent="0.25">
      <c r="A79" s="25" t="s">
        <v>65</v>
      </c>
      <c r="B79" s="62">
        <v>36.6</v>
      </c>
      <c r="C79" s="62">
        <v>36.700000000000003</v>
      </c>
      <c r="D79" s="62">
        <v>36.9</v>
      </c>
      <c r="E79" s="62">
        <v>37.1</v>
      </c>
      <c r="F79" s="62">
        <v>37.700000000000003</v>
      </c>
      <c r="G79" s="62">
        <v>37.9</v>
      </c>
      <c r="H79" s="62">
        <v>38.200000000000003</v>
      </c>
      <c r="I79" s="62">
        <v>38.700000000000003</v>
      </c>
      <c r="J79" s="62">
        <v>38.9</v>
      </c>
    </row>
    <row r="80" spans="1:11" ht="15" customHeight="1" x14ac:dyDescent="0.25">
      <c r="A80" s="25" t="s">
        <v>66</v>
      </c>
      <c r="B80" s="62">
        <v>45.2</v>
      </c>
      <c r="C80" s="62">
        <v>45.6</v>
      </c>
      <c r="D80" s="62">
        <v>45.8</v>
      </c>
      <c r="E80" s="62">
        <v>46.1</v>
      </c>
      <c r="F80" s="62">
        <v>46.3</v>
      </c>
      <c r="G80" s="62">
        <v>46.4</v>
      </c>
      <c r="H80" s="62">
        <v>46.2</v>
      </c>
      <c r="I80" s="62">
        <v>46.5</v>
      </c>
      <c r="J80" s="62">
        <v>46.7</v>
      </c>
    </row>
    <row r="81" spans="1:11" ht="15" customHeight="1" x14ac:dyDescent="0.25">
      <c r="A81" s="28" t="s">
        <v>103</v>
      </c>
      <c r="B81" s="64">
        <v>47.9</v>
      </c>
      <c r="C81" s="64">
        <v>48</v>
      </c>
      <c r="D81" s="64">
        <v>48.2</v>
      </c>
      <c r="E81" s="64">
        <v>48.3</v>
      </c>
      <c r="F81" s="64">
        <v>48.4</v>
      </c>
      <c r="G81" s="64">
        <v>48.5</v>
      </c>
      <c r="H81" s="64">
        <v>48.5</v>
      </c>
      <c r="I81" s="64">
        <v>48.6</v>
      </c>
      <c r="J81" s="64">
        <v>48.7</v>
      </c>
    </row>
    <row r="82" spans="1:11" ht="15" hidden="1" customHeight="1" x14ac:dyDescent="0.25">
      <c r="A82" s="28"/>
      <c r="B82" s="64"/>
      <c r="C82" s="64"/>
      <c r="D82" s="64"/>
      <c r="E82" s="64"/>
      <c r="F82" s="64"/>
      <c r="G82" s="64"/>
      <c r="H82" s="64"/>
      <c r="I82" s="64"/>
      <c r="J82" s="64"/>
    </row>
    <row r="83" spans="1:11" ht="15" customHeight="1" x14ac:dyDescent="0.25">
      <c r="A83" s="25" t="s">
        <v>67</v>
      </c>
      <c r="B83" s="62">
        <v>47.1</v>
      </c>
      <c r="C83" s="62">
        <v>47.4</v>
      </c>
      <c r="D83" s="62">
        <v>48.1</v>
      </c>
      <c r="E83" s="62">
        <v>48.3</v>
      </c>
      <c r="F83" s="62">
        <v>48.6</v>
      </c>
      <c r="G83" s="62">
        <v>48.9</v>
      </c>
      <c r="H83" s="62">
        <v>48.6</v>
      </c>
      <c r="I83" s="62">
        <v>49</v>
      </c>
      <c r="J83" s="62">
        <v>49.3</v>
      </c>
    </row>
    <row r="84" spans="1:11" ht="15" customHeight="1" x14ac:dyDescent="0.25">
      <c r="A84" s="25" t="s">
        <v>68</v>
      </c>
      <c r="B84" s="62">
        <v>49.6</v>
      </c>
      <c r="C84" s="62">
        <v>49.8</v>
      </c>
      <c r="D84" s="62">
        <v>49.6</v>
      </c>
      <c r="E84" s="62">
        <v>49.2</v>
      </c>
      <c r="F84" s="62">
        <v>48.9</v>
      </c>
      <c r="G84" s="62">
        <v>49.1</v>
      </c>
      <c r="H84" s="62">
        <v>49.4</v>
      </c>
      <c r="I84" s="62">
        <v>49.3</v>
      </c>
      <c r="J84" s="62">
        <v>49.8</v>
      </c>
    </row>
    <row r="85" spans="1:11" ht="15" customHeight="1" x14ac:dyDescent="0.25">
      <c r="A85" s="25" t="s">
        <v>69</v>
      </c>
      <c r="B85" s="62">
        <v>33.9</v>
      </c>
      <c r="C85" s="62">
        <v>33.6</v>
      </c>
      <c r="D85" s="62">
        <v>34.5</v>
      </c>
      <c r="E85" s="62">
        <v>35.1</v>
      </c>
      <c r="F85" s="62">
        <v>34.5</v>
      </c>
      <c r="G85" s="62">
        <v>35.6</v>
      </c>
      <c r="H85" s="62">
        <v>35.799999999999997</v>
      </c>
      <c r="I85" s="62">
        <v>36.9</v>
      </c>
      <c r="J85" s="62">
        <v>37.200000000000003</v>
      </c>
    </row>
    <row r="86" spans="1:11" ht="15" customHeight="1" x14ac:dyDescent="0.25">
      <c r="A86" s="25" t="s">
        <v>70</v>
      </c>
      <c r="B86" s="62">
        <v>31.5</v>
      </c>
      <c r="C86" s="62">
        <v>32.700000000000003</v>
      </c>
      <c r="D86" s="62">
        <v>33.1</v>
      </c>
      <c r="E86" s="62">
        <v>33.700000000000003</v>
      </c>
      <c r="F86" s="62">
        <v>33.1</v>
      </c>
      <c r="G86" s="62">
        <v>34.4</v>
      </c>
      <c r="H86" s="62">
        <v>35.200000000000003</v>
      </c>
      <c r="I86" s="62">
        <v>34.5</v>
      </c>
      <c r="J86" s="62">
        <v>35.299999999999997</v>
      </c>
    </row>
    <row r="87" spans="1:11" s="2" customFormat="1" ht="15" customHeight="1" x14ac:dyDescent="0.25">
      <c r="A87" s="25" t="s">
        <v>71</v>
      </c>
      <c r="B87" s="62">
        <v>34</v>
      </c>
      <c r="C87" s="62">
        <v>33.5</v>
      </c>
      <c r="D87" s="62">
        <v>33.9</v>
      </c>
      <c r="E87" s="62">
        <v>34</v>
      </c>
      <c r="F87" s="62">
        <v>34.200000000000003</v>
      </c>
      <c r="G87" s="62">
        <v>34.1</v>
      </c>
      <c r="H87" s="62">
        <v>35.299999999999997</v>
      </c>
      <c r="I87" s="62">
        <v>36.1</v>
      </c>
      <c r="J87" s="62">
        <v>37</v>
      </c>
      <c r="K87" s="9"/>
    </row>
    <row r="88" spans="1:11" ht="15" customHeight="1" x14ac:dyDescent="0.25">
      <c r="A88" s="25" t="s">
        <v>72</v>
      </c>
      <c r="B88" s="62">
        <v>32.9</v>
      </c>
      <c r="C88" s="62">
        <v>32.4</v>
      </c>
      <c r="D88" s="62">
        <v>33.299999999999997</v>
      </c>
      <c r="E88" s="62">
        <v>33.9</v>
      </c>
      <c r="F88" s="62">
        <v>34.6</v>
      </c>
      <c r="G88" s="62">
        <v>34.200000000000003</v>
      </c>
      <c r="H88" s="62">
        <v>34.299999999999997</v>
      </c>
      <c r="I88" s="62">
        <v>34.6</v>
      </c>
      <c r="J88" s="62">
        <v>34.700000000000003</v>
      </c>
    </row>
    <row r="89" spans="1:11" ht="15" customHeight="1" x14ac:dyDescent="0.25">
      <c r="A89" s="25" t="s">
        <v>73</v>
      </c>
      <c r="B89" s="62">
        <v>34.799999999999997</v>
      </c>
      <c r="C89" s="62">
        <v>34.299999999999997</v>
      </c>
      <c r="D89" s="62">
        <v>36.1</v>
      </c>
      <c r="E89" s="62">
        <v>36.700000000000003</v>
      </c>
      <c r="F89" s="62">
        <v>37.9</v>
      </c>
      <c r="G89" s="62">
        <v>36.299999999999997</v>
      </c>
      <c r="H89" s="62">
        <v>36</v>
      </c>
      <c r="I89" s="62">
        <v>36.5</v>
      </c>
      <c r="J89" s="62">
        <v>36.299999999999997</v>
      </c>
    </row>
    <row r="90" spans="1:11" ht="15" customHeight="1" x14ac:dyDescent="0.25">
      <c r="A90" s="25" t="s">
        <v>74</v>
      </c>
      <c r="B90" s="62">
        <v>39.1</v>
      </c>
      <c r="C90" s="62">
        <v>41.4</v>
      </c>
      <c r="D90" s="62">
        <v>44.1</v>
      </c>
      <c r="E90" s="62">
        <v>47</v>
      </c>
      <c r="F90" s="62">
        <v>46.8</v>
      </c>
      <c r="G90" s="62">
        <v>41.8</v>
      </c>
      <c r="H90" s="62">
        <v>40.700000000000003</v>
      </c>
      <c r="I90" s="62">
        <v>40.200000000000003</v>
      </c>
      <c r="J90" s="62">
        <v>39.5</v>
      </c>
    </row>
    <row r="91" spans="1:11" ht="15" customHeight="1" x14ac:dyDescent="0.25">
      <c r="A91" s="25" t="s">
        <v>75</v>
      </c>
      <c r="B91" s="62">
        <v>37.1</v>
      </c>
      <c r="C91" s="62">
        <v>39</v>
      </c>
      <c r="D91" s="62">
        <v>41.1</v>
      </c>
      <c r="E91" s="62">
        <v>38.9</v>
      </c>
      <c r="F91" s="62">
        <v>40</v>
      </c>
      <c r="G91" s="62">
        <v>42.6</v>
      </c>
      <c r="H91" s="62">
        <v>39.6</v>
      </c>
      <c r="I91" s="62">
        <v>40.700000000000003</v>
      </c>
      <c r="J91" s="62">
        <v>42.5</v>
      </c>
    </row>
    <row r="92" spans="1:11" ht="15" customHeight="1" x14ac:dyDescent="0.25">
      <c r="A92" s="25" t="s">
        <v>76</v>
      </c>
      <c r="B92" s="62">
        <v>45.8</v>
      </c>
      <c r="C92" s="62">
        <v>47.3</v>
      </c>
      <c r="D92" s="62">
        <v>51.3</v>
      </c>
      <c r="E92" s="62">
        <v>50.2</v>
      </c>
      <c r="F92" s="62">
        <v>28.5</v>
      </c>
      <c r="G92" s="62">
        <v>31</v>
      </c>
      <c r="H92" s="62">
        <v>35.5</v>
      </c>
      <c r="I92" s="62">
        <v>43.4</v>
      </c>
      <c r="J92" s="62">
        <v>42.7</v>
      </c>
    </row>
    <row r="93" spans="1:11" ht="15" customHeight="1" x14ac:dyDescent="0.25">
      <c r="A93" s="25" t="s">
        <v>77</v>
      </c>
      <c r="B93" s="62">
        <v>44.2</v>
      </c>
      <c r="C93" s="62">
        <v>44.2</v>
      </c>
      <c r="D93" s="62">
        <v>44.2</v>
      </c>
      <c r="E93" s="62">
        <v>43.7</v>
      </c>
      <c r="F93" s="62">
        <v>45.5</v>
      </c>
      <c r="G93" s="62">
        <v>46.2</v>
      </c>
      <c r="H93" s="62">
        <v>45.2</v>
      </c>
      <c r="I93" s="62">
        <v>43.1</v>
      </c>
      <c r="J93" s="62">
        <v>43.7</v>
      </c>
    </row>
    <row r="94" spans="1:11" ht="15" customHeight="1" x14ac:dyDescent="0.25">
      <c r="A94" s="25" t="s">
        <v>78</v>
      </c>
      <c r="B94" s="62">
        <v>29.3</v>
      </c>
      <c r="C94" s="62">
        <v>31.7</v>
      </c>
      <c r="D94" s="62">
        <v>32.200000000000003</v>
      </c>
      <c r="E94" s="62">
        <v>33.700000000000003</v>
      </c>
      <c r="F94" s="62">
        <v>35.1</v>
      </c>
      <c r="G94" s="62">
        <v>35.200000000000003</v>
      </c>
      <c r="H94" s="62">
        <v>32.4</v>
      </c>
      <c r="I94" s="62">
        <v>33.6</v>
      </c>
      <c r="J94" s="62">
        <v>36.9</v>
      </c>
    </row>
    <row r="95" spans="1:11" ht="15" customHeight="1" x14ac:dyDescent="0.25">
      <c r="A95" s="25" t="s">
        <v>79</v>
      </c>
      <c r="B95" s="62">
        <v>34.700000000000003</v>
      </c>
      <c r="C95" s="62">
        <v>37.1</v>
      </c>
      <c r="D95" s="62">
        <v>35</v>
      </c>
      <c r="E95" s="62">
        <v>36.6</v>
      </c>
      <c r="F95" s="62">
        <v>37</v>
      </c>
      <c r="G95" s="62">
        <v>41</v>
      </c>
      <c r="H95" s="62">
        <v>42.3</v>
      </c>
      <c r="I95" s="62">
        <v>42.1</v>
      </c>
      <c r="J95" s="62">
        <v>42.9</v>
      </c>
    </row>
    <row r="96" spans="1:11" ht="15" customHeight="1" x14ac:dyDescent="0.25">
      <c r="A96" s="25" t="s">
        <v>80</v>
      </c>
      <c r="B96" s="62">
        <v>28</v>
      </c>
      <c r="C96" s="62">
        <v>29</v>
      </c>
      <c r="D96" s="62">
        <v>29.5</v>
      </c>
      <c r="E96" s="62">
        <v>29.9</v>
      </c>
      <c r="F96" s="62">
        <v>30.1</v>
      </c>
      <c r="G96" s="62">
        <v>31.2</v>
      </c>
      <c r="H96" s="62">
        <v>31.5</v>
      </c>
      <c r="I96" s="62">
        <v>32.1</v>
      </c>
      <c r="J96" s="62">
        <v>32.700000000000003</v>
      </c>
    </row>
    <row r="97" spans="1:11" ht="15" customHeight="1" x14ac:dyDescent="0.25">
      <c r="A97" s="28" t="s">
        <v>104</v>
      </c>
      <c r="B97" s="64">
        <v>42.3</v>
      </c>
      <c r="C97" s="64">
        <v>42.6</v>
      </c>
      <c r="D97" s="64">
        <v>43.1</v>
      </c>
      <c r="E97" s="64">
        <v>43.2</v>
      </c>
      <c r="F97" s="64">
        <v>42.9</v>
      </c>
      <c r="G97" s="64">
        <v>43.3</v>
      </c>
      <c r="H97" s="64">
        <v>43.5</v>
      </c>
      <c r="I97" s="64">
        <v>43.9</v>
      </c>
      <c r="J97" s="64">
        <v>44.3</v>
      </c>
    </row>
    <row r="98" spans="1:11" ht="15" customHeight="1" x14ac:dyDescent="0.25">
      <c r="A98" s="25" t="s">
        <v>81</v>
      </c>
      <c r="B98" s="62">
        <v>63.4</v>
      </c>
      <c r="C98" s="62">
        <v>63.1</v>
      </c>
      <c r="D98" s="62">
        <v>63</v>
      </c>
      <c r="E98" s="62">
        <v>62.1</v>
      </c>
      <c r="F98" s="62">
        <v>61.5</v>
      </c>
      <c r="G98" s="62">
        <v>61.3</v>
      </c>
      <c r="H98" s="62">
        <v>61.9</v>
      </c>
      <c r="I98" s="62">
        <v>61.5</v>
      </c>
      <c r="J98" s="62">
        <v>61</v>
      </c>
    </row>
    <row r="99" spans="1:11" ht="15" customHeight="1" x14ac:dyDescent="0.25">
      <c r="A99" s="25" t="s">
        <v>113</v>
      </c>
      <c r="B99" s="62">
        <v>41</v>
      </c>
      <c r="C99" s="62">
        <v>42</v>
      </c>
      <c r="D99" s="62">
        <v>39.9</v>
      </c>
      <c r="E99" s="62">
        <v>39.4</v>
      </c>
      <c r="F99" s="62">
        <v>40.5</v>
      </c>
      <c r="G99" s="62">
        <v>42.3</v>
      </c>
      <c r="H99" s="62">
        <v>43.9</v>
      </c>
      <c r="I99" s="62">
        <v>45.1</v>
      </c>
      <c r="J99" s="62">
        <v>42.5</v>
      </c>
    </row>
    <row r="100" spans="1:11" ht="15" customHeight="1" x14ac:dyDescent="0.25">
      <c r="A100" s="25" t="s">
        <v>82</v>
      </c>
      <c r="B100" s="62">
        <v>52.7</v>
      </c>
      <c r="C100" s="62">
        <v>52.7</v>
      </c>
      <c r="D100" s="62">
        <v>53.5</v>
      </c>
      <c r="E100" s="62">
        <v>53.3</v>
      </c>
      <c r="F100" s="62">
        <v>52.9</v>
      </c>
      <c r="G100" s="62">
        <v>52.8</v>
      </c>
      <c r="H100" s="62">
        <v>53.1</v>
      </c>
      <c r="I100" s="62">
        <v>53.7</v>
      </c>
      <c r="J100" s="62">
        <v>54</v>
      </c>
    </row>
    <row r="101" spans="1:11" ht="15" customHeight="1" x14ac:dyDescent="0.25">
      <c r="A101" s="25" t="s">
        <v>83</v>
      </c>
      <c r="B101" s="62">
        <v>38.299999999999997</v>
      </c>
      <c r="C101" s="62">
        <v>37.5</v>
      </c>
      <c r="D101" s="62">
        <v>37.799999999999997</v>
      </c>
      <c r="E101" s="62">
        <v>37.9</v>
      </c>
      <c r="F101" s="62">
        <v>38.1</v>
      </c>
      <c r="G101" s="62">
        <v>39.5</v>
      </c>
      <c r="H101" s="62">
        <v>40.299999999999997</v>
      </c>
      <c r="I101" s="62">
        <v>40.200000000000003</v>
      </c>
      <c r="J101" s="62">
        <v>40.6</v>
      </c>
    </row>
    <row r="102" spans="1:11" s="2" customFormat="1" ht="15" customHeight="1" x14ac:dyDescent="0.25">
      <c r="A102" s="25" t="s">
        <v>84</v>
      </c>
      <c r="B102" s="62">
        <v>38.6</v>
      </c>
      <c r="C102" s="62">
        <v>38.1</v>
      </c>
      <c r="D102" s="62">
        <v>37.799999999999997</v>
      </c>
      <c r="E102" s="62">
        <v>38.299999999999997</v>
      </c>
      <c r="F102" s="62">
        <v>38.1</v>
      </c>
      <c r="G102" s="62">
        <v>38.9</v>
      </c>
      <c r="H102" s="62">
        <v>39.1</v>
      </c>
      <c r="I102" s="62">
        <v>39.1</v>
      </c>
      <c r="J102" s="62">
        <v>39.4</v>
      </c>
      <c r="K102" s="9"/>
    </row>
    <row r="103" spans="1:11" ht="15" customHeight="1" x14ac:dyDescent="0.25">
      <c r="A103" s="25" t="s">
        <v>85</v>
      </c>
      <c r="B103" s="62">
        <v>39.700000000000003</v>
      </c>
      <c r="C103" s="62">
        <v>41.2</v>
      </c>
      <c r="D103" s="62">
        <v>41</v>
      </c>
      <c r="E103" s="62">
        <v>41.4</v>
      </c>
      <c r="F103" s="62">
        <v>38</v>
      </c>
      <c r="G103" s="62">
        <v>39</v>
      </c>
      <c r="H103" s="62">
        <v>39.4</v>
      </c>
      <c r="I103" s="62">
        <v>40.299999999999997</v>
      </c>
      <c r="J103" s="62">
        <v>39</v>
      </c>
    </row>
    <row r="104" spans="1:11" ht="15" customHeight="1" x14ac:dyDescent="0.25">
      <c r="A104" s="25" t="s">
        <v>86</v>
      </c>
      <c r="B104" s="62">
        <v>41.3</v>
      </c>
      <c r="C104" s="62">
        <v>42</v>
      </c>
      <c r="D104" s="62">
        <v>42.9</v>
      </c>
      <c r="E104" s="62">
        <v>43.1</v>
      </c>
      <c r="F104" s="62">
        <v>42.9</v>
      </c>
      <c r="G104" s="62">
        <v>43.3</v>
      </c>
      <c r="H104" s="62">
        <v>43.6</v>
      </c>
      <c r="I104" s="62">
        <v>43.5</v>
      </c>
      <c r="J104" s="62">
        <v>44.4</v>
      </c>
    </row>
    <row r="105" spans="1:11" ht="15" customHeight="1" x14ac:dyDescent="0.25">
      <c r="A105" s="25" t="s">
        <v>87</v>
      </c>
      <c r="B105" s="62">
        <v>48.7</v>
      </c>
      <c r="C105" s="62">
        <v>48.6</v>
      </c>
      <c r="D105" s="62">
        <v>49.3</v>
      </c>
      <c r="E105" s="62">
        <v>49.6</v>
      </c>
      <c r="F105" s="62">
        <v>49.9</v>
      </c>
      <c r="G105" s="62">
        <v>49.8</v>
      </c>
      <c r="H105" s="62">
        <v>50.1</v>
      </c>
      <c r="I105" s="62">
        <v>50.3</v>
      </c>
      <c r="J105" s="62">
        <v>50</v>
      </c>
    </row>
    <row r="106" spans="1:11" ht="15" customHeight="1" x14ac:dyDescent="0.25">
      <c r="A106" s="25" t="s">
        <v>88</v>
      </c>
      <c r="B106" s="62">
        <v>55.5</v>
      </c>
      <c r="C106" s="62">
        <v>55.6</v>
      </c>
      <c r="D106" s="62">
        <v>55.2</v>
      </c>
      <c r="E106" s="62">
        <v>55.2</v>
      </c>
      <c r="F106" s="62">
        <v>55.7</v>
      </c>
      <c r="G106" s="62">
        <v>55.7</v>
      </c>
      <c r="H106" s="62">
        <v>55.6</v>
      </c>
      <c r="I106" s="62">
        <v>55.5</v>
      </c>
      <c r="J106" s="62">
        <v>55.9</v>
      </c>
    </row>
    <row r="107" spans="1:11" ht="15" customHeight="1" x14ac:dyDescent="0.25">
      <c r="A107" s="25" t="s">
        <v>112</v>
      </c>
      <c r="B107" s="62">
        <v>46.9</v>
      </c>
      <c r="C107" s="62">
        <v>45.1</v>
      </c>
      <c r="D107" s="62">
        <v>46.6</v>
      </c>
      <c r="E107" s="62">
        <v>45.4</v>
      </c>
      <c r="F107" s="62">
        <v>48.4</v>
      </c>
      <c r="G107" s="62">
        <v>49.9</v>
      </c>
      <c r="H107" s="62">
        <v>51.6</v>
      </c>
      <c r="I107" s="62">
        <v>53.4</v>
      </c>
      <c r="J107" s="62">
        <v>57</v>
      </c>
    </row>
    <row r="108" spans="1:11" ht="15" customHeight="1" x14ac:dyDescent="0.25">
      <c r="A108" s="25" t="s">
        <v>89</v>
      </c>
      <c r="B108" s="62">
        <v>34.9</v>
      </c>
      <c r="C108" s="62">
        <v>35.4</v>
      </c>
      <c r="D108" s="62">
        <v>36.4</v>
      </c>
      <c r="E108" s="62">
        <v>36.6</v>
      </c>
      <c r="F108" s="62">
        <v>37.4</v>
      </c>
      <c r="G108" s="62">
        <v>38.1</v>
      </c>
      <c r="H108" s="62">
        <v>38.4</v>
      </c>
      <c r="I108" s="62">
        <v>39</v>
      </c>
      <c r="J108" s="62">
        <v>39.700000000000003</v>
      </c>
    </row>
    <row r="109" spans="1:11" ht="15" customHeight="1" x14ac:dyDescent="0.25">
      <c r="A109" s="25" t="s">
        <v>90</v>
      </c>
      <c r="B109" s="62">
        <v>38.200000000000003</v>
      </c>
      <c r="C109" s="62">
        <v>38.299999999999997</v>
      </c>
      <c r="D109" s="62">
        <v>38.799999999999997</v>
      </c>
      <c r="E109" s="62">
        <v>38.9</v>
      </c>
      <c r="F109" s="62">
        <v>39.6</v>
      </c>
      <c r="G109" s="62">
        <v>39.6</v>
      </c>
      <c r="H109" s="62">
        <v>39.4</v>
      </c>
      <c r="I109" s="62">
        <v>39.799999999999997</v>
      </c>
      <c r="J109" s="62">
        <v>39.6</v>
      </c>
    </row>
    <row r="110" spans="1:11" ht="15" customHeight="1" x14ac:dyDescent="0.25">
      <c r="A110" s="25" t="s">
        <v>91</v>
      </c>
      <c r="B110" s="62">
        <v>39.799999999999997</v>
      </c>
      <c r="C110" s="62">
        <v>39.299999999999997</v>
      </c>
      <c r="D110" s="62">
        <v>36.5</v>
      </c>
      <c r="E110" s="62">
        <v>37.799999999999997</v>
      </c>
      <c r="F110" s="62">
        <v>38.700000000000003</v>
      </c>
      <c r="G110" s="62">
        <v>42</v>
      </c>
      <c r="H110" s="62">
        <v>42.2</v>
      </c>
      <c r="I110" s="62">
        <v>39.9</v>
      </c>
      <c r="J110" s="62">
        <v>41.7</v>
      </c>
    </row>
    <row r="111" spans="1:11" ht="15" customHeight="1" x14ac:dyDescent="0.25">
      <c r="A111" s="25" t="s">
        <v>92</v>
      </c>
      <c r="B111" s="62">
        <v>37.4</v>
      </c>
      <c r="C111" s="62">
        <v>38.299999999999997</v>
      </c>
      <c r="D111" s="62">
        <v>40.6</v>
      </c>
      <c r="E111" s="62">
        <v>41.7</v>
      </c>
      <c r="F111" s="62">
        <v>43.4</v>
      </c>
      <c r="G111" s="62">
        <v>42.9</v>
      </c>
      <c r="H111" s="62">
        <v>44.3</v>
      </c>
      <c r="I111" s="62">
        <v>43.1</v>
      </c>
      <c r="J111" s="62">
        <v>43.3</v>
      </c>
    </row>
    <row r="112" spans="1:11" ht="15" customHeight="1" x14ac:dyDescent="0.25">
      <c r="A112" s="25" t="s">
        <v>93</v>
      </c>
      <c r="B112" s="62">
        <v>50.4</v>
      </c>
      <c r="C112" s="62">
        <v>51.2</v>
      </c>
      <c r="D112" s="62">
        <v>51.8</v>
      </c>
      <c r="E112" s="62">
        <v>55</v>
      </c>
      <c r="F112" s="62">
        <v>57</v>
      </c>
      <c r="G112" s="62">
        <v>56.6</v>
      </c>
      <c r="H112" s="62">
        <v>54.1</v>
      </c>
      <c r="I112" s="62">
        <v>54.3</v>
      </c>
      <c r="J112" s="62">
        <v>53.3</v>
      </c>
    </row>
    <row r="113" spans="1:12" ht="15" customHeight="1" x14ac:dyDescent="0.25">
      <c r="A113" s="28" t="s">
        <v>105</v>
      </c>
      <c r="B113" s="64">
        <v>48.2</v>
      </c>
      <c r="C113" s="64">
        <v>48.3</v>
      </c>
      <c r="D113" s="64">
        <v>48.7</v>
      </c>
      <c r="E113" s="64">
        <v>48.7</v>
      </c>
      <c r="F113" s="64">
        <v>48.9</v>
      </c>
      <c r="G113" s="64">
        <v>49</v>
      </c>
      <c r="H113" s="64">
        <v>49.2</v>
      </c>
      <c r="I113" s="64">
        <v>49.3</v>
      </c>
      <c r="J113" s="64">
        <v>49.2</v>
      </c>
    </row>
    <row r="114" spans="1:12" ht="15" customHeight="1" x14ac:dyDescent="0.25">
      <c r="A114" s="30" t="s">
        <v>94</v>
      </c>
      <c r="B114" s="66">
        <v>54.3</v>
      </c>
      <c r="C114" s="66">
        <v>54.3</v>
      </c>
      <c r="D114" s="66">
        <v>54.4</v>
      </c>
      <c r="E114" s="66">
        <v>54.4</v>
      </c>
      <c r="F114" s="66">
        <v>54.4</v>
      </c>
      <c r="G114" s="66">
        <v>54.5</v>
      </c>
      <c r="H114" s="66">
        <v>54.3</v>
      </c>
      <c r="I114" s="66">
        <v>54.4</v>
      </c>
      <c r="J114" s="66">
        <v>54.4</v>
      </c>
    </row>
    <row r="115" spans="1:12" ht="9.75" customHeight="1" x14ac:dyDescent="0.2">
      <c r="A115" s="3"/>
      <c r="B115" s="6"/>
      <c r="C115" s="6"/>
      <c r="D115" s="14"/>
      <c r="E115" s="6"/>
      <c r="F115" s="6"/>
      <c r="G115" s="14"/>
      <c r="H115" s="14"/>
      <c r="I115" s="6"/>
      <c r="J115" s="6"/>
    </row>
    <row r="116" spans="1:12" ht="15" x14ac:dyDescent="0.25">
      <c r="B116" s="15"/>
      <c r="C116" s="15"/>
      <c r="D116" s="17"/>
      <c r="E116" s="15"/>
      <c r="F116" s="15"/>
      <c r="G116" s="16"/>
      <c r="H116" s="16"/>
      <c r="I116" s="15"/>
      <c r="J116" s="15"/>
    </row>
    <row r="117" spans="1:12" ht="15" x14ac:dyDescent="0.25">
      <c r="B117" s="15"/>
      <c r="C117" s="15"/>
      <c r="D117" s="17"/>
      <c r="E117" s="15"/>
      <c r="F117" s="15"/>
      <c r="G117" s="16"/>
      <c r="H117" s="16"/>
      <c r="I117" s="15"/>
      <c r="J117" s="15"/>
    </row>
    <row r="118" spans="1:12" ht="15" x14ac:dyDescent="0.25">
      <c r="B118" s="15"/>
      <c r="C118" s="15"/>
      <c r="D118" s="17"/>
      <c r="E118" s="15"/>
      <c r="F118" s="15"/>
      <c r="G118" s="16"/>
      <c r="H118" s="16"/>
      <c r="I118" s="15"/>
      <c r="J118" s="15"/>
    </row>
    <row r="119" spans="1:12" ht="15" x14ac:dyDescent="0.25">
      <c r="B119" s="15"/>
      <c r="C119" s="15"/>
      <c r="D119" s="17"/>
      <c r="E119" s="15"/>
      <c r="F119" s="15"/>
      <c r="G119" s="16"/>
      <c r="H119" s="16"/>
      <c r="I119" s="15"/>
      <c r="J119" s="15"/>
    </row>
    <row r="120" spans="1:12" ht="15" x14ac:dyDescent="0.25">
      <c r="B120" s="15"/>
      <c r="C120" s="15"/>
      <c r="D120" s="17"/>
      <c r="E120" s="15"/>
      <c r="F120" s="15"/>
      <c r="G120" s="16"/>
      <c r="H120" s="16"/>
      <c r="I120" s="15"/>
      <c r="J120" s="15"/>
    </row>
    <row r="121" spans="1:12" ht="15" x14ac:dyDescent="0.25">
      <c r="B121" s="15"/>
      <c r="C121" s="15"/>
      <c r="D121" s="17"/>
      <c r="E121" s="15"/>
      <c r="F121" s="15"/>
      <c r="G121" s="16"/>
      <c r="H121" s="16"/>
      <c r="I121" s="15"/>
      <c r="J121" s="15"/>
    </row>
    <row r="122" spans="1:12" ht="15" x14ac:dyDescent="0.25">
      <c r="B122" s="15"/>
      <c r="C122" s="15"/>
      <c r="D122" s="17"/>
      <c r="E122" s="15"/>
      <c r="F122" s="15"/>
      <c r="G122" s="16"/>
      <c r="H122" s="16"/>
      <c r="I122" s="15"/>
      <c r="J122" s="15"/>
    </row>
    <row r="123" spans="1:12" ht="15" x14ac:dyDescent="0.25">
      <c r="E123" s="18"/>
      <c r="F123" s="19"/>
      <c r="G123" s="19"/>
      <c r="H123" s="19"/>
      <c r="I123" s="19"/>
      <c r="J123" s="19"/>
      <c r="K123" s="19"/>
      <c r="L123" s="19"/>
    </row>
    <row r="124" spans="1:12" ht="15" customHeight="1" x14ac:dyDescent="0.25"/>
    <row r="125" spans="1:12" x14ac:dyDescent="0.25">
      <c r="B125" s="13"/>
      <c r="C125" s="13"/>
      <c r="D125" s="13"/>
      <c r="E125" s="13"/>
      <c r="F125" s="13"/>
      <c r="G125" s="13"/>
      <c r="H125" s="13"/>
      <c r="I125" s="13"/>
      <c r="J125" s="13"/>
      <c r="K125" s="13"/>
      <c r="L125" s="13"/>
    </row>
    <row r="126" spans="1:12" x14ac:dyDescent="0.25">
      <c r="B126" s="13"/>
      <c r="C126" s="13"/>
      <c r="D126" s="13"/>
      <c r="E126" s="13"/>
      <c r="F126" s="13"/>
      <c r="G126" s="13"/>
      <c r="H126" s="13"/>
      <c r="I126" s="13"/>
      <c r="J126" s="13"/>
      <c r="K126" s="13"/>
      <c r="L126" s="13"/>
    </row>
    <row r="127" spans="1:12" x14ac:dyDescent="0.25">
      <c r="B127" s="13"/>
      <c r="C127" s="13"/>
      <c r="D127" s="13"/>
      <c r="E127" s="13"/>
      <c r="F127" s="13"/>
      <c r="G127" s="13"/>
      <c r="H127" s="13"/>
      <c r="I127" s="13"/>
      <c r="J127" s="13"/>
      <c r="K127" s="13"/>
      <c r="L127" s="13"/>
    </row>
    <row r="128" spans="1:12" x14ac:dyDescent="0.25">
      <c r="B128" s="13"/>
      <c r="C128" s="13"/>
      <c r="D128" s="13"/>
      <c r="E128" s="13"/>
      <c r="F128" s="13"/>
      <c r="G128" s="13"/>
      <c r="H128" s="13"/>
      <c r="I128" s="13"/>
      <c r="J128" s="13"/>
      <c r="K128" s="13"/>
      <c r="L128" s="13"/>
    </row>
    <row r="129" spans="2:12" x14ac:dyDescent="0.25">
      <c r="B129" s="13"/>
      <c r="C129" s="13"/>
      <c r="D129" s="13"/>
      <c r="E129" s="13"/>
      <c r="F129" s="13"/>
      <c r="G129" s="13"/>
      <c r="H129" s="13"/>
      <c r="I129" s="13"/>
      <c r="J129" s="13"/>
      <c r="K129" s="13"/>
      <c r="L129" s="13"/>
    </row>
    <row r="130" spans="2:12" x14ac:dyDescent="0.25">
      <c r="B130" s="13"/>
      <c r="C130" s="13"/>
      <c r="D130" s="13"/>
      <c r="E130" s="13"/>
      <c r="F130" s="13"/>
      <c r="G130" s="13"/>
      <c r="H130" s="13"/>
      <c r="I130" s="13"/>
      <c r="J130" s="13"/>
      <c r="K130" s="13"/>
      <c r="L130" s="13"/>
    </row>
    <row r="131" spans="2:12" x14ac:dyDescent="0.25">
      <c r="B131" s="13"/>
      <c r="C131" s="13"/>
      <c r="D131" s="13"/>
      <c r="E131" s="13"/>
      <c r="F131" s="13"/>
      <c r="G131" s="13"/>
      <c r="H131" s="13"/>
      <c r="I131" s="13"/>
      <c r="J131" s="13"/>
      <c r="K131" s="13"/>
      <c r="L131" s="13"/>
    </row>
    <row r="132" spans="2:12" x14ac:dyDescent="0.25">
      <c r="B132" s="13"/>
      <c r="C132" s="13"/>
      <c r="D132" s="13"/>
      <c r="E132" s="13"/>
      <c r="F132" s="13"/>
      <c r="G132" s="13"/>
      <c r="H132" s="13"/>
      <c r="I132" s="13"/>
      <c r="J132" s="13"/>
      <c r="K132" s="13"/>
      <c r="L132" s="13"/>
    </row>
  </sheetData>
  <mergeCells count="4">
    <mergeCell ref="A2:J2"/>
    <mergeCell ref="A1:J1"/>
    <mergeCell ref="A4:A5"/>
    <mergeCell ref="B5:J5"/>
  </mergeCells>
  <conditionalFormatting sqref="A7:J114">
    <cfRule type="expression" dxfId="3" priority="4">
      <formula>MOD(ROW(),2)=1</formula>
    </cfRule>
  </conditionalFormatting>
  <conditionalFormatting sqref="A6:J6">
    <cfRule type="expression" dxfId="2"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11 - j 21 HH</oddFooter>
  </headerFooter>
  <rowBreaks count="2" manualBreakCount="2">
    <brk id="48" max="16383" man="1"/>
    <brk id="8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3"/>
  <sheetViews>
    <sheetView view="pageLayout" zoomScaleNormal="100" zoomScaleSheetLayoutView="100" workbookViewId="0">
      <selection sqref="A1:J1"/>
    </sheetView>
  </sheetViews>
  <sheetFormatPr baseColWidth="10" defaultColWidth="13.7109375" defaultRowHeight="12.75" x14ac:dyDescent="0.25"/>
  <cols>
    <col min="1" max="1" width="22.7109375" style="9" customWidth="1"/>
    <col min="2" max="2" width="10.7109375" style="9" customWidth="1"/>
    <col min="3" max="6" width="6.7109375" style="9" customWidth="1"/>
    <col min="7" max="7" width="9.7109375" style="9" customWidth="1"/>
    <col min="8" max="10" width="6.7109375" style="9" customWidth="1"/>
    <col min="11" max="16384" width="13.7109375" style="9"/>
  </cols>
  <sheetData>
    <row r="1" spans="1:10" ht="12.75" customHeight="1" x14ac:dyDescent="0.25">
      <c r="A1" s="99" t="s">
        <v>180</v>
      </c>
      <c r="B1" s="99"/>
      <c r="C1" s="99"/>
      <c r="D1" s="99"/>
      <c r="E1" s="99"/>
      <c r="F1" s="99"/>
      <c r="G1" s="99"/>
      <c r="H1" s="99"/>
      <c r="I1" s="99"/>
      <c r="J1" s="99"/>
    </row>
    <row r="2" spans="1:10" ht="12.75" customHeight="1" x14ac:dyDescent="0.25">
      <c r="A2" s="51"/>
      <c r="B2" s="51"/>
      <c r="C2" s="51"/>
      <c r="D2" s="51"/>
      <c r="E2" s="51"/>
      <c r="F2" s="51"/>
      <c r="G2" s="51"/>
      <c r="H2" s="51"/>
      <c r="I2" s="51"/>
      <c r="J2" s="51"/>
    </row>
    <row r="3" spans="1:10" ht="24.75" customHeight="1" x14ac:dyDescent="0.25">
      <c r="A3" s="110" t="s">
        <v>157</v>
      </c>
      <c r="B3" s="116" t="s">
        <v>106</v>
      </c>
      <c r="C3" s="113" t="s">
        <v>167</v>
      </c>
      <c r="D3" s="112"/>
      <c r="E3" s="112"/>
      <c r="F3" s="114"/>
      <c r="G3" s="113" t="s">
        <v>169</v>
      </c>
      <c r="H3" s="112"/>
      <c r="I3" s="112"/>
      <c r="J3" s="112"/>
    </row>
    <row r="4" spans="1:10" ht="40.5" customHeight="1" x14ac:dyDescent="0.25">
      <c r="A4" s="115"/>
      <c r="B4" s="117"/>
      <c r="C4" s="31">
        <v>1</v>
      </c>
      <c r="D4" s="31">
        <v>2</v>
      </c>
      <c r="E4" s="31">
        <v>3</v>
      </c>
      <c r="F4" s="31" t="s">
        <v>168</v>
      </c>
      <c r="G4" s="60" t="s">
        <v>163</v>
      </c>
      <c r="H4" s="31">
        <v>1</v>
      </c>
      <c r="I4" s="31">
        <v>2</v>
      </c>
      <c r="J4" s="55" t="s">
        <v>170</v>
      </c>
    </row>
    <row r="5" spans="1:10" s="10" customFormat="1" ht="17.100000000000001" customHeight="1" x14ac:dyDescent="0.25">
      <c r="A5" s="111"/>
      <c r="B5" s="56" t="s">
        <v>0</v>
      </c>
      <c r="C5" s="113" t="s">
        <v>165</v>
      </c>
      <c r="D5" s="112"/>
      <c r="E5" s="112"/>
      <c r="F5" s="114"/>
      <c r="G5" s="31" t="s">
        <v>0</v>
      </c>
      <c r="H5" s="113" t="s">
        <v>165</v>
      </c>
      <c r="I5" s="112"/>
      <c r="J5" s="112"/>
    </row>
    <row r="6" spans="1:10" s="10" customFormat="1" ht="15" customHeight="1" x14ac:dyDescent="0.25">
      <c r="A6" s="25"/>
      <c r="B6" s="32"/>
      <c r="C6" s="33"/>
      <c r="D6" s="33"/>
      <c r="E6" s="33"/>
      <c r="F6" s="33"/>
      <c r="G6" s="32"/>
      <c r="H6" s="33"/>
      <c r="I6" s="33"/>
      <c r="J6" s="33"/>
    </row>
    <row r="7" spans="1:10" ht="15" customHeight="1" x14ac:dyDescent="0.25">
      <c r="A7" s="25" t="s">
        <v>1</v>
      </c>
      <c r="B7" s="61">
        <v>1507</v>
      </c>
      <c r="C7" s="62">
        <v>60.9</v>
      </c>
      <c r="D7" s="62">
        <v>25.1</v>
      </c>
      <c r="E7" s="62">
        <v>7.6</v>
      </c>
      <c r="F7" s="62">
        <v>6.4</v>
      </c>
      <c r="G7" s="61">
        <v>192</v>
      </c>
      <c r="H7" s="62">
        <v>59.9</v>
      </c>
      <c r="I7" s="62">
        <v>30.7</v>
      </c>
      <c r="J7" s="62">
        <v>9.4</v>
      </c>
    </row>
    <row r="8" spans="1:10" ht="15" customHeight="1" x14ac:dyDescent="0.25">
      <c r="A8" s="25" t="s">
        <v>2</v>
      </c>
      <c r="B8" s="61">
        <v>2892</v>
      </c>
      <c r="C8" s="62">
        <v>32.4</v>
      </c>
      <c r="D8" s="62">
        <v>39.1</v>
      </c>
      <c r="E8" s="62">
        <v>13.7</v>
      </c>
      <c r="F8" s="62">
        <v>14.8</v>
      </c>
      <c r="G8" s="61">
        <v>755</v>
      </c>
      <c r="H8" s="62">
        <v>53</v>
      </c>
      <c r="I8" s="62">
        <v>37.700000000000003</v>
      </c>
      <c r="J8" s="62">
        <v>9.3000000000000007</v>
      </c>
    </row>
    <row r="9" spans="1:10" ht="15" customHeight="1" x14ac:dyDescent="0.25">
      <c r="A9" s="25" t="s">
        <v>3</v>
      </c>
      <c r="B9" s="61">
        <v>8620</v>
      </c>
      <c r="C9" s="62">
        <v>68.900000000000006</v>
      </c>
      <c r="D9" s="62">
        <v>19.2</v>
      </c>
      <c r="E9" s="62">
        <v>7.1</v>
      </c>
      <c r="F9" s="62">
        <v>4.9000000000000004</v>
      </c>
      <c r="G9" s="61">
        <v>968</v>
      </c>
      <c r="H9" s="62">
        <v>61.2</v>
      </c>
      <c r="I9" s="62">
        <v>32.4</v>
      </c>
      <c r="J9" s="62">
        <v>6.4</v>
      </c>
    </row>
    <row r="10" spans="1:10" ht="15" customHeight="1" x14ac:dyDescent="0.25">
      <c r="A10" s="25" t="s">
        <v>174</v>
      </c>
      <c r="B10" s="61">
        <v>14593</v>
      </c>
      <c r="C10" s="62">
        <v>69</v>
      </c>
      <c r="D10" s="62">
        <v>18</v>
      </c>
      <c r="E10" s="62">
        <v>6.9</v>
      </c>
      <c r="F10" s="62">
        <v>6.2</v>
      </c>
      <c r="G10" s="61">
        <v>1856</v>
      </c>
      <c r="H10" s="62">
        <v>59</v>
      </c>
      <c r="I10" s="62">
        <v>31.8</v>
      </c>
      <c r="J10" s="62">
        <v>9.1999999999999993</v>
      </c>
    </row>
    <row r="11" spans="1:10" ht="15" customHeight="1" x14ac:dyDescent="0.25">
      <c r="A11" s="25" t="s">
        <v>175</v>
      </c>
      <c r="B11" s="61">
        <v>7353</v>
      </c>
      <c r="C11" s="62">
        <v>66.7</v>
      </c>
      <c r="D11" s="62">
        <v>21.2</v>
      </c>
      <c r="E11" s="62">
        <v>6.5</v>
      </c>
      <c r="F11" s="62">
        <v>5.7</v>
      </c>
      <c r="G11" s="61">
        <v>758</v>
      </c>
      <c r="H11" s="62">
        <v>55.5</v>
      </c>
      <c r="I11" s="62">
        <v>35.1</v>
      </c>
      <c r="J11" s="62">
        <v>9.4</v>
      </c>
    </row>
    <row r="12" spans="1:10" ht="15" customHeight="1" x14ac:dyDescent="0.25">
      <c r="A12" s="25" t="s">
        <v>4</v>
      </c>
      <c r="B12" s="61">
        <v>2663</v>
      </c>
      <c r="C12" s="62">
        <v>53.9</v>
      </c>
      <c r="D12" s="62">
        <v>31.4</v>
      </c>
      <c r="E12" s="62">
        <v>7.1</v>
      </c>
      <c r="F12" s="62">
        <v>7.7</v>
      </c>
      <c r="G12" s="61">
        <v>340</v>
      </c>
      <c r="H12" s="62">
        <v>56.2</v>
      </c>
      <c r="I12" s="62">
        <v>34.4</v>
      </c>
      <c r="J12" s="62">
        <v>9.4</v>
      </c>
    </row>
    <row r="13" spans="1:10" ht="15" customHeight="1" x14ac:dyDescent="0.25">
      <c r="A13" s="25" t="s">
        <v>5</v>
      </c>
      <c r="B13" s="61">
        <v>4310</v>
      </c>
      <c r="C13" s="62">
        <v>68</v>
      </c>
      <c r="D13" s="62">
        <v>21.3</v>
      </c>
      <c r="E13" s="62">
        <v>6.2</v>
      </c>
      <c r="F13" s="62">
        <v>4.5999999999999996</v>
      </c>
      <c r="G13" s="61">
        <v>431</v>
      </c>
      <c r="H13" s="62">
        <v>63.1</v>
      </c>
      <c r="I13" s="62">
        <v>29.5</v>
      </c>
      <c r="J13" s="62">
        <v>7.4</v>
      </c>
    </row>
    <row r="14" spans="1:10" ht="15" customHeight="1" x14ac:dyDescent="0.25">
      <c r="A14" s="25" t="s">
        <v>6</v>
      </c>
      <c r="B14" s="61">
        <v>25757</v>
      </c>
      <c r="C14" s="62">
        <v>68.099999999999994</v>
      </c>
      <c r="D14" s="62">
        <v>20.5</v>
      </c>
      <c r="E14" s="62">
        <v>6.5</v>
      </c>
      <c r="F14" s="62">
        <v>4.9000000000000004</v>
      </c>
      <c r="G14" s="61">
        <v>2923</v>
      </c>
      <c r="H14" s="62">
        <v>61</v>
      </c>
      <c r="I14" s="62">
        <v>31</v>
      </c>
      <c r="J14" s="62">
        <v>8.1</v>
      </c>
    </row>
    <row r="15" spans="1:10" ht="15" customHeight="1" x14ac:dyDescent="0.25">
      <c r="A15" s="25" t="s">
        <v>7</v>
      </c>
      <c r="B15" s="61">
        <v>22200</v>
      </c>
      <c r="C15" s="62">
        <v>60</v>
      </c>
      <c r="D15" s="62">
        <v>22.3</v>
      </c>
      <c r="E15" s="62">
        <v>8.6999999999999993</v>
      </c>
      <c r="F15" s="62">
        <v>9.1</v>
      </c>
      <c r="G15" s="61">
        <v>3593</v>
      </c>
      <c r="H15" s="62">
        <v>53.1</v>
      </c>
      <c r="I15" s="62">
        <v>33</v>
      </c>
      <c r="J15" s="62">
        <v>13.8</v>
      </c>
    </row>
    <row r="16" spans="1:10" ht="15" customHeight="1" x14ac:dyDescent="0.25">
      <c r="A16" s="25" t="s">
        <v>8</v>
      </c>
      <c r="B16" s="61">
        <v>34924</v>
      </c>
      <c r="C16" s="62">
        <v>47.3</v>
      </c>
      <c r="D16" s="62">
        <v>26.7</v>
      </c>
      <c r="E16" s="62">
        <v>12.1</v>
      </c>
      <c r="F16" s="62">
        <v>13.8</v>
      </c>
      <c r="G16" s="61">
        <v>7642</v>
      </c>
      <c r="H16" s="62">
        <v>48.7</v>
      </c>
      <c r="I16" s="62">
        <v>35.5</v>
      </c>
      <c r="J16" s="62">
        <v>15.8</v>
      </c>
    </row>
    <row r="17" spans="1:10" ht="15" customHeight="1" x14ac:dyDescent="0.25">
      <c r="A17" s="25" t="s">
        <v>9</v>
      </c>
      <c r="B17" s="61">
        <v>347</v>
      </c>
      <c r="C17" s="62">
        <v>68.900000000000006</v>
      </c>
      <c r="D17" s="62">
        <v>19.3</v>
      </c>
      <c r="E17" s="62">
        <v>6.6</v>
      </c>
      <c r="F17" s="62">
        <v>5.2</v>
      </c>
      <c r="G17" s="61">
        <v>31</v>
      </c>
      <c r="H17" s="62" t="s">
        <v>186</v>
      </c>
      <c r="I17" s="62" t="s">
        <v>186</v>
      </c>
      <c r="J17" s="62" t="s">
        <v>186</v>
      </c>
    </row>
    <row r="18" spans="1:10" ht="15" customHeight="1" x14ac:dyDescent="0.25">
      <c r="A18" s="25" t="s">
        <v>10</v>
      </c>
      <c r="B18" s="61">
        <v>5048</v>
      </c>
      <c r="C18" s="62">
        <v>58.7</v>
      </c>
      <c r="D18" s="62">
        <v>21.5</v>
      </c>
      <c r="E18" s="62">
        <v>10</v>
      </c>
      <c r="F18" s="62">
        <v>9.8000000000000007</v>
      </c>
      <c r="G18" s="61">
        <v>896</v>
      </c>
      <c r="H18" s="62">
        <v>50.9</v>
      </c>
      <c r="I18" s="62">
        <v>32.4</v>
      </c>
      <c r="J18" s="62">
        <v>16.7</v>
      </c>
    </row>
    <row r="19" spans="1:10" ht="15" customHeight="1" x14ac:dyDescent="0.25">
      <c r="A19" s="25" t="s">
        <v>11</v>
      </c>
      <c r="B19" s="61">
        <v>2276</v>
      </c>
      <c r="C19" s="62">
        <v>56.5</v>
      </c>
      <c r="D19" s="62">
        <v>19.399999999999999</v>
      </c>
      <c r="E19" s="62">
        <v>10.7</v>
      </c>
      <c r="F19" s="62">
        <v>13.4</v>
      </c>
      <c r="G19" s="61">
        <v>481</v>
      </c>
      <c r="H19" s="62">
        <v>47.4</v>
      </c>
      <c r="I19" s="62">
        <v>35.799999999999997</v>
      </c>
      <c r="J19" s="62">
        <v>16.8</v>
      </c>
    </row>
    <row r="20" spans="1:10" ht="15" customHeight="1" x14ac:dyDescent="0.25">
      <c r="A20" s="25" t="s">
        <v>12</v>
      </c>
      <c r="B20" s="61">
        <v>25857</v>
      </c>
      <c r="C20" s="62">
        <v>49.5</v>
      </c>
      <c r="D20" s="62">
        <v>23.5</v>
      </c>
      <c r="E20" s="62">
        <v>11.3</v>
      </c>
      <c r="F20" s="62">
        <v>15.7</v>
      </c>
      <c r="G20" s="61">
        <v>5897</v>
      </c>
      <c r="H20" s="62">
        <v>45.8</v>
      </c>
      <c r="I20" s="62">
        <v>34.9</v>
      </c>
      <c r="J20" s="62">
        <v>19.3</v>
      </c>
    </row>
    <row r="21" spans="1:10" ht="15" customHeight="1" x14ac:dyDescent="0.25">
      <c r="A21" s="25" t="s">
        <v>110</v>
      </c>
      <c r="B21" s="61">
        <v>863</v>
      </c>
      <c r="C21" s="62">
        <v>81.099999999999994</v>
      </c>
      <c r="D21" s="62">
        <v>14.6</v>
      </c>
      <c r="E21" s="62">
        <v>1.9</v>
      </c>
      <c r="F21" s="62">
        <v>2.4</v>
      </c>
      <c r="G21" s="61">
        <v>40</v>
      </c>
      <c r="H21" s="62" t="s">
        <v>186</v>
      </c>
      <c r="I21" s="62" t="s">
        <v>186</v>
      </c>
      <c r="J21" s="62" t="s">
        <v>186</v>
      </c>
    </row>
    <row r="22" spans="1:10" ht="15" customHeight="1" x14ac:dyDescent="0.25">
      <c r="A22" s="25" t="s">
        <v>111</v>
      </c>
      <c r="B22" s="61">
        <v>6253</v>
      </c>
      <c r="C22" s="62">
        <v>51.7</v>
      </c>
      <c r="D22" s="62">
        <v>26.3</v>
      </c>
      <c r="E22" s="62">
        <v>10.7</v>
      </c>
      <c r="F22" s="62">
        <v>11.3</v>
      </c>
      <c r="G22" s="61">
        <v>1138</v>
      </c>
      <c r="H22" s="62">
        <v>49.7</v>
      </c>
      <c r="I22" s="62">
        <v>36.799999999999997</v>
      </c>
      <c r="J22" s="62">
        <v>13.4</v>
      </c>
    </row>
    <row r="23" spans="1:10" s="2" customFormat="1" ht="15" customHeight="1" x14ac:dyDescent="0.25">
      <c r="A23" s="26" t="s">
        <v>100</v>
      </c>
      <c r="B23" s="63">
        <v>165463</v>
      </c>
      <c r="C23" s="64">
        <v>57.8</v>
      </c>
      <c r="D23" s="64">
        <v>23</v>
      </c>
      <c r="E23" s="64">
        <v>9.1999999999999993</v>
      </c>
      <c r="F23" s="64">
        <v>9.9</v>
      </c>
      <c r="G23" s="63">
        <v>27941</v>
      </c>
      <c r="H23" s="64">
        <v>51.8</v>
      </c>
      <c r="I23" s="64">
        <v>34.1</v>
      </c>
      <c r="J23" s="64">
        <v>14.1</v>
      </c>
    </row>
    <row r="24" spans="1:10" s="2" customFormat="1" ht="15" customHeight="1" x14ac:dyDescent="0.25">
      <c r="A24" s="27" t="s">
        <v>13</v>
      </c>
      <c r="B24" s="61">
        <v>17975</v>
      </c>
      <c r="C24" s="62">
        <v>63.3</v>
      </c>
      <c r="D24" s="62">
        <v>20.5</v>
      </c>
      <c r="E24" s="62">
        <v>8.4</v>
      </c>
      <c r="F24" s="62">
        <v>7.8</v>
      </c>
      <c r="G24" s="61">
        <v>2854</v>
      </c>
      <c r="H24" s="62">
        <v>56.2</v>
      </c>
      <c r="I24" s="62">
        <v>34.9</v>
      </c>
      <c r="J24" s="62">
        <v>8.9</v>
      </c>
    </row>
    <row r="25" spans="1:10" ht="15" customHeight="1" x14ac:dyDescent="0.25">
      <c r="A25" s="25" t="s">
        <v>14</v>
      </c>
      <c r="B25" s="61">
        <v>5175</v>
      </c>
      <c r="C25" s="62">
        <v>68.2</v>
      </c>
      <c r="D25" s="62">
        <v>18.3</v>
      </c>
      <c r="E25" s="62">
        <v>7.1</v>
      </c>
      <c r="F25" s="62">
        <v>6.4</v>
      </c>
      <c r="G25" s="61">
        <v>729</v>
      </c>
      <c r="H25" s="62">
        <v>59.7</v>
      </c>
      <c r="I25" s="62">
        <v>32.9</v>
      </c>
      <c r="J25" s="62">
        <v>7.4</v>
      </c>
    </row>
    <row r="26" spans="1:10" ht="15" customHeight="1" x14ac:dyDescent="0.25">
      <c r="A26" s="25" t="s">
        <v>15</v>
      </c>
      <c r="B26" s="61">
        <v>15205</v>
      </c>
      <c r="C26" s="62">
        <v>59.3</v>
      </c>
      <c r="D26" s="62">
        <v>22.2</v>
      </c>
      <c r="E26" s="62">
        <v>9</v>
      </c>
      <c r="F26" s="62">
        <v>9.4</v>
      </c>
      <c r="G26" s="61">
        <v>2746</v>
      </c>
      <c r="H26" s="62">
        <v>53.8</v>
      </c>
      <c r="I26" s="62">
        <v>37.799999999999997</v>
      </c>
      <c r="J26" s="62">
        <v>8.3000000000000007</v>
      </c>
    </row>
    <row r="27" spans="1:10" ht="15" customHeight="1" x14ac:dyDescent="0.25">
      <c r="A27" s="25" t="s">
        <v>16</v>
      </c>
      <c r="B27" s="61">
        <v>21413</v>
      </c>
      <c r="C27" s="62">
        <v>61.6</v>
      </c>
      <c r="D27" s="62">
        <v>21.7</v>
      </c>
      <c r="E27" s="62">
        <v>8.9</v>
      </c>
      <c r="F27" s="62">
        <v>7.8</v>
      </c>
      <c r="G27" s="61">
        <v>3520</v>
      </c>
      <c r="H27" s="62">
        <v>56.7</v>
      </c>
      <c r="I27" s="62">
        <v>36.4</v>
      </c>
      <c r="J27" s="62">
        <v>6.9</v>
      </c>
    </row>
    <row r="28" spans="1:10" ht="15" customHeight="1" x14ac:dyDescent="0.25">
      <c r="A28" s="25" t="s">
        <v>17</v>
      </c>
      <c r="B28" s="61">
        <v>16477</v>
      </c>
      <c r="C28" s="62">
        <v>59.5</v>
      </c>
      <c r="D28" s="62">
        <v>22</v>
      </c>
      <c r="E28" s="62">
        <v>9.1</v>
      </c>
      <c r="F28" s="62">
        <v>9.3000000000000007</v>
      </c>
      <c r="G28" s="61">
        <v>2883</v>
      </c>
      <c r="H28" s="62">
        <v>54.1</v>
      </c>
      <c r="I28" s="62">
        <v>37.700000000000003</v>
      </c>
      <c r="J28" s="62">
        <v>8.1999999999999993</v>
      </c>
    </row>
    <row r="29" spans="1:10" ht="15" customHeight="1" x14ac:dyDescent="0.25">
      <c r="A29" s="25" t="s">
        <v>18</v>
      </c>
      <c r="B29" s="61">
        <v>5309</v>
      </c>
      <c r="C29" s="62">
        <v>43.4</v>
      </c>
      <c r="D29" s="62">
        <v>26.6</v>
      </c>
      <c r="E29" s="62">
        <v>13.3</v>
      </c>
      <c r="F29" s="62">
        <v>16.7</v>
      </c>
      <c r="G29" s="61">
        <v>1298</v>
      </c>
      <c r="H29" s="62">
        <v>43.5</v>
      </c>
      <c r="I29" s="62">
        <v>43.5</v>
      </c>
      <c r="J29" s="62">
        <v>13</v>
      </c>
    </row>
    <row r="30" spans="1:10" ht="15" customHeight="1" x14ac:dyDescent="0.25">
      <c r="A30" s="25" t="s">
        <v>19</v>
      </c>
      <c r="B30" s="61">
        <v>7549</v>
      </c>
      <c r="C30" s="62">
        <v>41.4</v>
      </c>
      <c r="D30" s="62">
        <v>29</v>
      </c>
      <c r="E30" s="62">
        <v>13.6</v>
      </c>
      <c r="F30" s="62">
        <v>16.100000000000001</v>
      </c>
      <c r="G30" s="61">
        <v>1927</v>
      </c>
      <c r="H30" s="62">
        <v>46.7</v>
      </c>
      <c r="I30" s="62">
        <v>41.9</v>
      </c>
      <c r="J30" s="62">
        <v>11.4</v>
      </c>
    </row>
    <row r="31" spans="1:10" ht="15" customHeight="1" x14ac:dyDescent="0.25">
      <c r="A31" s="25" t="s">
        <v>20</v>
      </c>
      <c r="B31" s="61">
        <v>17707</v>
      </c>
      <c r="C31" s="62">
        <v>45.5</v>
      </c>
      <c r="D31" s="62">
        <v>26.7</v>
      </c>
      <c r="E31" s="62">
        <v>12.9</v>
      </c>
      <c r="F31" s="62">
        <v>14.9</v>
      </c>
      <c r="G31" s="61">
        <v>4217</v>
      </c>
      <c r="H31" s="62">
        <v>46.9</v>
      </c>
      <c r="I31" s="62">
        <v>38.200000000000003</v>
      </c>
      <c r="J31" s="62">
        <v>14.9</v>
      </c>
    </row>
    <row r="32" spans="1:10" ht="15" customHeight="1" x14ac:dyDescent="0.25">
      <c r="A32" s="25" t="s">
        <v>21</v>
      </c>
      <c r="B32" s="61">
        <v>13184</v>
      </c>
      <c r="C32" s="62">
        <v>47.1</v>
      </c>
      <c r="D32" s="62">
        <v>26.9</v>
      </c>
      <c r="E32" s="62">
        <v>11.7</v>
      </c>
      <c r="F32" s="62">
        <v>14.3</v>
      </c>
      <c r="G32" s="61">
        <v>3056</v>
      </c>
      <c r="H32" s="62">
        <v>46.6</v>
      </c>
      <c r="I32" s="62">
        <v>38.799999999999997</v>
      </c>
      <c r="J32" s="62">
        <v>14.6</v>
      </c>
    </row>
    <row r="33" spans="1:10" ht="15" customHeight="1" x14ac:dyDescent="0.25">
      <c r="A33" s="25" t="s">
        <v>22</v>
      </c>
      <c r="B33" s="61">
        <v>3478</v>
      </c>
      <c r="C33" s="62">
        <v>44.2</v>
      </c>
      <c r="D33" s="62">
        <v>27.5</v>
      </c>
      <c r="E33" s="62">
        <v>12.5</v>
      </c>
      <c r="F33" s="62">
        <v>15.8</v>
      </c>
      <c r="G33" s="61">
        <v>814</v>
      </c>
      <c r="H33" s="62">
        <v>48</v>
      </c>
      <c r="I33" s="62">
        <v>39.9</v>
      </c>
      <c r="J33" s="62">
        <v>12</v>
      </c>
    </row>
    <row r="34" spans="1:10" ht="15" customHeight="1" x14ac:dyDescent="0.25">
      <c r="A34" s="25" t="s">
        <v>23</v>
      </c>
      <c r="B34" s="61">
        <v>6934</v>
      </c>
      <c r="C34" s="62">
        <v>45.3</v>
      </c>
      <c r="D34" s="62">
        <v>28.5</v>
      </c>
      <c r="E34" s="62">
        <v>11.9</v>
      </c>
      <c r="F34" s="62">
        <v>14.4</v>
      </c>
      <c r="G34" s="61">
        <v>1463</v>
      </c>
      <c r="H34" s="62">
        <v>45.5</v>
      </c>
      <c r="I34" s="62">
        <v>40.5</v>
      </c>
      <c r="J34" s="62">
        <v>14</v>
      </c>
    </row>
    <row r="35" spans="1:10" ht="15" customHeight="1" x14ac:dyDescent="0.25">
      <c r="A35" s="25" t="s">
        <v>24</v>
      </c>
      <c r="B35" s="61">
        <v>5656</v>
      </c>
      <c r="C35" s="62">
        <v>46.2</v>
      </c>
      <c r="D35" s="62">
        <v>28.1</v>
      </c>
      <c r="E35" s="62">
        <v>12.2</v>
      </c>
      <c r="F35" s="62">
        <v>13.5</v>
      </c>
      <c r="G35" s="61">
        <v>1254</v>
      </c>
      <c r="H35" s="62">
        <v>46.7</v>
      </c>
      <c r="I35" s="62">
        <v>42.1</v>
      </c>
      <c r="J35" s="62">
        <v>11.2</v>
      </c>
    </row>
    <row r="36" spans="1:10" ht="15" customHeight="1" x14ac:dyDescent="0.25">
      <c r="A36" s="25" t="s">
        <v>25</v>
      </c>
      <c r="B36" s="61">
        <v>4511</v>
      </c>
      <c r="C36" s="62">
        <v>46.7</v>
      </c>
      <c r="D36" s="62">
        <v>27.6</v>
      </c>
      <c r="E36" s="62">
        <v>11.6</v>
      </c>
      <c r="F36" s="62">
        <v>14.1</v>
      </c>
      <c r="G36" s="61">
        <v>986</v>
      </c>
      <c r="H36" s="62">
        <v>46.1</v>
      </c>
      <c r="I36" s="62">
        <v>42.3</v>
      </c>
      <c r="J36" s="62">
        <v>11.6</v>
      </c>
    </row>
    <row r="37" spans="1:10" ht="15" customHeight="1" x14ac:dyDescent="0.25">
      <c r="A37" s="25" t="s">
        <v>26</v>
      </c>
      <c r="B37" s="61">
        <v>7963</v>
      </c>
      <c r="C37" s="62">
        <v>45.7</v>
      </c>
      <c r="D37" s="62">
        <v>28.6</v>
      </c>
      <c r="E37" s="62">
        <v>11.6</v>
      </c>
      <c r="F37" s="62">
        <v>14.1</v>
      </c>
      <c r="G37" s="61">
        <v>1688</v>
      </c>
      <c r="H37" s="62">
        <v>44.5</v>
      </c>
      <c r="I37" s="62">
        <v>43.2</v>
      </c>
      <c r="J37" s="62">
        <v>12.3</v>
      </c>
    </row>
    <row r="38" spans="1:10" ht="15" customHeight="1" x14ac:dyDescent="0.25">
      <c r="A38" s="28" t="s">
        <v>99</v>
      </c>
      <c r="B38" s="63">
        <v>148536</v>
      </c>
      <c r="C38" s="64">
        <v>53.6</v>
      </c>
      <c r="D38" s="64">
        <v>24.4</v>
      </c>
      <c r="E38" s="64">
        <v>10.5</v>
      </c>
      <c r="F38" s="64">
        <v>11.5</v>
      </c>
      <c r="G38" s="63">
        <v>29435</v>
      </c>
      <c r="H38" s="64">
        <v>50.2</v>
      </c>
      <c r="I38" s="64">
        <v>38.700000000000003</v>
      </c>
      <c r="J38" s="64">
        <v>11</v>
      </c>
    </row>
    <row r="39" spans="1:10" ht="15" customHeight="1" x14ac:dyDescent="0.25">
      <c r="A39" s="25" t="s">
        <v>27</v>
      </c>
      <c r="B39" s="61">
        <v>38297</v>
      </c>
      <c r="C39" s="62">
        <v>67.400000000000006</v>
      </c>
      <c r="D39" s="62">
        <v>19.899999999999999</v>
      </c>
      <c r="E39" s="62">
        <v>7.1</v>
      </c>
      <c r="F39" s="62">
        <v>5.6</v>
      </c>
      <c r="G39" s="61">
        <v>4988</v>
      </c>
      <c r="H39" s="62">
        <v>59.4</v>
      </c>
      <c r="I39" s="62">
        <v>34.5</v>
      </c>
      <c r="J39" s="62">
        <v>6.1</v>
      </c>
    </row>
    <row r="40" spans="1:10" s="2" customFormat="1" ht="15" customHeight="1" x14ac:dyDescent="0.25">
      <c r="A40" s="29" t="s">
        <v>28</v>
      </c>
      <c r="B40" s="61">
        <v>10872</v>
      </c>
      <c r="C40" s="62">
        <v>64.099999999999994</v>
      </c>
      <c r="D40" s="62">
        <v>21</v>
      </c>
      <c r="E40" s="62">
        <v>7.6</v>
      </c>
      <c r="F40" s="62">
        <v>7.3</v>
      </c>
      <c r="G40" s="61">
        <v>1505</v>
      </c>
      <c r="H40" s="62">
        <v>55.4</v>
      </c>
      <c r="I40" s="62">
        <v>37.299999999999997</v>
      </c>
      <c r="J40" s="62">
        <v>7.3</v>
      </c>
    </row>
    <row r="41" spans="1:10" ht="15" customHeight="1" x14ac:dyDescent="0.25">
      <c r="A41" s="25" t="s">
        <v>29</v>
      </c>
      <c r="B41" s="61">
        <v>10635</v>
      </c>
      <c r="C41" s="62">
        <v>59.1</v>
      </c>
      <c r="D41" s="62">
        <v>22.8</v>
      </c>
      <c r="E41" s="62">
        <v>9.4</v>
      </c>
      <c r="F41" s="62">
        <v>8.6999999999999993</v>
      </c>
      <c r="G41" s="61">
        <v>1651</v>
      </c>
      <c r="H41" s="62">
        <v>54</v>
      </c>
      <c r="I41" s="62">
        <v>36</v>
      </c>
      <c r="J41" s="62">
        <v>10</v>
      </c>
    </row>
    <row r="42" spans="1:10" ht="15" customHeight="1" x14ac:dyDescent="0.25">
      <c r="A42" s="25" t="s">
        <v>30</v>
      </c>
      <c r="B42" s="61">
        <v>8799</v>
      </c>
      <c r="C42" s="62">
        <v>65.900000000000006</v>
      </c>
      <c r="D42" s="62">
        <v>20.9</v>
      </c>
      <c r="E42" s="62">
        <v>7.5</v>
      </c>
      <c r="F42" s="62">
        <v>5.6</v>
      </c>
      <c r="G42" s="61">
        <v>1147</v>
      </c>
      <c r="H42" s="62">
        <v>62.9</v>
      </c>
      <c r="I42" s="62">
        <v>31.8</v>
      </c>
      <c r="J42" s="62">
        <v>5.2</v>
      </c>
    </row>
    <row r="43" spans="1:10" ht="15" customHeight="1" x14ac:dyDescent="0.25">
      <c r="A43" s="25" t="s">
        <v>31</v>
      </c>
      <c r="B43" s="61">
        <v>16343</v>
      </c>
      <c r="C43" s="62">
        <v>53.5</v>
      </c>
      <c r="D43" s="62">
        <v>25</v>
      </c>
      <c r="E43" s="62">
        <v>10.3</v>
      </c>
      <c r="F43" s="62">
        <v>11.2</v>
      </c>
      <c r="G43" s="61">
        <v>3161</v>
      </c>
      <c r="H43" s="62">
        <v>49.8</v>
      </c>
      <c r="I43" s="62">
        <v>40.6</v>
      </c>
      <c r="J43" s="62">
        <v>9.6</v>
      </c>
    </row>
    <row r="44" spans="1:10" ht="15" customHeight="1" x14ac:dyDescent="0.25">
      <c r="A44" s="25" t="s">
        <v>32</v>
      </c>
      <c r="B44" s="61">
        <v>22155</v>
      </c>
      <c r="C44" s="62">
        <v>49</v>
      </c>
      <c r="D44" s="62">
        <v>29.2</v>
      </c>
      <c r="E44" s="62">
        <v>11.1</v>
      </c>
      <c r="F44" s="62">
        <v>10.8</v>
      </c>
      <c r="G44" s="61">
        <v>4076</v>
      </c>
      <c r="H44" s="62">
        <v>51.4</v>
      </c>
      <c r="I44" s="62">
        <v>39.9</v>
      </c>
      <c r="J44" s="62">
        <v>8.6999999999999993</v>
      </c>
    </row>
    <row r="45" spans="1:10" ht="15" customHeight="1" x14ac:dyDescent="0.25">
      <c r="A45" s="25" t="s">
        <v>33</v>
      </c>
      <c r="B45" s="61">
        <v>14559</v>
      </c>
      <c r="C45" s="62">
        <v>43.3</v>
      </c>
      <c r="D45" s="62">
        <v>29.2</v>
      </c>
      <c r="E45" s="62">
        <v>13.2</v>
      </c>
      <c r="F45" s="62">
        <v>14.2</v>
      </c>
      <c r="G45" s="61">
        <v>3332</v>
      </c>
      <c r="H45" s="62">
        <v>48.7</v>
      </c>
      <c r="I45" s="62">
        <v>38.700000000000003</v>
      </c>
      <c r="J45" s="62">
        <v>12.5</v>
      </c>
    </row>
    <row r="46" spans="1:10" ht="15" customHeight="1" x14ac:dyDescent="0.25">
      <c r="A46" s="25" t="s">
        <v>34</v>
      </c>
      <c r="B46" s="61">
        <v>18230</v>
      </c>
      <c r="C46" s="62">
        <v>48.5</v>
      </c>
      <c r="D46" s="62">
        <v>27.7</v>
      </c>
      <c r="E46" s="62">
        <v>11.9</v>
      </c>
      <c r="F46" s="62">
        <v>11.9</v>
      </c>
      <c r="G46" s="61">
        <v>3818</v>
      </c>
      <c r="H46" s="62">
        <v>51.4</v>
      </c>
      <c r="I46" s="62">
        <v>37</v>
      </c>
      <c r="J46" s="62">
        <v>11.5</v>
      </c>
    </row>
    <row r="47" spans="1:10" ht="15" customHeight="1" x14ac:dyDescent="0.25">
      <c r="A47" s="25" t="s">
        <v>35</v>
      </c>
      <c r="B47" s="61">
        <v>14997</v>
      </c>
      <c r="C47" s="62">
        <v>57.1</v>
      </c>
      <c r="D47" s="62">
        <v>25.4</v>
      </c>
      <c r="E47" s="62">
        <v>8.6999999999999993</v>
      </c>
      <c r="F47" s="62">
        <v>8.8000000000000007</v>
      </c>
      <c r="G47" s="61">
        <v>2430</v>
      </c>
      <c r="H47" s="62">
        <v>53.7</v>
      </c>
      <c r="I47" s="62">
        <v>36.4</v>
      </c>
      <c r="J47" s="62">
        <v>9.8000000000000007</v>
      </c>
    </row>
    <row r="48" spans="1:10" ht="15" customHeight="1" x14ac:dyDescent="0.25">
      <c r="A48" s="28" t="s">
        <v>101</v>
      </c>
      <c r="B48" s="63">
        <v>154887</v>
      </c>
      <c r="C48" s="64">
        <v>56.9</v>
      </c>
      <c r="D48" s="64">
        <v>24.4</v>
      </c>
      <c r="E48" s="64">
        <v>9.5</v>
      </c>
      <c r="F48" s="64">
        <v>9.1</v>
      </c>
      <c r="G48" s="63">
        <v>26108</v>
      </c>
      <c r="H48" s="64">
        <v>53.5</v>
      </c>
      <c r="I48" s="64">
        <v>37.299999999999997</v>
      </c>
      <c r="J48" s="64">
        <v>9.1999999999999993</v>
      </c>
    </row>
    <row r="49" spans="1:10" ht="15" customHeight="1" x14ac:dyDescent="0.25">
      <c r="A49" s="25" t="s">
        <v>36</v>
      </c>
      <c r="B49" s="61">
        <v>6303</v>
      </c>
      <c r="C49" s="62">
        <v>62.4</v>
      </c>
      <c r="D49" s="62">
        <v>23.5</v>
      </c>
      <c r="E49" s="62">
        <v>8.1999999999999993</v>
      </c>
      <c r="F49" s="62">
        <v>5.9</v>
      </c>
      <c r="G49" s="61">
        <v>863</v>
      </c>
      <c r="H49" s="62">
        <v>64</v>
      </c>
      <c r="I49" s="62">
        <v>29.8</v>
      </c>
      <c r="J49" s="62">
        <v>6.3</v>
      </c>
    </row>
    <row r="50" spans="1:10" ht="15" customHeight="1" x14ac:dyDescent="0.25">
      <c r="A50" s="25" t="s">
        <v>37</v>
      </c>
      <c r="B50" s="61">
        <v>15194</v>
      </c>
      <c r="C50" s="62">
        <v>61.9</v>
      </c>
      <c r="D50" s="62">
        <v>22.7</v>
      </c>
      <c r="E50" s="62">
        <v>8.1999999999999993</v>
      </c>
      <c r="F50" s="62">
        <v>7.2</v>
      </c>
      <c r="G50" s="61">
        <v>2233</v>
      </c>
      <c r="H50" s="62">
        <v>56.4</v>
      </c>
      <c r="I50" s="62">
        <v>35.799999999999997</v>
      </c>
      <c r="J50" s="62">
        <v>7.8</v>
      </c>
    </row>
    <row r="51" spans="1:10" s="2" customFormat="1" ht="15" customHeight="1" x14ac:dyDescent="0.25">
      <c r="A51" s="25" t="s">
        <v>38</v>
      </c>
      <c r="B51" s="61">
        <v>5116</v>
      </c>
      <c r="C51" s="62">
        <v>51.4</v>
      </c>
      <c r="D51" s="62">
        <v>26.3</v>
      </c>
      <c r="E51" s="62">
        <v>10.3</v>
      </c>
      <c r="F51" s="62">
        <v>12</v>
      </c>
      <c r="G51" s="61">
        <v>1034</v>
      </c>
      <c r="H51" s="62">
        <v>48.9</v>
      </c>
      <c r="I51" s="62">
        <v>41.4</v>
      </c>
      <c r="J51" s="62">
        <v>9.6999999999999993</v>
      </c>
    </row>
    <row r="52" spans="1:10" ht="15" customHeight="1" x14ac:dyDescent="0.25">
      <c r="A52" s="25" t="s">
        <v>39</v>
      </c>
      <c r="B52" s="61">
        <v>8030</v>
      </c>
      <c r="C52" s="62">
        <v>53.9</v>
      </c>
      <c r="D52" s="62">
        <v>26.1</v>
      </c>
      <c r="E52" s="62">
        <v>10.1</v>
      </c>
      <c r="F52" s="62">
        <v>9.9</v>
      </c>
      <c r="G52" s="61">
        <v>1447</v>
      </c>
      <c r="H52" s="62">
        <v>52.7</v>
      </c>
      <c r="I52" s="62">
        <v>37.6</v>
      </c>
      <c r="J52" s="62">
        <v>9.6999999999999993</v>
      </c>
    </row>
    <row r="53" spans="1:10" ht="15" customHeight="1" x14ac:dyDescent="0.25">
      <c r="A53" s="25" t="s">
        <v>40</v>
      </c>
      <c r="B53" s="61">
        <v>35913</v>
      </c>
      <c r="C53" s="62">
        <v>63.9</v>
      </c>
      <c r="D53" s="62">
        <v>21.8</v>
      </c>
      <c r="E53" s="62">
        <v>7.8</v>
      </c>
      <c r="F53" s="62">
        <v>6.5</v>
      </c>
      <c r="G53" s="61">
        <v>5010</v>
      </c>
      <c r="H53" s="62">
        <v>57.9</v>
      </c>
      <c r="I53" s="62">
        <v>35.200000000000003</v>
      </c>
      <c r="J53" s="62">
        <v>6.9</v>
      </c>
    </row>
    <row r="54" spans="1:10" ht="15" customHeight="1" x14ac:dyDescent="0.25">
      <c r="A54" s="25" t="s">
        <v>41</v>
      </c>
      <c r="B54" s="61">
        <v>11506</v>
      </c>
      <c r="C54" s="62">
        <v>61.8</v>
      </c>
      <c r="D54" s="62">
        <v>23.1</v>
      </c>
      <c r="E54" s="62">
        <v>8</v>
      </c>
      <c r="F54" s="62">
        <v>7</v>
      </c>
      <c r="G54" s="61">
        <v>1618</v>
      </c>
      <c r="H54" s="62">
        <v>57.2</v>
      </c>
      <c r="I54" s="62">
        <v>36.4</v>
      </c>
      <c r="J54" s="62">
        <v>6.4</v>
      </c>
    </row>
    <row r="55" spans="1:10" ht="15" customHeight="1" x14ac:dyDescent="0.25">
      <c r="A55" s="25" t="s">
        <v>42</v>
      </c>
      <c r="B55" s="61">
        <v>6258</v>
      </c>
      <c r="C55" s="62">
        <v>66.7</v>
      </c>
      <c r="D55" s="62">
        <v>20.9</v>
      </c>
      <c r="E55" s="62">
        <v>6.9</v>
      </c>
      <c r="F55" s="62">
        <v>5.5</v>
      </c>
      <c r="G55" s="61">
        <v>718</v>
      </c>
      <c r="H55" s="62">
        <v>57.7</v>
      </c>
      <c r="I55" s="62">
        <v>34</v>
      </c>
      <c r="J55" s="62">
        <v>8.4</v>
      </c>
    </row>
    <row r="56" spans="1:10" ht="15" customHeight="1" x14ac:dyDescent="0.25">
      <c r="A56" s="25" t="s">
        <v>43</v>
      </c>
      <c r="B56" s="61">
        <v>24249</v>
      </c>
      <c r="C56" s="62">
        <v>68.599999999999994</v>
      </c>
      <c r="D56" s="62">
        <v>20.399999999999999</v>
      </c>
      <c r="E56" s="62">
        <v>6.4</v>
      </c>
      <c r="F56" s="62">
        <v>4.5999999999999996</v>
      </c>
      <c r="G56" s="61">
        <v>2619</v>
      </c>
      <c r="H56" s="62">
        <v>62.9</v>
      </c>
      <c r="I56" s="62">
        <v>30.9</v>
      </c>
      <c r="J56" s="62">
        <v>6.3</v>
      </c>
    </row>
    <row r="57" spans="1:10" ht="15" customHeight="1" x14ac:dyDescent="0.25">
      <c r="A57" s="25" t="s">
        <v>44</v>
      </c>
      <c r="B57" s="61">
        <v>11643</v>
      </c>
      <c r="C57" s="62">
        <v>72.099999999999994</v>
      </c>
      <c r="D57" s="62">
        <v>17.2</v>
      </c>
      <c r="E57" s="62">
        <v>5.7</v>
      </c>
      <c r="F57" s="62">
        <v>5</v>
      </c>
      <c r="G57" s="61">
        <v>1216</v>
      </c>
      <c r="H57" s="62">
        <v>58</v>
      </c>
      <c r="I57" s="62">
        <v>30.4</v>
      </c>
      <c r="J57" s="62">
        <v>11.6</v>
      </c>
    </row>
    <row r="58" spans="1:10" ht="15" customHeight="1" x14ac:dyDescent="0.25">
      <c r="A58" s="25" t="s">
        <v>45</v>
      </c>
      <c r="B58" s="61">
        <v>29077</v>
      </c>
      <c r="C58" s="62">
        <v>70</v>
      </c>
      <c r="D58" s="62">
        <v>19.5</v>
      </c>
      <c r="E58" s="62">
        <v>6.2</v>
      </c>
      <c r="F58" s="62">
        <v>4.3</v>
      </c>
      <c r="G58" s="61">
        <v>3145</v>
      </c>
      <c r="H58" s="62">
        <v>63.6</v>
      </c>
      <c r="I58" s="62">
        <v>29.9</v>
      </c>
      <c r="J58" s="62">
        <v>6.5</v>
      </c>
    </row>
    <row r="59" spans="1:10" ht="15" customHeight="1" x14ac:dyDescent="0.25">
      <c r="A59" s="25" t="s">
        <v>46</v>
      </c>
      <c r="B59" s="61">
        <v>9221</v>
      </c>
      <c r="C59" s="62">
        <v>55.2</v>
      </c>
      <c r="D59" s="62">
        <v>24.6</v>
      </c>
      <c r="E59" s="62">
        <v>9.8000000000000007</v>
      </c>
      <c r="F59" s="62">
        <v>10.4</v>
      </c>
      <c r="G59" s="61">
        <v>1741</v>
      </c>
      <c r="H59" s="62">
        <v>51.9</v>
      </c>
      <c r="I59" s="62">
        <v>38.799999999999997</v>
      </c>
      <c r="J59" s="62">
        <v>9.1999999999999993</v>
      </c>
    </row>
    <row r="60" spans="1:10" ht="15" customHeight="1" x14ac:dyDescent="0.25">
      <c r="A60" s="25" t="s">
        <v>47</v>
      </c>
      <c r="B60" s="61">
        <v>7289</v>
      </c>
      <c r="C60" s="62">
        <v>55.3</v>
      </c>
      <c r="D60" s="62">
        <v>26.4</v>
      </c>
      <c r="E60" s="62">
        <v>9.1</v>
      </c>
      <c r="F60" s="62">
        <v>9.1999999999999993</v>
      </c>
      <c r="G60" s="61">
        <v>1224</v>
      </c>
      <c r="H60" s="62">
        <v>52.9</v>
      </c>
      <c r="I60" s="62">
        <v>39.5</v>
      </c>
      <c r="J60" s="62">
        <v>7.6</v>
      </c>
    </row>
    <row r="61" spans="1:10" ht="15" customHeight="1" x14ac:dyDescent="0.25">
      <c r="A61" s="25" t="s">
        <v>48</v>
      </c>
      <c r="B61" s="61">
        <v>23558</v>
      </c>
      <c r="C61" s="62">
        <v>48.4</v>
      </c>
      <c r="D61" s="62">
        <v>28</v>
      </c>
      <c r="E61" s="62">
        <v>11.8</v>
      </c>
      <c r="F61" s="62">
        <v>11.9</v>
      </c>
      <c r="G61" s="61">
        <v>4855</v>
      </c>
      <c r="H61" s="62">
        <v>51.7</v>
      </c>
      <c r="I61" s="62">
        <v>37.299999999999997</v>
      </c>
      <c r="J61" s="62">
        <v>11</v>
      </c>
    </row>
    <row r="62" spans="1:10" ht="15" customHeight="1" x14ac:dyDescent="0.25">
      <c r="A62" s="28" t="s">
        <v>102</v>
      </c>
      <c r="B62" s="63">
        <v>193357</v>
      </c>
      <c r="C62" s="64">
        <v>62.3</v>
      </c>
      <c r="D62" s="64">
        <v>22.5</v>
      </c>
      <c r="E62" s="64">
        <v>8.1</v>
      </c>
      <c r="F62" s="64">
        <v>7.1</v>
      </c>
      <c r="G62" s="63">
        <v>27723</v>
      </c>
      <c r="H62" s="64">
        <v>56.8</v>
      </c>
      <c r="I62" s="64">
        <v>35</v>
      </c>
      <c r="J62" s="64">
        <v>8.1999999999999993</v>
      </c>
    </row>
    <row r="63" spans="1:10" ht="15" customHeight="1" x14ac:dyDescent="0.25">
      <c r="A63" s="25" t="s">
        <v>49</v>
      </c>
      <c r="B63" s="61">
        <v>14587</v>
      </c>
      <c r="C63" s="62">
        <v>65.599999999999994</v>
      </c>
      <c r="D63" s="62">
        <v>21.7</v>
      </c>
      <c r="E63" s="62">
        <v>7.2</v>
      </c>
      <c r="F63" s="62">
        <v>5.5</v>
      </c>
      <c r="G63" s="61">
        <v>1760</v>
      </c>
      <c r="H63" s="62">
        <v>58.8</v>
      </c>
      <c r="I63" s="62">
        <v>34</v>
      </c>
      <c r="J63" s="62">
        <v>7.3</v>
      </c>
    </row>
    <row r="64" spans="1:10" ht="15" customHeight="1" x14ac:dyDescent="0.25">
      <c r="A64" s="25" t="s">
        <v>50</v>
      </c>
      <c r="B64" s="61">
        <v>22094</v>
      </c>
      <c r="C64" s="62">
        <v>60.6</v>
      </c>
      <c r="D64" s="62">
        <v>23.8</v>
      </c>
      <c r="E64" s="62">
        <v>8.6999999999999993</v>
      </c>
      <c r="F64" s="62">
        <v>6.9</v>
      </c>
      <c r="G64" s="61">
        <v>3135</v>
      </c>
      <c r="H64" s="62">
        <v>59.4</v>
      </c>
      <c r="I64" s="62">
        <v>31.7</v>
      </c>
      <c r="J64" s="62">
        <v>8.9</v>
      </c>
    </row>
    <row r="65" spans="1:10" ht="15" customHeight="1" x14ac:dyDescent="0.25">
      <c r="A65" s="25" t="s">
        <v>51</v>
      </c>
      <c r="B65" s="61">
        <v>7154</v>
      </c>
      <c r="C65" s="62">
        <v>51.9</v>
      </c>
      <c r="D65" s="62">
        <v>26.9</v>
      </c>
      <c r="E65" s="62">
        <v>10.7</v>
      </c>
      <c r="F65" s="62">
        <v>10.4</v>
      </c>
      <c r="G65" s="61">
        <v>1341</v>
      </c>
      <c r="H65" s="62">
        <v>52.2</v>
      </c>
      <c r="I65" s="62">
        <v>37.700000000000003</v>
      </c>
      <c r="J65" s="62">
        <v>10.1</v>
      </c>
    </row>
    <row r="66" spans="1:10" s="2" customFormat="1" ht="15" customHeight="1" x14ac:dyDescent="0.25">
      <c r="A66" s="25" t="s">
        <v>52</v>
      </c>
      <c r="B66" s="61">
        <v>13408</v>
      </c>
      <c r="C66" s="62">
        <v>47.9</v>
      </c>
      <c r="D66" s="62">
        <v>26.2</v>
      </c>
      <c r="E66" s="62">
        <v>11.9</v>
      </c>
      <c r="F66" s="62">
        <v>13.9</v>
      </c>
      <c r="G66" s="61">
        <v>2896</v>
      </c>
      <c r="H66" s="62">
        <v>46.1</v>
      </c>
      <c r="I66" s="62">
        <v>36.9</v>
      </c>
      <c r="J66" s="62">
        <v>17.100000000000001</v>
      </c>
    </row>
    <row r="67" spans="1:10" ht="15" customHeight="1" x14ac:dyDescent="0.25">
      <c r="A67" s="25" t="s">
        <v>53</v>
      </c>
      <c r="B67" s="61">
        <v>8418</v>
      </c>
      <c r="C67" s="62">
        <v>53.9</v>
      </c>
      <c r="D67" s="62">
        <v>25</v>
      </c>
      <c r="E67" s="62">
        <v>10.3</v>
      </c>
      <c r="F67" s="62">
        <v>10.8</v>
      </c>
      <c r="G67" s="61">
        <v>1602</v>
      </c>
      <c r="H67" s="62">
        <v>52.7</v>
      </c>
      <c r="I67" s="62">
        <v>36.5</v>
      </c>
      <c r="J67" s="62">
        <v>10.9</v>
      </c>
    </row>
    <row r="68" spans="1:10" ht="15" customHeight="1" x14ac:dyDescent="0.25">
      <c r="A68" s="25" t="s">
        <v>54</v>
      </c>
      <c r="B68" s="61">
        <v>18461</v>
      </c>
      <c r="C68" s="62">
        <v>47.8</v>
      </c>
      <c r="D68" s="62">
        <v>28.3</v>
      </c>
      <c r="E68" s="62">
        <v>12</v>
      </c>
      <c r="F68" s="62">
        <v>11.9</v>
      </c>
      <c r="G68" s="61">
        <v>3916</v>
      </c>
      <c r="H68" s="62">
        <v>52.2</v>
      </c>
      <c r="I68" s="62">
        <v>37.1</v>
      </c>
      <c r="J68" s="62">
        <v>10.8</v>
      </c>
    </row>
    <row r="69" spans="1:10" ht="15" customHeight="1" x14ac:dyDescent="0.25">
      <c r="A69" s="25" t="s">
        <v>55</v>
      </c>
      <c r="B69" s="61">
        <v>29982</v>
      </c>
      <c r="C69" s="62">
        <v>54.1</v>
      </c>
      <c r="D69" s="62">
        <v>27.1</v>
      </c>
      <c r="E69" s="62">
        <v>10</v>
      </c>
      <c r="F69" s="62">
        <v>8.6999999999999993</v>
      </c>
      <c r="G69" s="61">
        <v>5118</v>
      </c>
      <c r="H69" s="62">
        <v>56.1</v>
      </c>
      <c r="I69" s="62">
        <v>35.9</v>
      </c>
      <c r="J69" s="62">
        <v>8.1</v>
      </c>
    </row>
    <row r="70" spans="1:10" ht="15" customHeight="1" x14ac:dyDescent="0.25">
      <c r="A70" s="25" t="s">
        <v>56</v>
      </c>
      <c r="B70" s="61">
        <v>9800</v>
      </c>
      <c r="C70" s="62">
        <v>47.3</v>
      </c>
      <c r="D70" s="62">
        <v>26.3</v>
      </c>
      <c r="E70" s="62">
        <v>11.8</v>
      </c>
      <c r="F70" s="62">
        <v>14.6</v>
      </c>
      <c r="G70" s="61">
        <v>2183</v>
      </c>
      <c r="H70" s="62">
        <v>44.4</v>
      </c>
      <c r="I70" s="62">
        <v>35.9</v>
      </c>
      <c r="J70" s="62">
        <v>19.7</v>
      </c>
    </row>
    <row r="71" spans="1:10" ht="15" customHeight="1" x14ac:dyDescent="0.25">
      <c r="A71" s="25" t="s">
        <v>57</v>
      </c>
      <c r="B71" s="61">
        <v>5327</v>
      </c>
      <c r="C71" s="62">
        <v>40.9</v>
      </c>
      <c r="D71" s="62">
        <v>31</v>
      </c>
      <c r="E71" s="62">
        <v>13</v>
      </c>
      <c r="F71" s="62">
        <v>15.1</v>
      </c>
      <c r="G71" s="61">
        <v>1208</v>
      </c>
      <c r="H71" s="62">
        <v>46</v>
      </c>
      <c r="I71" s="62">
        <v>41.6</v>
      </c>
      <c r="J71" s="62">
        <v>12.3</v>
      </c>
    </row>
    <row r="72" spans="1:10" ht="15" customHeight="1" x14ac:dyDescent="0.25">
      <c r="A72" s="25" t="s">
        <v>58</v>
      </c>
      <c r="B72" s="61">
        <v>11357</v>
      </c>
      <c r="C72" s="62">
        <v>36.200000000000003</v>
      </c>
      <c r="D72" s="62">
        <v>33.200000000000003</v>
      </c>
      <c r="E72" s="62">
        <v>13.8</v>
      </c>
      <c r="F72" s="62">
        <v>16.8</v>
      </c>
      <c r="G72" s="61">
        <v>2785</v>
      </c>
      <c r="H72" s="62">
        <v>44.2</v>
      </c>
      <c r="I72" s="62">
        <v>44.8</v>
      </c>
      <c r="J72" s="62">
        <v>11</v>
      </c>
    </row>
    <row r="73" spans="1:10" ht="15" customHeight="1" x14ac:dyDescent="0.25">
      <c r="A73" s="25" t="s">
        <v>59</v>
      </c>
      <c r="B73" s="61">
        <v>11518</v>
      </c>
      <c r="C73" s="62">
        <v>41.6</v>
      </c>
      <c r="D73" s="62">
        <v>32.5</v>
      </c>
      <c r="E73" s="62">
        <v>12.1</v>
      </c>
      <c r="F73" s="62">
        <v>13.8</v>
      </c>
      <c r="G73" s="61">
        <v>2417</v>
      </c>
      <c r="H73" s="62">
        <v>47.5</v>
      </c>
      <c r="I73" s="62">
        <v>42.3</v>
      </c>
      <c r="J73" s="62">
        <v>10.199999999999999</v>
      </c>
    </row>
    <row r="74" spans="1:10" ht="15" customHeight="1" x14ac:dyDescent="0.25">
      <c r="A74" s="25" t="s">
        <v>60</v>
      </c>
      <c r="B74" s="61">
        <v>8920</v>
      </c>
      <c r="C74" s="62">
        <v>42.5</v>
      </c>
      <c r="D74" s="62">
        <v>31.8</v>
      </c>
      <c r="E74" s="62">
        <v>12.6</v>
      </c>
      <c r="F74" s="62">
        <v>13.1</v>
      </c>
      <c r="G74" s="61">
        <v>1940</v>
      </c>
      <c r="H74" s="62">
        <v>50.2</v>
      </c>
      <c r="I74" s="62">
        <v>38.1</v>
      </c>
      <c r="J74" s="62">
        <v>11.6</v>
      </c>
    </row>
    <row r="75" spans="1:10" ht="15" customHeight="1" x14ac:dyDescent="0.25">
      <c r="A75" s="25" t="s">
        <v>61</v>
      </c>
      <c r="B75" s="61">
        <v>3072</v>
      </c>
      <c r="C75" s="62">
        <v>29.4</v>
      </c>
      <c r="D75" s="62">
        <v>34.799999999999997</v>
      </c>
      <c r="E75" s="62">
        <v>17</v>
      </c>
      <c r="F75" s="62">
        <v>18.8</v>
      </c>
      <c r="G75" s="61">
        <v>857</v>
      </c>
      <c r="H75" s="62">
        <v>44.6</v>
      </c>
      <c r="I75" s="62">
        <v>43.9</v>
      </c>
      <c r="J75" s="62">
        <v>11.6</v>
      </c>
    </row>
    <row r="76" spans="1:10" ht="15" customHeight="1" x14ac:dyDescent="0.25">
      <c r="A76" s="25" t="s">
        <v>62</v>
      </c>
      <c r="B76" s="61">
        <v>2604</v>
      </c>
      <c r="C76" s="62">
        <v>33.1</v>
      </c>
      <c r="D76" s="62">
        <v>33</v>
      </c>
      <c r="E76" s="62">
        <v>16.399999999999999</v>
      </c>
      <c r="F76" s="62">
        <v>17.5</v>
      </c>
      <c r="G76" s="61">
        <v>682</v>
      </c>
      <c r="H76" s="62">
        <v>46.3</v>
      </c>
      <c r="I76" s="62">
        <v>42.5</v>
      </c>
      <c r="J76" s="62">
        <v>11.1</v>
      </c>
    </row>
    <row r="77" spans="1:10" ht="15" customHeight="1" x14ac:dyDescent="0.25">
      <c r="A77" s="25" t="s">
        <v>63</v>
      </c>
      <c r="B77" s="61">
        <v>2154</v>
      </c>
      <c r="C77" s="62">
        <v>32.700000000000003</v>
      </c>
      <c r="D77" s="62">
        <v>31.7</v>
      </c>
      <c r="E77" s="62">
        <v>15.4</v>
      </c>
      <c r="F77" s="62">
        <v>20.2</v>
      </c>
      <c r="G77" s="61">
        <v>584</v>
      </c>
      <c r="H77" s="62">
        <v>43.3</v>
      </c>
      <c r="I77" s="62">
        <v>43</v>
      </c>
      <c r="J77" s="62">
        <v>13.7</v>
      </c>
    </row>
    <row r="78" spans="1:10" ht="15" customHeight="1" x14ac:dyDescent="0.25">
      <c r="A78" s="25" t="s">
        <v>64</v>
      </c>
      <c r="B78" s="61">
        <v>4707</v>
      </c>
      <c r="C78" s="62">
        <v>37.299999999999997</v>
      </c>
      <c r="D78" s="62">
        <v>30.9</v>
      </c>
      <c r="E78" s="62">
        <v>14.4</v>
      </c>
      <c r="F78" s="62">
        <v>17.399999999999999</v>
      </c>
      <c r="G78" s="61">
        <v>1226</v>
      </c>
      <c r="H78" s="62">
        <v>44.3</v>
      </c>
      <c r="I78" s="62">
        <v>43.5</v>
      </c>
      <c r="J78" s="62">
        <v>12.2</v>
      </c>
    </row>
    <row r="79" spans="1:10" ht="15" customHeight="1" x14ac:dyDescent="0.25">
      <c r="A79" s="25" t="s">
        <v>65</v>
      </c>
      <c r="B79" s="61">
        <v>9516</v>
      </c>
      <c r="C79" s="62">
        <v>38.9</v>
      </c>
      <c r="D79" s="62">
        <v>31.6</v>
      </c>
      <c r="E79" s="62">
        <v>13</v>
      </c>
      <c r="F79" s="62">
        <v>16.5</v>
      </c>
      <c r="G79" s="61">
        <v>2230</v>
      </c>
      <c r="H79" s="62">
        <v>42.6</v>
      </c>
      <c r="I79" s="62">
        <v>44</v>
      </c>
      <c r="J79" s="62">
        <v>13.4</v>
      </c>
    </row>
    <row r="80" spans="1:10" ht="15" customHeight="1" x14ac:dyDescent="0.25">
      <c r="A80" s="25" t="s">
        <v>66</v>
      </c>
      <c r="B80" s="61">
        <v>47237</v>
      </c>
      <c r="C80" s="62">
        <v>46.7</v>
      </c>
      <c r="D80" s="62">
        <v>29.3</v>
      </c>
      <c r="E80" s="62">
        <v>12</v>
      </c>
      <c r="F80" s="62">
        <v>11.9</v>
      </c>
      <c r="G80" s="61">
        <v>9828</v>
      </c>
      <c r="H80" s="62">
        <v>51.4</v>
      </c>
      <c r="I80" s="62">
        <v>37.700000000000003</v>
      </c>
      <c r="J80" s="62">
        <v>11</v>
      </c>
    </row>
    <row r="81" spans="1:10" ht="15" customHeight="1" x14ac:dyDescent="0.25">
      <c r="A81" s="28" t="s">
        <v>103</v>
      </c>
      <c r="B81" s="63">
        <v>230316</v>
      </c>
      <c r="C81" s="64">
        <v>48.7</v>
      </c>
      <c r="D81" s="64">
        <v>28.1</v>
      </c>
      <c r="E81" s="64">
        <v>11.4</v>
      </c>
      <c r="F81" s="64">
        <v>11.7</v>
      </c>
      <c r="G81" s="63">
        <v>45708</v>
      </c>
      <c r="H81" s="64">
        <v>50.4</v>
      </c>
      <c r="I81" s="64">
        <v>38.200000000000003</v>
      </c>
      <c r="J81" s="64">
        <v>11.3</v>
      </c>
    </row>
    <row r="82" spans="1:10" ht="15" hidden="1" customHeight="1" x14ac:dyDescent="0.25">
      <c r="A82" s="28"/>
      <c r="B82" s="63"/>
      <c r="C82" s="64"/>
      <c r="D82" s="64"/>
      <c r="E82" s="64"/>
      <c r="F82" s="64"/>
      <c r="G82" s="63"/>
      <c r="H82" s="64"/>
      <c r="I82" s="64"/>
      <c r="J82" s="64"/>
    </row>
    <row r="83" spans="1:10" ht="15" customHeight="1" x14ac:dyDescent="0.25">
      <c r="A83" s="25" t="s">
        <v>67</v>
      </c>
      <c r="B83" s="61">
        <v>21534</v>
      </c>
      <c r="C83" s="62">
        <v>49.3</v>
      </c>
      <c r="D83" s="62">
        <v>28.7</v>
      </c>
      <c r="E83" s="62">
        <v>11.1</v>
      </c>
      <c r="F83" s="62">
        <v>10.8</v>
      </c>
      <c r="G83" s="61">
        <v>4005</v>
      </c>
      <c r="H83" s="62">
        <v>53.4</v>
      </c>
      <c r="I83" s="62">
        <v>35.5</v>
      </c>
      <c r="J83" s="62">
        <v>11.1</v>
      </c>
    </row>
    <row r="84" spans="1:10" ht="15" customHeight="1" x14ac:dyDescent="0.25">
      <c r="A84" s="25" t="s">
        <v>68</v>
      </c>
      <c r="B84" s="61">
        <v>18640</v>
      </c>
      <c r="C84" s="62">
        <v>49.8</v>
      </c>
      <c r="D84" s="62">
        <v>27.9</v>
      </c>
      <c r="E84" s="62">
        <v>11.1</v>
      </c>
      <c r="F84" s="62">
        <v>11.2</v>
      </c>
      <c r="G84" s="61">
        <v>3634</v>
      </c>
      <c r="H84" s="62">
        <v>51.2</v>
      </c>
      <c r="I84" s="62">
        <v>37</v>
      </c>
      <c r="J84" s="62">
        <v>11.7</v>
      </c>
    </row>
    <row r="85" spans="1:10" ht="15" customHeight="1" x14ac:dyDescent="0.25">
      <c r="A85" s="25" t="s">
        <v>69</v>
      </c>
      <c r="B85" s="61">
        <v>1662</v>
      </c>
      <c r="C85" s="62">
        <v>37.200000000000003</v>
      </c>
      <c r="D85" s="62">
        <v>32.6</v>
      </c>
      <c r="E85" s="62">
        <v>15.4</v>
      </c>
      <c r="F85" s="62">
        <v>14.8</v>
      </c>
      <c r="G85" s="61">
        <v>392</v>
      </c>
      <c r="H85" s="62">
        <v>49.7</v>
      </c>
      <c r="I85" s="62">
        <v>39.5</v>
      </c>
      <c r="J85" s="62">
        <v>10.7</v>
      </c>
    </row>
    <row r="86" spans="1:10" ht="15" customHeight="1" x14ac:dyDescent="0.25">
      <c r="A86" s="25" t="s">
        <v>70</v>
      </c>
      <c r="B86" s="61">
        <v>1052</v>
      </c>
      <c r="C86" s="62">
        <v>35.299999999999997</v>
      </c>
      <c r="D86" s="62">
        <v>29.4</v>
      </c>
      <c r="E86" s="62">
        <v>19.7</v>
      </c>
      <c r="F86" s="62">
        <v>15.7</v>
      </c>
      <c r="G86" s="61">
        <v>268</v>
      </c>
      <c r="H86" s="62">
        <v>49.6</v>
      </c>
      <c r="I86" s="62">
        <v>38.1</v>
      </c>
      <c r="J86" s="62">
        <v>12.3</v>
      </c>
    </row>
    <row r="87" spans="1:10" s="2" customFormat="1" ht="15" customHeight="1" x14ac:dyDescent="0.25">
      <c r="A87" s="25" t="s">
        <v>71</v>
      </c>
      <c r="B87" s="61">
        <v>1750</v>
      </c>
      <c r="C87" s="62">
        <v>37</v>
      </c>
      <c r="D87" s="62">
        <v>32.700000000000003</v>
      </c>
      <c r="E87" s="62">
        <v>15.9</v>
      </c>
      <c r="F87" s="62">
        <v>14.3</v>
      </c>
      <c r="G87" s="61">
        <v>384</v>
      </c>
      <c r="H87" s="62">
        <v>50.3</v>
      </c>
      <c r="I87" s="62">
        <v>37.5</v>
      </c>
      <c r="J87" s="62">
        <v>12.2</v>
      </c>
    </row>
    <row r="88" spans="1:10" ht="15" customHeight="1" x14ac:dyDescent="0.25">
      <c r="A88" s="25" t="s">
        <v>72</v>
      </c>
      <c r="B88" s="61">
        <v>4626</v>
      </c>
      <c r="C88" s="62">
        <v>34.700000000000003</v>
      </c>
      <c r="D88" s="62">
        <v>34.299999999999997</v>
      </c>
      <c r="E88" s="62">
        <v>15.9</v>
      </c>
      <c r="F88" s="62">
        <v>15.1</v>
      </c>
      <c r="G88" s="61">
        <v>1078</v>
      </c>
      <c r="H88" s="62">
        <v>49.3</v>
      </c>
      <c r="I88" s="62">
        <v>41.2</v>
      </c>
      <c r="J88" s="62">
        <v>9.6</v>
      </c>
    </row>
    <row r="89" spans="1:10" ht="15" customHeight="1" x14ac:dyDescent="0.25">
      <c r="A89" s="25" t="s">
        <v>73</v>
      </c>
      <c r="B89" s="61">
        <v>1392</v>
      </c>
      <c r="C89" s="62">
        <v>36.299999999999997</v>
      </c>
      <c r="D89" s="62">
        <v>31.9</v>
      </c>
      <c r="E89" s="62">
        <v>14.9</v>
      </c>
      <c r="F89" s="62">
        <v>16.899999999999999</v>
      </c>
      <c r="G89" s="61">
        <v>359</v>
      </c>
      <c r="H89" s="62">
        <v>46.8</v>
      </c>
      <c r="I89" s="62">
        <v>40.4</v>
      </c>
      <c r="J89" s="62">
        <v>12.8</v>
      </c>
    </row>
    <row r="90" spans="1:10" ht="15" customHeight="1" x14ac:dyDescent="0.25">
      <c r="A90" s="25" t="s">
        <v>74</v>
      </c>
      <c r="B90" s="61">
        <v>256</v>
      </c>
      <c r="C90" s="62">
        <v>39.5</v>
      </c>
      <c r="D90" s="62">
        <v>33.200000000000003</v>
      </c>
      <c r="E90" s="62">
        <v>12.5</v>
      </c>
      <c r="F90" s="62">
        <v>14.8</v>
      </c>
      <c r="G90" s="61">
        <v>51</v>
      </c>
      <c r="H90" s="62">
        <v>51</v>
      </c>
      <c r="I90" s="62">
        <v>43.1</v>
      </c>
      <c r="J90" s="62">
        <v>5.9</v>
      </c>
    </row>
    <row r="91" spans="1:10" ht="15" customHeight="1" x14ac:dyDescent="0.25">
      <c r="A91" s="25" t="s">
        <v>75</v>
      </c>
      <c r="B91" s="61">
        <v>727</v>
      </c>
      <c r="C91" s="62">
        <v>42.5</v>
      </c>
      <c r="D91" s="62">
        <v>31.2</v>
      </c>
      <c r="E91" s="62">
        <v>14.4</v>
      </c>
      <c r="F91" s="62">
        <v>11.8</v>
      </c>
      <c r="G91" s="61">
        <v>126</v>
      </c>
      <c r="H91" s="62">
        <v>53.2</v>
      </c>
      <c r="I91" s="62">
        <v>33.299999999999997</v>
      </c>
      <c r="J91" s="62">
        <v>13.5</v>
      </c>
    </row>
    <row r="92" spans="1:10" ht="15" customHeight="1" x14ac:dyDescent="0.25">
      <c r="A92" s="25" t="s">
        <v>76</v>
      </c>
      <c r="B92" s="61">
        <v>752</v>
      </c>
      <c r="C92" s="62">
        <v>42.7</v>
      </c>
      <c r="D92" s="62">
        <v>31.6</v>
      </c>
      <c r="E92" s="62">
        <v>13.2</v>
      </c>
      <c r="F92" s="62">
        <v>12.5</v>
      </c>
      <c r="G92" s="61">
        <v>137</v>
      </c>
      <c r="H92" s="62">
        <v>56.2</v>
      </c>
      <c r="I92" s="62">
        <v>29.2</v>
      </c>
      <c r="J92" s="62">
        <v>14.6</v>
      </c>
    </row>
    <row r="93" spans="1:10" ht="15" customHeight="1" x14ac:dyDescent="0.25">
      <c r="A93" s="25" t="s">
        <v>77</v>
      </c>
      <c r="B93" s="61">
        <v>584</v>
      </c>
      <c r="C93" s="62">
        <v>43.7</v>
      </c>
      <c r="D93" s="62">
        <v>32.9</v>
      </c>
      <c r="E93" s="62">
        <v>11.6</v>
      </c>
      <c r="F93" s="62">
        <v>11.8</v>
      </c>
      <c r="G93" s="61">
        <v>108</v>
      </c>
      <c r="H93" s="62">
        <v>57.4</v>
      </c>
      <c r="I93" s="62">
        <v>39.799999999999997</v>
      </c>
      <c r="J93" s="62">
        <v>2.8</v>
      </c>
    </row>
    <row r="94" spans="1:10" ht="15" customHeight="1" x14ac:dyDescent="0.25">
      <c r="A94" s="25" t="s">
        <v>78</v>
      </c>
      <c r="B94" s="61">
        <v>263</v>
      </c>
      <c r="C94" s="62">
        <v>36.9</v>
      </c>
      <c r="D94" s="62">
        <v>27</v>
      </c>
      <c r="E94" s="62">
        <v>20.5</v>
      </c>
      <c r="F94" s="62">
        <v>15.6</v>
      </c>
      <c r="G94" s="61">
        <v>68</v>
      </c>
      <c r="H94" s="62">
        <v>63.2</v>
      </c>
      <c r="I94" s="62">
        <v>29.4</v>
      </c>
      <c r="J94" s="62">
        <v>7.4</v>
      </c>
    </row>
    <row r="95" spans="1:10" ht="15" customHeight="1" x14ac:dyDescent="0.25">
      <c r="A95" s="25" t="s">
        <v>79</v>
      </c>
      <c r="B95" s="61">
        <v>261</v>
      </c>
      <c r="C95" s="62">
        <v>42.9</v>
      </c>
      <c r="D95" s="62">
        <v>31</v>
      </c>
      <c r="E95" s="62">
        <v>11.9</v>
      </c>
      <c r="F95" s="62">
        <v>14.2</v>
      </c>
      <c r="G95" s="61">
        <v>47</v>
      </c>
      <c r="H95" s="62" t="s">
        <v>186</v>
      </c>
      <c r="I95" s="62" t="s">
        <v>186</v>
      </c>
      <c r="J95" s="62" t="s">
        <v>186</v>
      </c>
    </row>
    <row r="96" spans="1:10" ht="15" customHeight="1" x14ac:dyDescent="0.25">
      <c r="A96" s="25" t="s">
        <v>80</v>
      </c>
      <c r="B96" s="61">
        <v>9749</v>
      </c>
      <c r="C96" s="62">
        <v>32.700000000000003</v>
      </c>
      <c r="D96" s="62">
        <v>30.8</v>
      </c>
      <c r="E96" s="62">
        <v>17</v>
      </c>
      <c r="F96" s="62">
        <v>19.5</v>
      </c>
      <c r="G96" s="61">
        <v>2976</v>
      </c>
      <c r="H96" s="62">
        <v>48.8</v>
      </c>
      <c r="I96" s="62">
        <v>37.200000000000003</v>
      </c>
      <c r="J96" s="62">
        <v>14</v>
      </c>
    </row>
    <row r="97" spans="1:10" ht="15" customHeight="1" x14ac:dyDescent="0.25">
      <c r="A97" s="28" t="s">
        <v>104</v>
      </c>
      <c r="B97" s="63">
        <v>63248</v>
      </c>
      <c r="C97" s="64">
        <v>44.3</v>
      </c>
      <c r="D97" s="64">
        <v>29.6</v>
      </c>
      <c r="E97" s="64">
        <v>13</v>
      </c>
      <c r="F97" s="64">
        <v>13.1</v>
      </c>
      <c r="G97" s="63">
        <v>13633</v>
      </c>
      <c r="H97" s="64">
        <v>51.2</v>
      </c>
      <c r="I97" s="64">
        <v>37</v>
      </c>
      <c r="J97" s="64">
        <v>11.8</v>
      </c>
    </row>
    <row r="98" spans="1:10" ht="15" customHeight="1" x14ac:dyDescent="0.25">
      <c r="A98" s="25" t="s">
        <v>81</v>
      </c>
      <c r="B98" s="61">
        <v>14779</v>
      </c>
      <c r="C98" s="62">
        <v>61</v>
      </c>
      <c r="D98" s="62">
        <v>21.6</v>
      </c>
      <c r="E98" s="62">
        <v>8.5</v>
      </c>
      <c r="F98" s="62">
        <v>8.9</v>
      </c>
      <c r="G98" s="61">
        <v>2389</v>
      </c>
      <c r="H98" s="62">
        <v>52.9</v>
      </c>
      <c r="I98" s="62">
        <v>31.9</v>
      </c>
      <c r="J98" s="62">
        <v>15.2</v>
      </c>
    </row>
    <row r="99" spans="1:10" ht="15" customHeight="1" x14ac:dyDescent="0.25">
      <c r="A99" s="25" t="s">
        <v>113</v>
      </c>
      <c r="B99" s="61">
        <v>718</v>
      </c>
      <c r="C99" s="62">
        <v>42.5</v>
      </c>
      <c r="D99" s="62">
        <v>27.2</v>
      </c>
      <c r="E99" s="62">
        <v>13.6</v>
      </c>
      <c r="F99" s="62">
        <v>16.7</v>
      </c>
      <c r="G99" s="61">
        <v>161</v>
      </c>
      <c r="H99" s="62">
        <v>44.1</v>
      </c>
      <c r="I99" s="62">
        <v>39.1</v>
      </c>
      <c r="J99" s="62">
        <v>16.8</v>
      </c>
    </row>
    <row r="100" spans="1:10" ht="15" customHeight="1" x14ac:dyDescent="0.25">
      <c r="A100" s="25" t="s">
        <v>82</v>
      </c>
      <c r="B100" s="61">
        <v>9388</v>
      </c>
      <c r="C100" s="62">
        <v>54</v>
      </c>
      <c r="D100" s="62">
        <v>24.2</v>
      </c>
      <c r="E100" s="62">
        <v>10.1</v>
      </c>
      <c r="F100" s="62">
        <v>11.7</v>
      </c>
      <c r="G100" s="61">
        <v>1845</v>
      </c>
      <c r="H100" s="62">
        <v>49.1</v>
      </c>
      <c r="I100" s="62">
        <v>35.9</v>
      </c>
      <c r="J100" s="62">
        <v>15</v>
      </c>
    </row>
    <row r="101" spans="1:10" ht="15" customHeight="1" x14ac:dyDescent="0.25">
      <c r="A101" s="25" t="s">
        <v>83</v>
      </c>
      <c r="B101" s="61">
        <v>1551</v>
      </c>
      <c r="C101" s="62">
        <v>40.6</v>
      </c>
      <c r="D101" s="62">
        <v>30.7</v>
      </c>
      <c r="E101" s="62">
        <v>14.4</v>
      </c>
      <c r="F101" s="62">
        <v>14.3</v>
      </c>
      <c r="G101" s="61">
        <v>352</v>
      </c>
      <c r="H101" s="62">
        <v>50.3</v>
      </c>
      <c r="I101" s="62">
        <v>36.9</v>
      </c>
      <c r="J101" s="62">
        <v>12.8</v>
      </c>
    </row>
    <row r="102" spans="1:10" s="2" customFormat="1" ht="15" customHeight="1" x14ac:dyDescent="0.25">
      <c r="A102" s="25" t="s">
        <v>84</v>
      </c>
      <c r="B102" s="61">
        <v>2005</v>
      </c>
      <c r="C102" s="62">
        <v>39.4</v>
      </c>
      <c r="D102" s="62">
        <v>34.799999999999997</v>
      </c>
      <c r="E102" s="62">
        <v>13.7</v>
      </c>
      <c r="F102" s="62">
        <v>12.1</v>
      </c>
      <c r="G102" s="61">
        <v>404</v>
      </c>
      <c r="H102" s="62">
        <v>52.5</v>
      </c>
      <c r="I102" s="62">
        <v>37.1</v>
      </c>
      <c r="J102" s="62">
        <v>10.4</v>
      </c>
    </row>
    <row r="103" spans="1:10" ht="15" customHeight="1" x14ac:dyDescent="0.25">
      <c r="A103" s="25" t="s">
        <v>85</v>
      </c>
      <c r="B103" s="61">
        <v>1738</v>
      </c>
      <c r="C103" s="62">
        <v>39</v>
      </c>
      <c r="D103" s="62">
        <v>29.9</v>
      </c>
      <c r="E103" s="62">
        <v>13.3</v>
      </c>
      <c r="F103" s="62">
        <v>17.8</v>
      </c>
      <c r="G103" s="61">
        <v>449</v>
      </c>
      <c r="H103" s="62">
        <v>47.9</v>
      </c>
      <c r="I103" s="62">
        <v>38.1</v>
      </c>
      <c r="J103" s="62">
        <v>14</v>
      </c>
    </row>
    <row r="104" spans="1:10" ht="15" customHeight="1" x14ac:dyDescent="0.25">
      <c r="A104" s="25" t="s">
        <v>86</v>
      </c>
      <c r="B104" s="61">
        <v>4620</v>
      </c>
      <c r="C104" s="62">
        <v>44.4</v>
      </c>
      <c r="D104" s="62">
        <v>31.7</v>
      </c>
      <c r="E104" s="62">
        <v>11.9</v>
      </c>
      <c r="F104" s="62">
        <v>12</v>
      </c>
      <c r="G104" s="61">
        <v>882</v>
      </c>
      <c r="H104" s="62">
        <v>51.4</v>
      </c>
      <c r="I104" s="62">
        <v>36.4</v>
      </c>
      <c r="J104" s="62">
        <v>12.2</v>
      </c>
    </row>
    <row r="105" spans="1:10" ht="15" customHeight="1" x14ac:dyDescent="0.25">
      <c r="A105" s="25" t="s">
        <v>87</v>
      </c>
      <c r="B105" s="61">
        <v>13157</v>
      </c>
      <c r="C105" s="62">
        <v>50</v>
      </c>
      <c r="D105" s="62">
        <v>27.7</v>
      </c>
      <c r="E105" s="62">
        <v>10.8</v>
      </c>
      <c r="F105" s="62">
        <v>11.6</v>
      </c>
      <c r="G105" s="61">
        <v>2551</v>
      </c>
      <c r="H105" s="62">
        <v>49.7</v>
      </c>
      <c r="I105" s="62">
        <v>37.700000000000003</v>
      </c>
      <c r="J105" s="62">
        <v>12.6</v>
      </c>
    </row>
    <row r="106" spans="1:10" ht="15" customHeight="1" x14ac:dyDescent="0.25">
      <c r="A106" s="25" t="s">
        <v>88</v>
      </c>
      <c r="B106" s="61">
        <v>12225</v>
      </c>
      <c r="C106" s="62">
        <v>55.9</v>
      </c>
      <c r="D106" s="62">
        <v>23.5</v>
      </c>
      <c r="E106" s="62">
        <v>10.1</v>
      </c>
      <c r="F106" s="62">
        <v>10.6</v>
      </c>
      <c r="G106" s="61">
        <v>2243</v>
      </c>
      <c r="H106" s="62">
        <v>51.8</v>
      </c>
      <c r="I106" s="62">
        <v>34.799999999999997</v>
      </c>
      <c r="J106" s="62">
        <v>13.5</v>
      </c>
    </row>
    <row r="107" spans="1:10" ht="15" customHeight="1" x14ac:dyDescent="0.25">
      <c r="A107" s="25" t="s">
        <v>112</v>
      </c>
      <c r="B107" s="61">
        <v>405</v>
      </c>
      <c r="C107" s="62">
        <v>57</v>
      </c>
      <c r="D107" s="62">
        <v>22.7</v>
      </c>
      <c r="E107" s="62">
        <v>8.4</v>
      </c>
      <c r="F107" s="62">
        <v>11.9</v>
      </c>
      <c r="G107" s="61">
        <v>72</v>
      </c>
      <c r="H107" s="62">
        <v>44.4</v>
      </c>
      <c r="I107" s="62">
        <v>41.7</v>
      </c>
      <c r="J107" s="62">
        <v>13.9</v>
      </c>
    </row>
    <row r="108" spans="1:10" ht="15" customHeight="1" x14ac:dyDescent="0.25">
      <c r="A108" s="25" t="s">
        <v>89</v>
      </c>
      <c r="B108" s="61">
        <v>7730</v>
      </c>
      <c r="C108" s="62">
        <v>39.700000000000003</v>
      </c>
      <c r="D108" s="62">
        <v>29.8</v>
      </c>
      <c r="E108" s="62">
        <v>14.4</v>
      </c>
      <c r="F108" s="62">
        <v>16</v>
      </c>
      <c r="G108" s="61">
        <v>1861</v>
      </c>
      <c r="H108" s="62">
        <v>48.6</v>
      </c>
      <c r="I108" s="62">
        <v>36.4</v>
      </c>
      <c r="J108" s="62">
        <v>15</v>
      </c>
    </row>
    <row r="109" spans="1:10" ht="15" customHeight="1" x14ac:dyDescent="0.25">
      <c r="A109" s="25" t="s">
        <v>90</v>
      </c>
      <c r="B109" s="61">
        <v>15250</v>
      </c>
      <c r="C109" s="62">
        <v>39.6</v>
      </c>
      <c r="D109" s="62">
        <v>30.2</v>
      </c>
      <c r="E109" s="62">
        <v>13.1</v>
      </c>
      <c r="F109" s="62">
        <v>17</v>
      </c>
      <c r="G109" s="61">
        <v>3952</v>
      </c>
      <c r="H109" s="62">
        <v>44.7</v>
      </c>
      <c r="I109" s="62">
        <v>40.9</v>
      </c>
      <c r="J109" s="62">
        <v>14.3</v>
      </c>
    </row>
    <row r="110" spans="1:10" ht="15" customHeight="1" x14ac:dyDescent="0.25">
      <c r="A110" s="25" t="s">
        <v>91</v>
      </c>
      <c r="B110" s="61">
        <v>362</v>
      </c>
      <c r="C110" s="62">
        <v>41.7</v>
      </c>
      <c r="D110" s="62">
        <v>30.1</v>
      </c>
      <c r="E110" s="62">
        <v>13.5</v>
      </c>
      <c r="F110" s="62">
        <v>14.6</v>
      </c>
      <c r="G110" s="61">
        <v>69</v>
      </c>
      <c r="H110" s="62">
        <v>40.6</v>
      </c>
      <c r="I110" s="62">
        <v>53.6</v>
      </c>
      <c r="J110" s="62">
        <v>5.8</v>
      </c>
    </row>
    <row r="111" spans="1:10" ht="15" customHeight="1" x14ac:dyDescent="0.25">
      <c r="A111" s="25" t="s">
        <v>92</v>
      </c>
      <c r="B111" s="61">
        <v>2259</v>
      </c>
      <c r="C111" s="62">
        <v>43.3</v>
      </c>
      <c r="D111" s="62">
        <v>24.7</v>
      </c>
      <c r="E111" s="62">
        <v>13.3</v>
      </c>
      <c r="F111" s="62">
        <v>18.600000000000001</v>
      </c>
      <c r="G111" s="61">
        <v>567</v>
      </c>
      <c r="H111" s="62">
        <v>38.4</v>
      </c>
      <c r="I111" s="62">
        <v>38.799999999999997</v>
      </c>
      <c r="J111" s="62">
        <v>22.8</v>
      </c>
    </row>
    <row r="112" spans="1:10" ht="15" customHeight="1" x14ac:dyDescent="0.25">
      <c r="A112" s="25" t="s">
        <v>93</v>
      </c>
      <c r="B112" s="61">
        <v>473</v>
      </c>
      <c r="C112" s="62">
        <v>53.3</v>
      </c>
      <c r="D112" s="62">
        <v>26.8</v>
      </c>
      <c r="E112" s="62">
        <v>9.9</v>
      </c>
      <c r="F112" s="62">
        <v>9.9</v>
      </c>
      <c r="G112" s="61">
        <v>80</v>
      </c>
      <c r="H112" s="62">
        <v>55</v>
      </c>
      <c r="I112" s="62">
        <v>33.799999999999997</v>
      </c>
      <c r="J112" s="62">
        <v>11.3</v>
      </c>
    </row>
    <row r="113" spans="1:10" ht="15" customHeight="1" x14ac:dyDescent="0.25">
      <c r="A113" s="28" t="s">
        <v>105</v>
      </c>
      <c r="B113" s="63">
        <v>86660</v>
      </c>
      <c r="C113" s="64">
        <v>49.2</v>
      </c>
      <c r="D113" s="64">
        <v>26.7</v>
      </c>
      <c r="E113" s="64">
        <v>11.3</v>
      </c>
      <c r="F113" s="64">
        <v>12.8</v>
      </c>
      <c r="G113" s="63">
        <v>17877</v>
      </c>
      <c r="H113" s="64">
        <v>48.8</v>
      </c>
      <c r="I113" s="64">
        <v>37</v>
      </c>
      <c r="J113" s="64">
        <v>14.2</v>
      </c>
    </row>
    <row r="114" spans="1:10" ht="15" customHeight="1" x14ac:dyDescent="0.25">
      <c r="A114" s="30" t="s">
        <v>94</v>
      </c>
      <c r="B114" s="67">
        <v>1042467</v>
      </c>
      <c r="C114" s="66">
        <v>54.4</v>
      </c>
      <c r="D114" s="66">
        <v>25.2</v>
      </c>
      <c r="E114" s="66">
        <v>10.1</v>
      </c>
      <c r="F114" s="66">
        <v>10.3</v>
      </c>
      <c r="G114" s="67">
        <v>188425</v>
      </c>
      <c r="H114" s="66">
        <v>51.9</v>
      </c>
      <c r="I114" s="66">
        <v>36.9</v>
      </c>
      <c r="J114" s="66">
        <v>11.2</v>
      </c>
    </row>
    <row r="115" spans="1:10" x14ac:dyDescent="0.2">
      <c r="A115" s="3"/>
      <c r="B115" s="6"/>
      <c r="C115" s="6"/>
      <c r="D115" s="14"/>
      <c r="E115" s="6"/>
      <c r="F115" s="6"/>
      <c r="G115" s="14"/>
      <c r="H115" s="14"/>
      <c r="I115" s="6"/>
      <c r="J115" s="6"/>
    </row>
    <row r="116" spans="1:10" ht="15" x14ac:dyDescent="0.25">
      <c r="B116" s="15"/>
      <c r="C116" s="15"/>
      <c r="D116" s="17"/>
      <c r="E116" s="15"/>
      <c r="F116" s="15"/>
      <c r="G116" s="16"/>
      <c r="H116" s="16"/>
      <c r="I116" s="15"/>
      <c r="J116" s="15"/>
    </row>
    <row r="117" spans="1:10" ht="15" x14ac:dyDescent="0.25">
      <c r="B117" s="15"/>
      <c r="C117" s="15"/>
      <c r="D117" s="17"/>
      <c r="E117" s="15"/>
      <c r="F117" s="15"/>
      <c r="G117" s="16"/>
      <c r="H117" s="16"/>
      <c r="I117" s="15"/>
      <c r="J117" s="15"/>
    </row>
    <row r="118" spans="1:10" ht="15" x14ac:dyDescent="0.25">
      <c r="B118" s="15"/>
      <c r="C118" s="15"/>
      <c r="D118" s="17"/>
      <c r="E118" s="15"/>
      <c r="F118" s="15"/>
      <c r="G118" s="16"/>
      <c r="H118" s="16"/>
      <c r="I118" s="15"/>
      <c r="J118" s="15"/>
    </row>
    <row r="119" spans="1:10" ht="15" x14ac:dyDescent="0.25">
      <c r="B119" s="15"/>
      <c r="C119" s="15"/>
      <c r="D119" s="17"/>
      <c r="E119" s="15"/>
      <c r="F119" s="15"/>
      <c r="G119" s="16"/>
      <c r="H119" s="16"/>
      <c r="I119" s="15"/>
      <c r="J119" s="15"/>
    </row>
    <row r="120" spans="1:10" ht="15" x14ac:dyDescent="0.25">
      <c r="B120" s="15"/>
      <c r="C120" s="15"/>
      <c r="D120" s="17"/>
      <c r="E120" s="15"/>
      <c r="F120" s="15"/>
      <c r="G120" s="16"/>
      <c r="H120" s="16"/>
      <c r="I120" s="15"/>
      <c r="J120" s="15"/>
    </row>
    <row r="121" spans="1:10" ht="15" x14ac:dyDescent="0.25">
      <c r="B121" s="15"/>
      <c r="C121" s="15"/>
      <c r="D121" s="17"/>
      <c r="E121" s="15"/>
      <c r="F121" s="15"/>
      <c r="G121" s="16"/>
      <c r="H121" s="16"/>
      <c r="I121" s="15"/>
      <c r="J121" s="15"/>
    </row>
    <row r="122" spans="1:10" ht="15" x14ac:dyDescent="0.25">
      <c r="B122" s="15"/>
      <c r="C122" s="15"/>
      <c r="D122" s="17"/>
      <c r="E122" s="15"/>
      <c r="F122" s="15"/>
      <c r="G122" s="16"/>
      <c r="H122" s="16"/>
      <c r="I122" s="15"/>
      <c r="J122" s="15"/>
    </row>
    <row r="123" spans="1:10" ht="15" x14ac:dyDescent="0.25">
      <c r="B123" s="15"/>
      <c r="C123" s="15"/>
      <c r="D123" s="17"/>
      <c r="E123" s="15"/>
      <c r="F123" s="15"/>
      <c r="G123" s="16"/>
      <c r="H123" s="16"/>
      <c r="I123" s="15"/>
      <c r="J123" s="15"/>
    </row>
    <row r="124" spans="1:10" ht="15" x14ac:dyDescent="0.25">
      <c r="E124" s="18"/>
      <c r="F124" s="19"/>
      <c r="G124" s="19"/>
      <c r="H124" s="19"/>
      <c r="I124" s="19"/>
      <c r="J124" s="19"/>
    </row>
    <row r="126" spans="1:10" x14ac:dyDescent="0.25">
      <c r="B126" s="13"/>
      <c r="C126" s="13"/>
      <c r="D126" s="13"/>
      <c r="E126" s="13"/>
      <c r="F126" s="13"/>
      <c r="G126" s="13"/>
      <c r="H126" s="13"/>
      <c r="I126" s="13"/>
      <c r="J126" s="13"/>
    </row>
    <row r="127" spans="1:10" x14ac:dyDescent="0.25">
      <c r="B127" s="13"/>
      <c r="C127" s="13"/>
      <c r="D127" s="13"/>
      <c r="E127" s="13"/>
      <c r="F127" s="13"/>
      <c r="G127" s="13"/>
      <c r="H127" s="13"/>
      <c r="I127" s="13"/>
      <c r="J127" s="13"/>
    </row>
    <row r="128" spans="1:10" x14ac:dyDescent="0.25">
      <c r="B128" s="13"/>
      <c r="C128" s="13"/>
      <c r="D128" s="13"/>
      <c r="E128" s="13"/>
      <c r="F128" s="13"/>
      <c r="G128" s="13"/>
      <c r="H128" s="13"/>
      <c r="I128" s="13"/>
      <c r="J128" s="13"/>
    </row>
    <row r="129" spans="2:10" x14ac:dyDescent="0.25">
      <c r="B129" s="13"/>
      <c r="C129" s="13"/>
      <c r="D129" s="13"/>
      <c r="E129" s="13"/>
      <c r="F129" s="13"/>
      <c r="G129" s="13"/>
      <c r="H129" s="13"/>
      <c r="I129" s="13"/>
      <c r="J129" s="13"/>
    </row>
    <row r="130" spans="2:10" x14ac:dyDescent="0.25">
      <c r="B130" s="13"/>
      <c r="C130" s="13"/>
      <c r="D130" s="13"/>
      <c r="E130" s="13"/>
      <c r="F130" s="13"/>
      <c r="G130" s="13"/>
      <c r="H130" s="13"/>
      <c r="I130" s="13"/>
      <c r="J130" s="13"/>
    </row>
    <row r="131" spans="2:10" x14ac:dyDescent="0.25">
      <c r="B131" s="13"/>
      <c r="C131" s="13"/>
      <c r="D131" s="13"/>
      <c r="E131" s="13"/>
      <c r="F131" s="13"/>
      <c r="G131" s="13"/>
      <c r="H131" s="13"/>
      <c r="I131" s="13"/>
      <c r="J131" s="13"/>
    </row>
    <row r="132" spans="2:10" x14ac:dyDescent="0.25">
      <c r="B132" s="13"/>
      <c r="C132" s="13"/>
      <c r="D132" s="13"/>
      <c r="E132" s="13"/>
      <c r="F132" s="13"/>
      <c r="G132" s="13"/>
      <c r="H132" s="13"/>
      <c r="I132" s="13"/>
      <c r="J132" s="13"/>
    </row>
    <row r="133" spans="2:10" x14ac:dyDescent="0.25">
      <c r="B133" s="13"/>
      <c r="C133" s="13"/>
      <c r="D133" s="13"/>
      <c r="E133" s="13"/>
      <c r="F133" s="13"/>
      <c r="G133" s="13"/>
      <c r="H133" s="13"/>
      <c r="I133" s="13"/>
      <c r="J133" s="13"/>
    </row>
  </sheetData>
  <mergeCells count="7">
    <mergeCell ref="A1:J1"/>
    <mergeCell ref="C5:F5"/>
    <mergeCell ref="H5:J5"/>
    <mergeCell ref="A3:A5"/>
    <mergeCell ref="B3:B4"/>
    <mergeCell ref="C3:F3"/>
    <mergeCell ref="G3:J3"/>
  </mergeCells>
  <conditionalFormatting sqref="A7:J114">
    <cfRule type="expression" dxfId="1" priority="6">
      <formula>MOD(ROW(),2)=1</formula>
    </cfRule>
  </conditionalFormatting>
  <conditionalFormatting sqref="A6:J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11 - j 21 HH</oddFooter>
  </headerFooter>
  <rowBreaks count="2" manualBreakCount="2">
    <brk id="48" max="16383" man="1"/>
    <brk id="8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2:P101"/>
  <sheetViews>
    <sheetView zoomScaleNormal="100" workbookViewId="0"/>
  </sheetViews>
  <sheetFormatPr baseColWidth="10" defaultColWidth="11.42578125" defaultRowHeight="12.75" x14ac:dyDescent="0.2"/>
  <cols>
    <col min="1" max="1" width="20.5703125" style="20" customWidth="1"/>
    <col min="2" max="2" width="12.140625" style="20" customWidth="1"/>
    <col min="3" max="3" width="11.7109375" style="20" customWidth="1"/>
    <col min="4" max="4" width="12.28515625" style="20" customWidth="1"/>
    <col min="5" max="5" width="12.5703125" style="20" customWidth="1"/>
    <col min="6" max="6" width="12.7109375" style="20" customWidth="1"/>
    <col min="7" max="11" width="14.28515625" style="20" customWidth="1"/>
    <col min="12" max="26" width="14.7109375" style="20" customWidth="1"/>
    <col min="27" max="16384" width="11.42578125" style="20"/>
  </cols>
  <sheetData>
    <row r="2" spans="1:16" x14ac:dyDescent="0.2">
      <c r="A2" s="119"/>
      <c r="B2" s="119"/>
      <c r="C2" s="119"/>
      <c r="D2" s="119"/>
      <c r="E2" s="119"/>
      <c r="F2" s="119"/>
      <c r="M2" s="20" t="s">
        <v>158</v>
      </c>
      <c r="N2" s="20" t="s">
        <v>159</v>
      </c>
      <c r="O2" s="20" t="s">
        <v>160</v>
      </c>
      <c r="P2" s="20" t="s">
        <v>172</v>
      </c>
    </row>
    <row r="3" spans="1:16" ht="15" x14ac:dyDescent="0.25">
      <c r="I3" s="20" t="str">
        <f>Tabelle3_1!A7</f>
        <v>Hamburg-Altstadt</v>
      </c>
      <c r="J3" s="20">
        <f>Tabelle3_1!C7</f>
        <v>60.9</v>
      </c>
      <c r="L3" s="20" t="str">
        <f>INDEX(I$3:I$101,MATCH(M3,J$3:J$101,0))</f>
        <v>Kl. Grasbrook/Steinwerder</v>
      </c>
      <c r="M3" s="35">
        <f>LARGE(J$3:J$101,1)</f>
        <v>81.099999999999994</v>
      </c>
      <c r="N3" s="36">
        <f>INDEX(Tabelle3_1!D$7:D$112,MATCH(L3,Tabelle3_1!$A$7:$A$112,0))</f>
        <v>14.6</v>
      </c>
      <c r="O3" s="36">
        <f>INDEX(Tabelle3_1!E$7:E$112,MATCH(L3,Tabelle3_1!$A$7:$A$112,0))</f>
        <v>1.9</v>
      </c>
      <c r="P3" s="36">
        <f>INDEX(Tabelle3_1!F$7:F$112,MATCH(L3,Tabelle3_1!$A$7:$A$112,0))</f>
        <v>2.4</v>
      </c>
    </row>
    <row r="4" spans="1:16" ht="15" x14ac:dyDescent="0.25">
      <c r="I4" s="20" t="str">
        <f>Tabelle3_1!A8</f>
        <v>HafenCity</v>
      </c>
      <c r="J4" s="20">
        <f>Tabelle3_1!C8</f>
        <v>32.4</v>
      </c>
      <c r="L4" s="20" t="str">
        <f t="shared" ref="L4:L22" si="0">INDEX(I$3:I$101,MATCH(M4,J$3:J$101,0))</f>
        <v>Dulsberg</v>
      </c>
      <c r="M4" s="35">
        <f>LARGE(J$3:J$101,2)</f>
        <v>72.099999999999994</v>
      </c>
      <c r="N4" s="36">
        <f>INDEX(Tabelle3_1!D$7:D$112,MATCH(L4,Tabelle3_1!$A$7:$A$112,0))</f>
        <v>17.2</v>
      </c>
      <c r="O4" s="36">
        <f>INDEX(Tabelle3_1!E$7:E$112,MATCH(L4,Tabelle3_1!$A$7:$A$112,0))</f>
        <v>5.7</v>
      </c>
      <c r="P4" s="36">
        <f>INDEX(Tabelle3_1!F$7:F$112,MATCH(L4,Tabelle3_1!$A$7:$A$112,0))</f>
        <v>5</v>
      </c>
    </row>
    <row r="5" spans="1:16" ht="15" x14ac:dyDescent="0.25">
      <c r="I5" s="20" t="str">
        <f>Tabelle3_1!A9</f>
        <v>Neustadt</v>
      </c>
      <c r="J5" s="20">
        <f>Tabelle3_1!C9</f>
        <v>68.900000000000006</v>
      </c>
      <c r="L5" s="20" t="str">
        <f t="shared" si="0"/>
        <v>Barmbek-Nord</v>
      </c>
      <c r="M5" s="35">
        <f>LARGE(J$3:J$101,3)</f>
        <v>70</v>
      </c>
      <c r="N5" s="36">
        <f>INDEX(Tabelle3_1!D$7:D$112,MATCH(L5,Tabelle3_1!$A$7:$A$112,0))</f>
        <v>19.5</v>
      </c>
      <c r="O5" s="36">
        <f>INDEX(Tabelle3_1!E$7:E$112,MATCH(L5,Tabelle3_1!$A$7:$A$112,0))</f>
        <v>6.2</v>
      </c>
      <c r="P5" s="36">
        <f>INDEX(Tabelle3_1!F$7:F$112,MATCH(L5,Tabelle3_1!$A$7:$A$112,0))</f>
        <v>4.3</v>
      </c>
    </row>
    <row r="6" spans="1:16" ht="15" x14ac:dyDescent="0.25">
      <c r="I6" s="20" t="str">
        <f>Tabelle3_1!A10</f>
        <v>St. Pauli</v>
      </c>
      <c r="J6" s="20">
        <f>Tabelle3_1!C10</f>
        <v>69</v>
      </c>
      <c r="L6" s="20" t="str">
        <f t="shared" si="0"/>
        <v>St. Pauli</v>
      </c>
      <c r="M6" s="35">
        <f>LARGE(J$3:J$101,4)</f>
        <v>69</v>
      </c>
      <c r="N6" s="36">
        <f>INDEX(Tabelle3_1!D$7:D$112,MATCH(L6,Tabelle3_1!$A$7:$A$112,0))</f>
        <v>18</v>
      </c>
      <c r="O6" s="36">
        <f>INDEX(Tabelle3_1!E$7:E$112,MATCH(L6,Tabelle3_1!$A$7:$A$112,0))</f>
        <v>6.9</v>
      </c>
      <c r="P6" s="36">
        <f>INDEX(Tabelle3_1!F$7:F$112,MATCH(L6,Tabelle3_1!$A$7:$A$112,0))</f>
        <v>6.2</v>
      </c>
    </row>
    <row r="7" spans="1:16" ht="15" x14ac:dyDescent="0.25">
      <c r="I7" s="20" t="str">
        <f>Tabelle3_1!A11</f>
        <v>St. Georg</v>
      </c>
      <c r="J7" s="20">
        <f>Tabelle3_1!C11</f>
        <v>66.7</v>
      </c>
      <c r="L7" s="20" t="str">
        <f t="shared" si="0"/>
        <v>Neustadt</v>
      </c>
      <c r="M7" s="35">
        <f>LARGE(J$3:J$101,5)</f>
        <v>68.900000000000006</v>
      </c>
      <c r="N7" s="36">
        <f>INDEX(Tabelle3_1!D$7:D$112,MATCH(L7,Tabelle3_1!$A$7:$A$112,0))</f>
        <v>19.2</v>
      </c>
      <c r="O7" s="36">
        <f>INDEX(Tabelle3_1!E$7:E$112,MATCH(L7,Tabelle3_1!$A$7:$A$112,0))</f>
        <v>7.1</v>
      </c>
      <c r="P7" s="36">
        <f>INDEX(Tabelle3_1!F$7:F$112,MATCH(L7,Tabelle3_1!$A$7:$A$112,0))</f>
        <v>4.9000000000000004</v>
      </c>
    </row>
    <row r="8" spans="1:16" ht="15" x14ac:dyDescent="0.25">
      <c r="I8" s="20" t="str">
        <f>Tabelle3_1!A12</f>
        <v>Hammerbrook</v>
      </c>
      <c r="J8" s="20">
        <f>Tabelle3_1!C12</f>
        <v>53.9</v>
      </c>
      <c r="L8" s="20" t="str">
        <f t="shared" si="0"/>
        <v>Neustadt</v>
      </c>
      <c r="M8" s="35">
        <f>LARGE(J$3:J$101,6)</f>
        <v>68.900000000000006</v>
      </c>
      <c r="N8" s="36">
        <f>INDEX(Tabelle3_1!D$7:D$112,MATCH(L8,Tabelle3_1!$A$7:$A$112,0))</f>
        <v>19.2</v>
      </c>
      <c r="O8" s="36">
        <f>INDEX(Tabelle3_1!E$7:E$112,MATCH(L8,Tabelle3_1!$A$7:$A$112,0))</f>
        <v>7.1</v>
      </c>
      <c r="P8" s="36">
        <f>INDEX(Tabelle3_1!F$7:F$112,MATCH(L8,Tabelle3_1!$A$7:$A$112,0))</f>
        <v>4.9000000000000004</v>
      </c>
    </row>
    <row r="9" spans="1:16" ht="15" x14ac:dyDescent="0.25">
      <c r="I9" s="20" t="str">
        <f>Tabelle3_1!A13</f>
        <v>Borgfelde</v>
      </c>
      <c r="J9" s="20">
        <f>Tabelle3_1!C13</f>
        <v>68</v>
      </c>
      <c r="L9" s="20" t="str">
        <f t="shared" si="0"/>
        <v>Barmbek-Süd</v>
      </c>
      <c r="M9" s="35">
        <f>LARGE(J$3:J$101,7)</f>
        <v>68.599999999999994</v>
      </c>
      <c r="N9" s="36">
        <f>INDEX(Tabelle3_1!D$7:D$112,MATCH(L9,Tabelle3_1!$A$7:$A$112,0))</f>
        <v>20.399999999999999</v>
      </c>
      <c r="O9" s="36">
        <f>INDEX(Tabelle3_1!E$7:E$112,MATCH(L9,Tabelle3_1!$A$7:$A$112,0))</f>
        <v>6.4</v>
      </c>
      <c r="P9" s="36">
        <f>INDEX(Tabelle3_1!F$7:F$112,MATCH(L9,Tabelle3_1!$A$7:$A$112,0))</f>
        <v>4.5999999999999996</v>
      </c>
    </row>
    <row r="10" spans="1:16" ht="15" x14ac:dyDescent="0.25">
      <c r="I10" s="20" t="str">
        <f>Tabelle3_1!A14</f>
        <v>Hamm</v>
      </c>
      <c r="J10" s="20">
        <f>Tabelle3_1!C14</f>
        <v>68.099999999999994</v>
      </c>
      <c r="L10" s="20" t="str">
        <f t="shared" si="0"/>
        <v>Sternschanze</v>
      </c>
      <c r="M10" s="35">
        <f>LARGE(J$3:J$101,8)</f>
        <v>68.2</v>
      </c>
      <c r="N10" s="36">
        <f>INDEX(Tabelle3_1!D$7:D$112,MATCH(L10,Tabelle3_1!$A$7:$A$112,0))</f>
        <v>18.3</v>
      </c>
      <c r="O10" s="36">
        <f>INDEX(Tabelle3_1!E$7:E$112,MATCH(L10,Tabelle3_1!$A$7:$A$112,0))</f>
        <v>7.1</v>
      </c>
      <c r="P10" s="36">
        <f>INDEX(Tabelle3_1!F$7:F$112,MATCH(L10,Tabelle3_1!$A$7:$A$112,0))</f>
        <v>6.4</v>
      </c>
    </row>
    <row r="11" spans="1:16" ht="15" x14ac:dyDescent="0.25">
      <c r="I11" s="20" t="str">
        <f>Tabelle3_1!A15</f>
        <v>Horn</v>
      </c>
      <c r="J11" s="20">
        <f>Tabelle3_1!C15</f>
        <v>60</v>
      </c>
      <c r="L11" s="20" t="str">
        <f t="shared" si="0"/>
        <v>Hamm</v>
      </c>
      <c r="M11" s="35">
        <f>LARGE(J$3:J$101,9)</f>
        <v>68.099999999999994</v>
      </c>
      <c r="N11" s="36">
        <f>INDEX(Tabelle3_1!D$7:D$112,MATCH(L11,Tabelle3_1!$A$7:$A$112,0))</f>
        <v>20.5</v>
      </c>
      <c r="O11" s="36">
        <f>INDEX(Tabelle3_1!E$7:E$112,MATCH(L11,Tabelle3_1!$A$7:$A$112,0))</f>
        <v>6.5</v>
      </c>
      <c r="P11" s="36">
        <f>INDEX(Tabelle3_1!F$7:F$112,MATCH(L11,Tabelle3_1!$A$7:$A$112,0))</f>
        <v>4.9000000000000004</v>
      </c>
    </row>
    <row r="12" spans="1:16" ht="15" x14ac:dyDescent="0.25">
      <c r="I12" s="20" t="str">
        <f>Tabelle3_1!A16</f>
        <v>Billstedt</v>
      </c>
      <c r="J12" s="20">
        <f>Tabelle3_1!C16</f>
        <v>47.3</v>
      </c>
      <c r="L12" s="20" t="str">
        <f t="shared" si="0"/>
        <v>Borgfelde</v>
      </c>
      <c r="M12" s="35">
        <f>LARGE(J$3:J$101,10)</f>
        <v>68</v>
      </c>
      <c r="N12" s="36">
        <f>INDEX(Tabelle3_1!D$7:D$112,MATCH(L12,Tabelle3_1!$A$7:$A$112,0))</f>
        <v>21.3</v>
      </c>
      <c r="O12" s="36">
        <f>INDEX(Tabelle3_1!E$7:E$112,MATCH(L12,Tabelle3_1!$A$7:$A$112,0))</f>
        <v>6.2</v>
      </c>
      <c r="P12" s="36">
        <f>INDEX(Tabelle3_1!F$7:F$112,MATCH(L12,Tabelle3_1!$A$7:$A$112,0))</f>
        <v>4.5999999999999996</v>
      </c>
    </row>
    <row r="13" spans="1:16" ht="15" x14ac:dyDescent="0.25">
      <c r="I13" s="20" t="str">
        <f>Tabelle3_1!A17</f>
        <v>Billbrook</v>
      </c>
      <c r="J13" s="20">
        <f>Tabelle3_1!C17</f>
        <v>68.900000000000006</v>
      </c>
      <c r="L13" s="20" t="str">
        <f t="shared" si="0"/>
        <v>Eimsbüttel</v>
      </c>
      <c r="M13" s="35">
        <f>LARGE(J$3:J$101,11)</f>
        <v>67.400000000000006</v>
      </c>
      <c r="N13" s="36">
        <f>INDEX(Tabelle3_1!D$7:D$112,MATCH(L13,Tabelle3_1!$A$7:$A$112,0))</f>
        <v>19.899999999999999</v>
      </c>
      <c r="O13" s="36">
        <f>INDEX(Tabelle3_1!E$7:E$112,MATCH(L13,Tabelle3_1!$A$7:$A$112,0))</f>
        <v>7.1</v>
      </c>
      <c r="P13" s="36">
        <f>INDEX(Tabelle3_1!F$7:F$112,MATCH(L13,Tabelle3_1!$A$7:$A$112,0))</f>
        <v>5.6</v>
      </c>
    </row>
    <row r="14" spans="1:16" ht="15" x14ac:dyDescent="0.25">
      <c r="I14" s="20" t="str">
        <f>Tabelle3_1!A18</f>
        <v>Rothenburgsort</v>
      </c>
      <c r="J14" s="20">
        <f>Tabelle3_1!C18</f>
        <v>58.7</v>
      </c>
      <c r="L14" s="20" t="str">
        <f t="shared" si="0"/>
        <v>St. Georg</v>
      </c>
      <c r="M14" s="35">
        <f>LARGE(J$3:J$101,12)</f>
        <v>66.7</v>
      </c>
      <c r="N14" s="36">
        <f>INDEX(Tabelle3_1!D$7:D$112,MATCH(L14,Tabelle3_1!$A$7:$A$112,0))</f>
        <v>21.2</v>
      </c>
      <c r="O14" s="36">
        <f>INDEX(Tabelle3_1!E$7:E$112,MATCH(L14,Tabelle3_1!$A$7:$A$112,0))</f>
        <v>6.5</v>
      </c>
      <c r="P14" s="36">
        <f>INDEX(Tabelle3_1!F$7:F$112,MATCH(L14,Tabelle3_1!$A$7:$A$112,0))</f>
        <v>5.7</v>
      </c>
    </row>
    <row r="15" spans="1:16" ht="15" x14ac:dyDescent="0.25">
      <c r="I15" s="20" t="str">
        <f>Tabelle3_1!A19</f>
        <v>Veddel</v>
      </c>
      <c r="J15" s="20">
        <f>Tabelle3_1!C19</f>
        <v>56.5</v>
      </c>
      <c r="L15" s="20" t="str">
        <f t="shared" si="0"/>
        <v>St. Georg</v>
      </c>
      <c r="M15" s="35">
        <f>LARGE(J$3:J$101,13)</f>
        <v>66.7</v>
      </c>
      <c r="N15" s="36">
        <f>INDEX(Tabelle3_1!D$7:D$112,MATCH(L15,Tabelle3_1!$A$7:$A$112,0))</f>
        <v>21.2</v>
      </c>
      <c r="O15" s="36">
        <f>INDEX(Tabelle3_1!E$7:E$112,MATCH(L15,Tabelle3_1!$A$7:$A$112,0))</f>
        <v>6.5</v>
      </c>
      <c r="P15" s="36">
        <f>INDEX(Tabelle3_1!F$7:F$112,MATCH(L15,Tabelle3_1!$A$7:$A$112,0))</f>
        <v>5.7</v>
      </c>
    </row>
    <row r="16" spans="1:16" ht="15" x14ac:dyDescent="0.25">
      <c r="I16" s="20" t="str">
        <f>Tabelle3_1!A20</f>
        <v>Wilhelmsburg</v>
      </c>
      <c r="J16" s="20">
        <f>Tabelle3_1!C20</f>
        <v>49.5</v>
      </c>
      <c r="L16" s="20" t="str">
        <f t="shared" si="0"/>
        <v>Hoheluft-West</v>
      </c>
      <c r="M16" s="35">
        <f>LARGE(J$3:J$101,14)</f>
        <v>65.900000000000006</v>
      </c>
      <c r="N16" s="36">
        <f>INDEX(Tabelle3_1!D$7:D$112,MATCH(L16,Tabelle3_1!$A$7:$A$112,0))</f>
        <v>20.9</v>
      </c>
      <c r="O16" s="36">
        <f>INDEX(Tabelle3_1!E$7:E$112,MATCH(L16,Tabelle3_1!$A$7:$A$112,0))</f>
        <v>7.5</v>
      </c>
      <c r="P16" s="36">
        <f>INDEX(Tabelle3_1!F$7:F$112,MATCH(L16,Tabelle3_1!$A$7:$A$112,0))</f>
        <v>5.6</v>
      </c>
    </row>
    <row r="17" spans="1:16" ht="15" x14ac:dyDescent="0.25">
      <c r="I17" s="20" t="str">
        <f>Tabelle3_1!A21</f>
        <v>Kl. Grasbrook/Steinwerder</v>
      </c>
      <c r="J17" s="20">
        <f>Tabelle3_1!C21</f>
        <v>81.099999999999994</v>
      </c>
      <c r="L17" s="20" t="str">
        <f t="shared" si="0"/>
        <v>Eilbek</v>
      </c>
      <c r="M17" s="35">
        <f>LARGE(J$3:J$101,15)</f>
        <v>65.599999999999994</v>
      </c>
      <c r="N17" s="36">
        <f>INDEX(Tabelle3_1!D$7:D$112,MATCH(L17,Tabelle3_1!$A$7:$A$112,0))</f>
        <v>21.7</v>
      </c>
      <c r="O17" s="36">
        <f>INDEX(Tabelle3_1!E$7:E$112,MATCH(L17,Tabelle3_1!$A$7:$A$112,0))</f>
        <v>7.2</v>
      </c>
      <c r="P17" s="36">
        <f>INDEX(Tabelle3_1!F$7:F$112,MATCH(L17,Tabelle3_1!$A$7:$A$112,0))</f>
        <v>5.5</v>
      </c>
    </row>
    <row r="18" spans="1:16" ht="15" x14ac:dyDescent="0.25">
      <c r="I18" s="20" t="str">
        <f>Tabelle3_1!A22</f>
        <v>Finkenwerder/Waltershof</v>
      </c>
      <c r="J18" s="20">
        <f>Tabelle3_1!C22</f>
        <v>51.7</v>
      </c>
      <c r="L18" s="20" t="str">
        <f t="shared" si="0"/>
        <v>Rotherbaum</v>
      </c>
      <c r="M18" s="35">
        <f>LARGE(J$3:J$101,16)</f>
        <v>64.099999999999994</v>
      </c>
      <c r="N18" s="36">
        <f>INDEX(Tabelle3_1!D$7:D$112,MATCH(L18,Tabelle3_1!$A$7:$A$112,0))</f>
        <v>21</v>
      </c>
      <c r="O18" s="36">
        <f>INDEX(Tabelle3_1!E$7:E$112,MATCH(L18,Tabelle3_1!$A$7:$A$112,0))</f>
        <v>7.6</v>
      </c>
      <c r="P18" s="36">
        <f>INDEX(Tabelle3_1!F$7:F$112,MATCH(L18,Tabelle3_1!$A$7:$A$112,0))</f>
        <v>7.3</v>
      </c>
    </row>
    <row r="19" spans="1:16" ht="15" x14ac:dyDescent="0.25">
      <c r="I19" s="20" t="str">
        <f>Tabelle3_1!A24</f>
        <v>Altona-Altstadt</v>
      </c>
      <c r="J19" s="20">
        <f>Tabelle3_1!C24</f>
        <v>63.3</v>
      </c>
      <c r="L19" s="20" t="str">
        <f t="shared" si="0"/>
        <v>Winterhude</v>
      </c>
      <c r="M19" s="35">
        <f>LARGE(J$3:J$101,17)</f>
        <v>63.9</v>
      </c>
      <c r="N19" s="36">
        <f>INDEX(Tabelle3_1!D$7:D$112,MATCH(L19,Tabelle3_1!$A$7:$A$112,0))</f>
        <v>21.8</v>
      </c>
      <c r="O19" s="36">
        <f>INDEX(Tabelle3_1!E$7:E$112,MATCH(L19,Tabelle3_1!$A$7:$A$112,0))</f>
        <v>7.8</v>
      </c>
      <c r="P19" s="36">
        <f>INDEX(Tabelle3_1!F$7:F$112,MATCH(L19,Tabelle3_1!$A$7:$A$112,0))</f>
        <v>6.5</v>
      </c>
    </row>
    <row r="20" spans="1:16" ht="15" x14ac:dyDescent="0.25">
      <c r="I20" s="20" t="str">
        <f>Tabelle3_1!A25</f>
        <v>Sternschanze</v>
      </c>
      <c r="J20" s="20">
        <f>Tabelle3_1!C25</f>
        <v>68.2</v>
      </c>
      <c r="L20" s="20" t="str">
        <f t="shared" si="0"/>
        <v>Altona-Altstadt</v>
      </c>
      <c r="M20" s="35">
        <f>LARGE(J$3:J$101,18)</f>
        <v>63.3</v>
      </c>
      <c r="N20" s="36">
        <f>INDEX(Tabelle3_1!D$7:D$112,MATCH(L20,Tabelle3_1!$A$7:$A$112,0))</f>
        <v>20.5</v>
      </c>
      <c r="O20" s="36">
        <f>INDEX(Tabelle3_1!E$7:E$112,MATCH(L20,Tabelle3_1!$A$7:$A$112,0))</f>
        <v>8.4</v>
      </c>
      <c r="P20" s="36">
        <f>INDEX(Tabelle3_1!F$7:F$112,MATCH(L20,Tabelle3_1!$A$7:$A$112,0))</f>
        <v>7.8</v>
      </c>
    </row>
    <row r="21" spans="1:16" ht="15" x14ac:dyDescent="0.25">
      <c r="I21" s="20" t="str">
        <f>Tabelle3_1!A26</f>
        <v>Altona-Nord</v>
      </c>
      <c r="J21" s="20">
        <f>Tabelle3_1!C26</f>
        <v>59.3</v>
      </c>
      <c r="L21" s="20" t="str">
        <f t="shared" si="0"/>
        <v>Hoheluft-Ost</v>
      </c>
      <c r="M21" s="35">
        <f>LARGE(J$3:J$101,19)</f>
        <v>62.4</v>
      </c>
      <c r="N21" s="36">
        <f>INDEX(Tabelle3_1!D$7:D$112,MATCH(L21,Tabelle3_1!$A$7:$A$112,0))</f>
        <v>23.5</v>
      </c>
      <c r="O21" s="36">
        <f>INDEX(Tabelle3_1!E$7:E$112,MATCH(L21,Tabelle3_1!$A$7:$A$112,0))</f>
        <v>8.1999999999999993</v>
      </c>
      <c r="P21" s="36">
        <f>INDEX(Tabelle3_1!F$7:F$112,MATCH(L21,Tabelle3_1!$A$7:$A$112,0))</f>
        <v>5.9</v>
      </c>
    </row>
    <row r="22" spans="1:16" ht="15" x14ac:dyDescent="0.25">
      <c r="I22" s="20" t="str">
        <f>Tabelle3_1!A27</f>
        <v>Ottensen</v>
      </c>
      <c r="J22" s="20">
        <f>Tabelle3_1!C27</f>
        <v>61.6</v>
      </c>
      <c r="L22" s="20" t="str">
        <f t="shared" si="0"/>
        <v>Eppendorf</v>
      </c>
      <c r="M22" s="35">
        <f>LARGE(J$3:J$101,20)</f>
        <v>61.9</v>
      </c>
      <c r="N22" s="36">
        <f>INDEX(Tabelle3_1!D$7:D$112,MATCH(L22,Tabelle3_1!$A$7:$A$112,0))</f>
        <v>22.7</v>
      </c>
      <c r="O22" s="36">
        <f>INDEX(Tabelle3_1!E$7:E$112,MATCH(L22,Tabelle3_1!$A$7:$A$112,0))</f>
        <v>8.1999999999999993</v>
      </c>
      <c r="P22" s="36">
        <f>INDEX(Tabelle3_1!F$7:F$112,MATCH(L22,Tabelle3_1!$A$7:$A$112,0))</f>
        <v>7.2</v>
      </c>
    </row>
    <row r="23" spans="1:16" ht="15" x14ac:dyDescent="0.25">
      <c r="I23" s="20" t="str">
        <f>Tabelle3_1!A28</f>
        <v>Bahrenfeld</v>
      </c>
      <c r="J23" s="20">
        <f>Tabelle3_1!C28</f>
        <v>59.5</v>
      </c>
      <c r="L23" s="20" t="str">
        <f>INDEX(I$3:I$101,MATCH(M23,J$3:J$101,0))</f>
        <v>Uhlenhorst</v>
      </c>
      <c r="M23" s="35">
        <f>LARGE(J$3:J$101,21)</f>
        <v>61.8</v>
      </c>
      <c r="N23" s="36">
        <f>INDEX(Tabelle3_1!D$7:D$112,MATCH(L23,Tabelle3_1!$A$7:$A$112,0))</f>
        <v>23.1</v>
      </c>
      <c r="O23" s="36">
        <f>INDEX(Tabelle3_1!E$7:E$112,MATCH(L23,Tabelle3_1!$A$7:$A$112,0))</f>
        <v>8</v>
      </c>
      <c r="P23" s="36">
        <f>INDEX(Tabelle3_1!F$7:F$112,MATCH(L23,Tabelle3_1!$A$7:$A$112,0))</f>
        <v>7</v>
      </c>
    </row>
    <row r="24" spans="1:16" ht="15" x14ac:dyDescent="0.25">
      <c r="I24" s="20" t="str">
        <f>Tabelle3_1!A29</f>
        <v>Groß Flottbek</v>
      </c>
      <c r="J24" s="20">
        <f>Tabelle3_1!C29</f>
        <v>43.4</v>
      </c>
      <c r="L24" s="20" t="str">
        <f t="shared" ref="L24:L32" si="1">INDEX(I$3:I$101,MATCH(M24,J$3:J$101,0))</f>
        <v>Ottensen</v>
      </c>
      <c r="M24" s="35">
        <f>LARGE(J$3:J$101,22)</f>
        <v>61.6</v>
      </c>
      <c r="N24" s="36">
        <f>INDEX(Tabelle3_1!D$7:D$112,MATCH(L24,Tabelle3_1!$A$7:$A$112,0))</f>
        <v>21.7</v>
      </c>
      <c r="O24" s="36">
        <f>INDEX(Tabelle3_1!E$7:E$112,MATCH(L24,Tabelle3_1!$A$7:$A$112,0))</f>
        <v>8.9</v>
      </c>
      <c r="P24" s="36">
        <f>INDEX(Tabelle3_1!F$7:F$112,MATCH(L24,Tabelle3_1!$A$7:$A$112,0))</f>
        <v>7.8</v>
      </c>
    </row>
    <row r="25" spans="1:16" ht="15" x14ac:dyDescent="0.25">
      <c r="I25" s="20" t="str">
        <f>Tabelle3_1!A30</f>
        <v>Othmarschen</v>
      </c>
      <c r="J25" s="20">
        <f>Tabelle3_1!C30</f>
        <v>41.4</v>
      </c>
      <c r="L25" s="20" t="str">
        <f t="shared" si="1"/>
        <v>Harburg</v>
      </c>
      <c r="M25" s="35">
        <f>LARGE(J$3:J$101,23)</f>
        <v>61</v>
      </c>
      <c r="N25" s="36">
        <f>INDEX(Tabelle3_1!D$7:D$112,MATCH(L25,Tabelle3_1!$A$7:$A$112,0))</f>
        <v>21.6</v>
      </c>
      <c r="O25" s="36">
        <f>INDEX(Tabelle3_1!E$7:E$112,MATCH(L25,Tabelle3_1!$A$7:$A$112,0))</f>
        <v>8.5</v>
      </c>
      <c r="P25" s="36">
        <f>INDEX(Tabelle3_1!F$7:F$112,MATCH(L25,Tabelle3_1!$A$7:$A$112,0))</f>
        <v>8.9</v>
      </c>
    </row>
    <row r="26" spans="1:16" ht="15" x14ac:dyDescent="0.25">
      <c r="I26" s="20" t="str">
        <f>Tabelle3_1!A31</f>
        <v>Lurup</v>
      </c>
      <c r="J26" s="20">
        <f>Tabelle3_1!C31</f>
        <v>45.5</v>
      </c>
      <c r="L26" s="20" t="str">
        <f t="shared" si="1"/>
        <v>Hamburg-Altstadt</v>
      </c>
      <c r="M26" s="35">
        <f>LARGE(J$3:J$101,24)</f>
        <v>60.9</v>
      </c>
      <c r="N26" s="36">
        <f>INDEX(Tabelle3_1!D$7:D$112,MATCH(L26,Tabelle3_1!$A$7:$A$112,0))</f>
        <v>25.1</v>
      </c>
      <c r="O26" s="36">
        <f>INDEX(Tabelle3_1!E$7:E$112,MATCH(L26,Tabelle3_1!$A$7:$A$112,0))</f>
        <v>7.6</v>
      </c>
      <c r="P26" s="36">
        <f>INDEX(Tabelle3_1!F$7:F$112,MATCH(L26,Tabelle3_1!$A$7:$A$112,0))</f>
        <v>6.4</v>
      </c>
    </row>
    <row r="27" spans="1:16" ht="15" x14ac:dyDescent="0.25">
      <c r="I27" s="20" t="str">
        <f>Tabelle3_1!A32</f>
        <v>Osdorf</v>
      </c>
      <c r="J27" s="20">
        <f>Tabelle3_1!C32</f>
        <v>47.1</v>
      </c>
      <c r="L27" s="20" t="str">
        <f t="shared" si="1"/>
        <v>Wandsbek</v>
      </c>
      <c r="M27" s="35">
        <f>LARGE(J$3:J$101,25)</f>
        <v>60.6</v>
      </c>
      <c r="N27" s="36">
        <f>INDEX(Tabelle3_1!D$7:D$112,MATCH(L27,Tabelle3_1!$A$7:$A$112,0))</f>
        <v>23.8</v>
      </c>
      <c r="O27" s="36">
        <f>INDEX(Tabelle3_1!E$7:E$112,MATCH(L27,Tabelle3_1!$A$7:$A$112,0))</f>
        <v>8.6999999999999993</v>
      </c>
      <c r="P27" s="36">
        <f>INDEX(Tabelle3_1!F$7:F$112,MATCH(L27,Tabelle3_1!$A$7:$A$112,0))</f>
        <v>6.9</v>
      </c>
    </row>
    <row r="28" spans="1:16" ht="15" x14ac:dyDescent="0.25">
      <c r="I28" s="20" t="str">
        <f>Tabelle3_1!A33</f>
        <v>Nienstedten</v>
      </c>
      <c r="J28" s="20">
        <f>Tabelle3_1!C33</f>
        <v>44.2</v>
      </c>
      <c r="L28" s="20" t="str">
        <f t="shared" si="1"/>
        <v>Horn</v>
      </c>
      <c r="M28" s="35">
        <f>LARGE(J$3:J$101,26)</f>
        <v>60</v>
      </c>
      <c r="N28" s="36">
        <f>INDEX(Tabelle3_1!D$7:D$112,MATCH(L28,Tabelle3_1!$A$7:$A$112,0))</f>
        <v>22.3</v>
      </c>
      <c r="O28" s="36">
        <f>INDEX(Tabelle3_1!E$7:E$112,MATCH(L28,Tabelle3_1!$A$7:$A$112,0))</f>
        <v>8.6999999999999993</v>
      </c>
      <c r="P28" s="36">
        <f>INDEX(Tabelle3_1!F$7:F$112,MATCH(L28,Tabelle3_1!$A$7:$A$112,0))</f>
        <v>9.1</v>
      </c>
    </row>
    <row r="29" spans="1:16" ht="15" x14ac:dyDescent="0.25">
      <c r="I29" s="20" t="str">
        <f>Tabelle3_1!A34</f>
        <v>Blankenese</v>
      </c>
      <c r="J29" s="20">
        <f>Tabelle3_1!C34</f>
        <v>45.3</v>
      </c>
      <c r="L29" s="20" t="str">
        <f t="shared" si="1"/>
        <v>Bahrenfeld</v>
      </c>
      <c r="M29" s="35">
        <f>LARGE(J$3:J$101,27)</f>
        <v>59.5</v>
      </c>
      <c r="N29" s="36">
        <f>INDEX(Tabelle3_1!D$7:D$112,MATCH(L29,Tabelle3_1!$A$7:$A$112,0))</f>
        <v>22</v>
      </c>
      <c r="O29" s="36">
        <f>INDEX(Tabelle3_1!E$7:E$112,MATCH(L29,Tabelle3_1!$A$7:$A$112,0))</f>
        <v>9.1</v>
      </c>
      <c r="P29" s="36">
        <f>INDEX(Tabelle3_1!F$7:F$112,MATCH(L29,Tabelle3_1!$A$7:$A$112,0))</f>
        <v>9.3000000000000007</v>
      </c>
    </row>
    <row r="30" spans="1:16" ht="15" x14ac:dyDescent="0.25">
      <c r="A30" s="120"/>
      <c r="B30" s="120"/>
      <c r="C30" s="120"/>
      <c r="D30" s="120"/>
      <c r="E30" s="120"/>
      <c r="F30" s="120"/>
      <c r="I30" s="20" t="str">
        <f>Tabelle3_1!A35</f>
        <v>Iserbrook</v>
      </c>
      <c r="J30" s="20">
        <f>Tabelle3_1!C35</f>
        <v>46.2</v>
      </c>
      <c r="L30" s="20" t="str">
        <f t="shared" si="1"/>
        <v>Altona-Nord</v>
      </c>
      <c r="M30" s="35">
        <f>LARGE(J$3:J$101,28)</f>
        <v>59.3</v>
      </c>
      <c r="N30" s="36">
        <f>INDEX(Tabelle3_1!D$7:D$112,MATCH(L30,Tabelle3_1!$A$7:$A$112,0))</f>
        <v>22.2</v>
      </c>
      <c r="O30" s="36">
        <f>INDEX(Tabelle3_1!E$7:E$112,MATCH(L30,Tabelle3_1!$A$7:$A$112,0))</f>
        <v>9</v>
      </c>
      <c r="P30" s="36">
        <f>INDEX(Tabelle3_1!F$7:F$112,MATCH(L30,Tabelle3_1!$A$7:$A$112,0))</f>
        <v>9.4</v>
      </c>
    </row>
    <row r="31" spans="1:16" ht="15" x14ac:dyDescent="0.25">
      <c r="A31" s="119"/>
      <c r="B31" s="119"/>
      <c r="C31" s="119"/>
      <c r="D31" s="119"/>
      <c r="E31" s="119"/>
      <c r="F31" s="119"/>
      <c r="I31" s="20" t="str">
        <f>Tabelle3_1!A36</f>
        <v>Sülldorf</v>
      </c>
      <c r="J31" s="20">
        <f>Tabelle3_1!C36</f>
        <v>46.7</v>
      </c>
      <c r="L31" s="20" t="str">
        <f t="shared" si="1"/>
        <v>Harvestehude</v>
      </c>
      <c r="M31" s="35">
        <f>LARGE(J$3:J$101,29)</f>
        <v>59.1</v>
      </c>
      <c r="N31" s="36">
        <f>INDEX(Tabelle3_1!D$7:D$112,MATCH(L31,Tabelle3_1!$A$7:$A$112,0))</f>
        <v>22.8</v>
      </c>
      <c r="O31" s="36">
        <f>INDEX(Tabelle3_1!E$7:E$112,MATCH(L31,Tabelle3_1!$A$7:$A$112,0))</f>
        <v>9.4</v>
      </c>
      <c r="P31" s="36">
        <f>INDEX(Tabelle3_1!F$7:F$112,MATCH(L31,Tabelle3_1!$A$7:$A$112,0))</f>
        <v>8.6999999999999993</v>
      </c>
    </row>
    <row r="32" spans="1:16" ht="15" x14ac:dyDescent="0.25">
      <c r="I32" s="20" t="str">
        <f>Tabelle3_1!A37</f>
        <v>Rissen</v>
      </c>
      <c r="J32" s="20">
        <f>Tabelle3_1!C37</f>
        <v>45.7</v>
      </c>
      <c r="L32" s="20" t="str">
        <f t="shared" si="1"/>
        <v>Rothenburgsort</v>
      </c>
      <c r="M32" s="35">
        <f>LARGE(J$3:J$101,30)</f>
        <v>58.7</v>
      </c>
      <c r="N32" s="36">
        <f>INDEX(Tabelle3_1!D$7:D$112,MATCH(L32,Tabelle3_1!$A$7:$A$112,0))</f>
        <v>21.5</v>
      </c>
      <c r="O32" s="36">
        <f>INDEX(Tabelle3_1!E$7:E$112,MATCH(L32,Tabelle3_1!$A$7:$A$112,0))</f>
        <v>10</v>
      </c>
      <c r="P32" s="36">
        <f>INDEX(Tabelle3_1!F$7:F$112,MATCH(L32,Tabelle3_1!$A$7:$A$112,0))</f>
        <v>9.8000000000000007</v>
      </c>
    </row>
    <row r="33" spans="9:13" ht="15" x14ac:dyDescent="0.25">
      <c r="I33" s="20" t="str">
        <f>Tabelle3_1!A39</f>
        <v>Eimsbüttel</v>
      </c>
      <c r="J33" s="20">
        <f>Tabelle3_1!C39</f>
        <v>67.400000000000006</v>
      </c>
      <c r="M33"/>
    </row>
    <row r="34" spans="9:13" ht="15" x14ac:dyDescent="0.25">
      <c r="I34" s="20" t="str">
        <f>Tabelle3_1!A40</f>
        <v>Rotherbaum</v>
      </c>
      <c r="J34" s="20">
        <f>Tabelle3_1!C40</f>
        <v>64.099999999999994</v>
      </c>
      <c r="M34"/>
    </row>
    <row r="35" spans="9:13" ht="15" x14ac:dyDescent="0.25">
      <c r="I35" s="20" t="str">
        <f>Tabelle3_1!A41</f>
        <v>Harvestehude</v>
      </c>
      <c r="J35" s="20">
        <f>Tabelle3_1!C41</f>
        <v>59.1</v>
      </c>
      <c r="M35"/>
    </row>
    <row r="36" spans="9:13" ht="15" x14ac:dyDescent="0.25">
      <c r="I36" s="20" t="str">
        <f>Tabelle3_1!A42</f>
        <v>Hoheluft-West</v>
      </c>
      <c r="J36" s="20">
        <f>Tabelle3_1!C42</f>
        <v>65.900000000000006</v>
      </c>
      <c r="M36"/>
    </row>
    <row r="37" spans="9:13" ht="15" x14ac:dyDescent="0.25">
      <c r="I37" s="20" t="str">
        <f>Tabelle3_1!A43</f>
        <v>Lokstedt</v>
      </c>
      <c r="J37" s="20">
        <f>Tabelle3_1!C43</f>
        <v>53.5</v>
      </c>
      <c r="M37"/>
    </row>
    <row r="38" spans="9:13" ht="15" x14ac:dyDescent="0.25">
      <c r="I38" s="20" t="str">
        <f>Tabelle3_1!A44</f>
        <v>Niendorf</v>
      </c>
      <c r="J38" s="20">
        <f>Tabelle3_1!C44</f>
        <v>49</v>
      </c>
      <c r="M38"/>
    </row>
    <row r="39" spans="9:13" ht="15" x14ac:dyDescent="0.25">
      <c r="I39" s="20" t="str">
        <f>Tabelle3_1!A45</f>
        <v>Schnelsen</v>
      </c>
      <c r="J39" s="20">
        <f>Tabelle3_1!C45</f>
        <v>43.3</v>
      </c>
      <c r="M39"/>
    </row>
    <row r="40" spans="9:13" ht="15" x14ac:dyDescent="0.25">
      <c r="I40" s="20" t="str">
        <f>Tabelle3_1!A46</f>
        <v>Eidelstedt</v>
      </c>
      <c r="J40" s="20">
        <f>Tabelle3_1!C46</f>
        <v>48.5</v>
      </c>
      <c r="M40"/>
    </row>
    <row r="41" spans="9:13" ht="15" x14ac:dyDescent="0.25">
      <c r="I41" s="20" t="str">
        <f>Tabelle3_1!A47</f>
        <v>Stellingen</v>
      </c>
      <c r="J41" s="20">
        <f>Tabelle3_1!C47</f>
        <v>57.1</v>
      </c>
      <c r="M41"/>
    </row>
    <row r="42" spans="9:13" ht="15" x14ac:dyDescent="0.25">
      <c r="I42" s="20" t="str">
        <f>Tabelle3_1!A49</f>
        <v>Hoheluft-Ost</v>
      </c>
      <c r="J42" s="20">
        <f>Tabelle3_1!C49</f>
        <v>62.4</v>
      </c>
      <c r="M42"/>
    </row>
    <row r="43" spans="9:13" ht="15" x14ac:dyDescent="0.25">
      <c r="I43" s="20" t="str">
        <f>Tabelle3_1!A50</f>
        <v>Eppendorf</v>
      </c>
      <c r="J43" s="20">
        <f>Tabelle3_1!C50</f>
        <v>61.9</v>
      </c>
      <c r="M43"/>
    </row>
    <row r="44" spans="9:13" ht="15" x14ac:dyDescent="0.25">
      <c r="I44" s="20" t="str">
        <f>Tabelle3_1!A51</f>
        <v>Groß Borstel</v>
      </c>
      <c r="J44" s="20">
        <f>Tabelle3_1!C51</f>
        <v>51.4</v>
      </c>
      <c r="M44"/>
    </row>
    <row r="45" spans="9:13" ht="15" x14ac:dyDescent="0.25">
      <c r="I45" s="20" t="str">
        <f>Tabelle3_1!A52</f>
        <v>Alsterdorf</v>
      </c>
      <c r="J45" s="20">
        <f>Tabelle3_1!C52</f>
        <v>53.9</v>
      </c>
      <c r="M45"/>
    </row>
    <row r="46" spans="9:13" ht="15" x14ac:dyDescent="0.25">
      <c r="I46" s="20" t="str">
        <f>Tabelle3_1!A53</f>
        <v>Winterhude</v>
      </c>
      <c r="J46" s="20">
        <f>Tabelle3_1!C53</f>
        <v>63.9</v>
      </c>
      <c r="M46"/>
    </row>
    <row r="47" spans="9:13" ht="15" x14ac:dyDescent="0.25">
      <c r="I47" s="20" t="str">
        <f>Tabelle3_1!A54</f>
        <v>Uhlenhorst</v>
      </c>
      <c r="J47" s="20">
        <f>Tabelle3_1!C54</f>
        <v>61.8</v>
      </c>
      <c r="M47"/>
    </row>
    <row r="48" spans="9:13" ht="15" x14ac:dyDescent="0.25">
      <c r="I48" s="20" t="str">
        <f>Tabelle3_1!A55</f>
        <v>Hohenfelde</v>
      </c>
      <c r="J48" s="20">
        <f>Tabelle3_1!C55</f>
        <v>66.7</v>
      </c>
      <c r="M48"/>
    </row>
    <row r="49" spans="9:10" x14ac:dyDescent="0.2">
      <c r="I49" s="20" t="str">
        <f>Tabelle3_1!A56</f>
        <v>Barmbek-Süd</v>
      </c>
      <c r="J49" s="20">
        <f>Tabelle3_1!C56</f>
        <v>68.599999999999994</v>
      </c>
    </row>
    <row r="50" spans="9:10" x14ac:dyDescent="0.2">
      <c r="I50" s="20" t="str">
        <f>Tabelle3_1!A57</f>
        <v>Dulsberg</v>
      </c>
      <c r="J50" s="20">
        <f>Tabelle3_1!C57</f>
        <v>72.099999999999994</v>
      </c>
    </row>
    <row r="51" spans="9:10" x14ac:dyDescent="0.2">
      <c r="I51" s="20" t="str">
        <f>Tabelle3_1!A58</f>
        <v>Barmbek-Nord</v>
      </c>
      <c r="J51" s="20">
        <f>Tabelle3_1!C58</f>
        <v>70</v>
      </c>
    </row>
    <row r="52" spans="9:10" x14ac:dyDescent="0.2">
      <c r="I52" s="20" t="str">
        <f>Tabelle3_1!A59</f>
        <v>Ohlsdorf</v>
      </c>
      <c r="J52" s="20">
        <f>Tabelle3_1!C59</f>
        <v>55.2</v>
      </c>
    </row>
    <row r="53" spans="9:10" x14ac:dyDescent="0.2">
      <c r="I53" s="20" t="str">
        <f>Tabelle3_1!A60</f>
        <v>Fuhlsbüttel</v>
      </c>
      <c r="J53" s="20">
        <f>Tabelle3_1!C60</f>
        <v>55.3</v>
      </c>
    </row>
    <row r="54" spans="9:10" x14ac:dyDescent="0.2">
      <c r="I54" s="20" t="str">
        <f>Tabelle3_1!A61</f>
        <v>Langenhorn</v>
      </c>
      <c r="J54" s="20">
        <f>Tabelle3_1!C61</f>
        <v>48.4</v>
      </c>
    </row>
    <row r="55" spans="9:10" x14ac:dyDescent="0.2">
      <c r="I55" s="20" t="str">
        <f>Tabelle3_1!A63</f>
        <v>Eilbek</v>
      </c>
      <c r="J55" s="20">
        <f>Tabelle3_1!C63</f>
        <v>65.599999999999994</v>
      </c>
    </row>
    <row r="56" spans="9:10" x14ac:dyDescent="0.2">
      <c r="I56" s="20" t="str">
        <f>Tabelle3_1!A64</f>
        <v>Wandsbek</v>
      </c>
      <c r="J56" s="20">
        <f>Tabelle3_1!C64</f>
        <v>60.6</v>
      </c>
    </row>
    <row r="57" spans="9:10" x14ac:dyDescent="0.2">
      <c r="I57" s="20" t="str">
        <f>Tabelle3_1!A65</f>
        <v>Marienthal</v>
      </c>
      <c r="J57" s="20">
        <f>Tabelle3_1!C65</f>
        <v>51.9</v>
      </c>
    </row>
    <row r="58" spans="9:10" x14ac:dyDescent="0.2">
      <c r="I58" s="20" t="str">
        <f>Tabelle3_1!A66</f>
        <v>Jenfeld</v>
      </c>
      <c r="J58" s="20">
        <f>Tabelle3_1!C66</f>
        <v>47.9</v>
      </c>
    </row>
    <row r="59" spans="9:10" x14ac:dyDescent="0.2">
      <c r="I59" s="20" t="str">
        <f>Tabelle3_1!A67</f>
        <v>Tonndorf</v>
      </c>
      <c r="J59" s="20">
        <f>Tabelle3_1!C67</f>
        <v>53.9</v>
      </c>
    </row>
    <row r="60" spans="9:10" x14ac:dyDescent="0.2">
      <c r="I60" s="20" t="str">
        <f>Tabelle3_1!A68</f>
        <v>Farmsen-Berne</v>
      </c>
      <c r="J60" s="20">
        <f>Tabelle3_1!C68</f>
        <v>47.8</v>
      </c>
    </row>
    <row r="61" spans="9:10" x14ac:dyDescent="0.2">
      <c r="I61" s="20" t="str">
        <f>Tabelle3_1!A69</f>
        <v>Bramfeld</v>
      </c>
      <c r="J61" s="20">
        <f>Tabelle3_1!C69</f>
        <v>54.1</v>
      </c>
    </row>
    <row r="62" spans="9:10" x14ac:dyDescent="0.2">
      <c r="I62" s="20" t="str">
        <f>Tabelle3_1!A70</f>
        <v>Steilshoop</v>
      </c>
      <c r="J62" s="20">
        <f>Tabelle3_1!C70</f>
        <v>47.3</v>
      </c>
    </row>
    <row r="63" spans="9:10" x14ac:dyDescent="0.2">
      <c r="I63" s="20" t="str">
        <f>Tabelle3_1!A71</f>
        <v>Wellingsbüttel</v>
      </c>
      <c r="J63" s="20">
        <f>Tabelle3_1!C71</f>
        <v>40.9</v>
      </c>
    </row>
    <row r="64" spans="9:10" x14ac:dyDescent="0.2">
      <c r="I64" s="20" t="str">
        <f>Tabelle3_1!A72</f>
        <v>Sasel</v>
      </c>
      <c r="J64" s="20">
        <f>Tabelle3_1!C72</f>
        <v>36.200000000000003</v>
      </c>
    </row>
    <row r="65" spans="9:10" x14ac:dyDescent="0.2">
      <c r="I65" s="20" t="str">
        <f>Tabelle3_1!A73</f>
        <v>Poppenbüttel</v>
      </c>
      <c r="J65" s="20">
        <f>Tabelle3_1!C73</f>
        <v>41.6</v>
      </c>
    </row>
    <row r="66" spans="9:10" x14ac:dyDescent="0.2">
      <c r="I66" s="20" t="str">
        <f>Tabelle3_1!A74</f>
        <v>Hummelsbüttel</v>
      </c>
      <c r="J66" s="20">
        <f>Tabelle3_1!C74</f>
        <v>42.5</v>
      </c>
    </row>
    <row r="67" spans="9:10" x14ac:dyDescent="0.2">
      <c r="I67" s="20" t="str">
        <f>Tabelle3_1!A75</f>
        <v>Lemsahl-Mellingstedt</v>
      </c>
      <c r="J67" s="20">
        <f>Tabelle3_1!C75</f>
        <v>29.4</v>
      </c>
    </row>
    <row r="68" spans="9:10" x14ac:dyDescent="0.2">
      <c r="I68" s="20" t="str">
        <f>Tabelle3_1!A76</f>
        <v>Duvenstedt</v>
      </c>
      <c r="J68" s="20">
        <f>Tabelle3_1!C76</f>
        <v>33.1</v>
      </c>
    </row>
    <row r="69" spans="9:10" x14ac:dyDescent="0.2">
      <c r="I69" s="20" t="str">
        <f>Tabelle3_1!A77</f>
        <v>Wohldorf-Ohlstedt</v>
      </c>
      <c r="J69" s="20">
        <f>Tabelle3_1!C77</f>
        <v>32.700000000000003</v>
      </c>
    </row>
    <row r="70" spans="9:10" x14ac:dyDescent="0.2">
      <c r="I70" s="20" t="str">
        <f>Tabelle3_1!A78</f>
        <v>Bergstedt</v>
      </c>
      <c r="J70" s="20">
        <f>Tabelle3_1!C78</f>
        <v>37.299999999999997</v>
      </c>
    </row>
    <row r="71" spans="9:10" x14ac:dyDescent="0.2">
      <c r="I71" s="20" t="str">
        <f>Tabelle3_1!A79</f>
        <v>Volksdorf</v>
      </c>
      <c r="J71" s="20">
        <f>Tabelle3_1!C79</f>
        <v>38.9</v>
      </c>
    </row>
    <row r="72" spans="9:10" x14ac:dyDescent="0.2">
      <c r="I72" s="20" t="str">
        <f>Tabelle3_1!A80</f>
        <v>Rahlstedt</v>
      </c>
      <c r="J72" s="20">
        <f>Tabelle3_1!C80</f>
        <v>46.7</v>
      </c>
    </row>
    <row r="73" spans="9:10" x14ac:dyDescent="0.2">
      <c r="I73" s="20" t="str">
        <f>Tabelle3_1!A83</f>
        <v>Lohbrügge</v>
      </c>
      <c r="J73" s="20">
        <f>Tabelle3_1!C83</f>
        <v>49.3</v>
      </c>
    </row>
    <row r="74" spans="9:10" x14ac:dyDescent="0.2">
      <c r="I74" s="20" t="str">
        <f>Tabelle3_1!A84</f>
        <v>Bergedorf</v>
      </c>
      <c r="J74" s="20">
        <f>Tabelle3_1!C84</f>
        <v>49.8</v>
      </c>
    </row>
    <row r="75" spans="9:10" x14ac:dyDescent="0.2">
      <c r="I75" s="20" t="str">
        <f>Tabelle3_1!A85</f>
        <v>Curslack</v>
      </c>
      <c r="J75" s="20">
        <f>Tabelle3_1!C85</f>
        <v>37.200000000000003</v>
      </c>
    </row>
    <row r="76" spans="9:10" x14ac:dyDescent="0.2">
      <c r="I76" s="20" t="str">
        <f>Tabelle3_1!A86</f>
        <v>Altengamme</v>
      </c>
      <c r="J76" s="20">
        <f>Tabelle3_1!C86</f>
        <v>35.299999999999997</v>
      </c>
    </row>
    <row r="77" spans="9:10" x14ac:dyDescent="0.2">
      <c r="I77" s="20" t="str">
        <f>Tabelle3_1!A87</f>
        <v>Neuengamme</v>
      </c>
      <c r="J77" s="20">
        <f>Tabelle3_1!C87</f>
        <v>37</v>
      </c>
    </row>
    <row r="78" spans="9:10" x14ac:dyDescent="0.2">
      <c r="I78" s="20" t="str">
        <f>Tabelle3_1!A88</f>
        <v>Kirchwerder</v>
      </c>
      <c r="J78" s="20">
        <f>Tabelle3_1!C88</f>
        <v>34.700000000000003</v>
      </c>
    </row>
    <row r="79" spans="9:10" x14ac:dyDescent="0.2">
      <c r="I79" s="20" t="str">
        <f>Tabelle3_1!A89</f>
        <v>Ochsenwerder</v>
      </c>
      <c r="J79" s="20">
        <f>Tabelle3_1!C89</f>
        <v>36.299999999999997</v>
      </c>
    </row>
    <row r="80" spans="9:10" x14ac:dyDescent="0.2">
      <c r="I80" s="20" t="str">
        <f>Tabelle3_1!A90</f>
        <v>Reitbrook</v>
      </c>
      <c r="J80" s="20">
        <f>Tabelle3_1!C90</f>
        <v>39.5</v>
      </c>
    </row>
    <row r="81" spans="9:10" x14ac:dyDescent="0.2">
      <c r="I81" s="20" t="str">
        <f>Tabelle3_1!A91</f>
        <v>Allermöhe</v>
      </c>
      <c r="J81" s="20">
        <f>Tabelle3_1!C91</f>
        <v>42.5</v>
      </c>
    </row>
    <row r="82" spans="9:10" x14ac:dyDescent="0.2">
      <c r="I82" s="20" t="str">
        <f>Tabelle3_1!A92</f>
        <v>Billwerder</v>
      </c>
      <c r="J82" s="20">
        <f>Tabelle3_1!C92</f>
        <v>42.7</v>
      </c>
    </row>
    <row r="83" spans="9:10" x14ac:dyDescent="0.2">
      <c r="I83" s="20" t="str">
        <f>Tabelle3_1!A93</f>
        <v>Moorfleet</v>
      </c>
      <c r="J83" s="20">
        <f>Tabelle3_1!C93</f>
        <v>43.7</v>
      </c>
    </row>
    <row r="84" spans="9:10" x14ac:dyDescent="0.2">
      <c r="I84" s="20" t="str">
        <f>Tabelle3_1!A94</f>
        <v>Tatenberg</v>
      </c>
      <c r="J84" s="20">
        <f>Tabelle3_1!C94</f>
        <v>36.9</v>
      </c>
    </row>
    <row r="85" spans="9:10" x14ac:dyDescent="0.2">
      <c r="I85" s="20" t="str">
        <f>Tabelle3_1!A95</f>
        <v>Spadenland</v>
      </c>
      <c r="J85" s="20">
        <f>Tabelle3_1!C95</f>
        <v>42.9</v>
      </c>
    </row>
    <row r="86" spans="9:10" x14ac:dyDescent="0.2">
      <c r="I86" s="20" t="str">
        <f>Tabelle3_1!A96</f>
        <v>Neuallermöhe</v>
      </c>
      <c r="J86" s="20">
        <f>Tabelle3_1!C96</f>
        <v>32.700000000000003</v>
      </c>
    </row>
    <row r="87" spans="9:10" x14ac:dyDescent="0.2">
      <c r="I87" s="20" t="str">
        <f>Tabelle3_1!A98</f>
        <v>Harburg</v>
      </c>
      <c r="J87" s="20">
        <f>Tabelle3_1!C98</f>
        <v>61</v>
      </c>
    </row>
    <row r="88" spans="9:10" x14ac:dyDescent="0.2">
      <c r="I88" s="20" t="str">
        <f>Tabelle3_1!A99</f>
        <v>Neuland/Gut Moor</v>
      </c>
      <c r="J88" s="20">
        <f>Tabelle3_1!C99</f>
        <v>42.5</v>
      </c>
    </row>
    <row r="89" spans="9:10" x14ac:dyDescent="0.2">
      <c r="I89" s="20" t="str">
        <f>Tabelle3_1!A100</f>
        <v>Wilstorf</v>
      </c>
      <c r="J89" s="20">
        <f>Tabelle3_1!C100</f>
        <v>54</v>
      </c>
    </row>
    <row r="90" spans="9:10" x14ac:dyDescent="0.2">
      <c r="I90" s="20" t="str">
        <f>Tabelle3_1!A101</f>
        <v>Rönneburg</v>
      </c>
      <c r="J90" s="20">
        <f>Tabelle3_1!C101</f>
        <v>40.6</v>
      </c>
    </row>
    <row r="91" spans="9:10" x14ac:dyDescent="0.2">
      <c r="I91" s="20" t="str">
        <f>Tabelle3_1!A102</f>
        <v>Langenbek</v>
      </c>
      <c r="J91" s="20">
        <f>Tabelle3_1!C102</f>
        <v>39.4</v>
      </c>
    </row>
    <row r="92" spans="9:10" x14ac:dyDescent="0.2">
      <c r="I92" s="20" t="str">
        <f>Tabelle3_1!A103</f>
        <v>Sinstorf</v>
      </c>
      <c r="J92" s="20">
        <f>Tabelle3_1!C103</f>
        <v>39</v>
      </c>
    </row>
    <row r="93" spans="9:10" x14ac:dyDescent="0.2">
      <c r="I93" s="20" t="str">
        <f>Tabelle3_1!A104</f>
        <v>Marmstorf</v>
      </c>
      <c r="J93" s="20">
        <f>Tabelle3_1!C104</f>
        <v>44.4</v>
      </c>
    </row>
    <row r="94" spans="9:10" x14ac:dyDescent="0.2">
      <c r="I94" s="20" t="str">
        <f>Tabelle3_1!A105</f>
        <v>Eißendorf</v>
      </c>
      <c r="J94" s="20">
        <f>Tabelle3_1!C105</f>
        <v>50</v>
      </c>
    </row>
    <row r="95" spans="9:10" x14ac:dyDescent="0.2">
      <c r="I95" s="20" t="str">
        <f>Tabelle3_1!A106</f>
        <v>Heimfeld</v>
      </c>
      <c r="J95" s="20">
        <f>Tabelle3_1!C106</f>
        <v>55.9</v>
      </c>
    </row>
    <row r="96" spans="9:10" x14ac:dyDescent="0.2">
      <c r="I96" s="20" t="str">
        <f>Tabelle3_1!A107</f>
        <v>Moorburg/Altenwerder</v>
      </c>
      <c r="J96" s="20">
        <f>Tabelle3_1!C107</f>
        <v>57</v>
      </c>
    </row>
    <row r="97" spans="9:10" x14ac:dyDescent="0.2">
      <c r="I97" s="20" t="str">
        <f>Tabelle3_1!A108</f>
        <v>Hausbruch</v>
      </c>
      <c r="J97" s="20">
        <f>Tabelle3_1!C108</f>
        <v>39.700000000000003</v>
      </c>
    </row>
    <row r="98" spans="9:10" x14ac:dyDescent="0.2">
      <c r="I98" s="20" t="str">
        <f>Tabelle3_1!A109</f>
        <v>Neugraben-Fischbek</v>
      </c>
      <c r="J98" s="20">
        <f>Tabelle3_1!C109</f>
        <v>39.6</v>
      </c>
    </row>
    <row r="99" spans="9:10" x14ac:dyDescent="0.2">
      <c r="I99" s="20" t="str">
        <f>Tabelle3_1!A110</f>
        <v>Francop</v>
      </c>
      <c r="J99" s="20">
        <f>Tabelle3_1!C110</f>
        <v>41.7</v>
      </c>
    </row>
    <row r="100" spans="9:10" x14ac:dyDescent="0.2">
      <c r="I100" s="20" t="str">
        <f>Tabelle3_1!A111</f>
        <v>Neuenfelde</v>
      </c>
      <c r="J100" s="20">
        <f>Tabelle3_1!C111</f>
        <v>43.3</v>
      </c>
    </row>
    <row r="101" spans="9:10" x14ac:dyDescent="0.2">
      <c r="I101" s="20" t="str">
        <f>Tabelle3_1!A112</f>
        <v>Cranz</v>
      </c>
      <c r="J101" s="20">
        <f>Tabelle3_1!C112</f>
        <v>53.3</v>
      </c>
    </row>
  </sheetData>
  <mergeCells count="3">
    <mergeCell ref="A2:F2"/>
    <mergeCell ref="A30:F30"/>
    <mergeCell ref="A31:F31"/>
  </mergeCells>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11 - j 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D02EA-0054-46CB-BD66-5657CF9F86D5}">
  <dimension ref="A1:G2"/>
  <sheetViews>
    <sheetView view="pageLayout" topLeftCell="A4" zoomScaleNormal="100" workbookViewId="0">
      <selection sqref="A1:G1"/>
    </sheetView>
  </sheetViews>
  <sheetFormatPr baseColWidth="10" defaultRowHeight="15" x14ac:dyDescent="0.25"/>
  <cols>
    <col min="1" max="1" width="12" customWidth="1"/>
    <col min="2" max="5" width="13.140625" customWidth="1"/>
    <col min="6" max="6" width="12.28515625" customWidth="1"/>
    <col min="7" max="7" width="12.5703125" customWidth="1"/>
  </cols>
  <sheetData>
    <row r="1" spans="1:7" ht="12.75" customHeight="1" x14ac:dyDescent="0.25">
      <c r="A1" s="118" t="s">
        <v>187</v>
      </c>
      <c r="B1" s="118"/>
      <c r="C1" s="118"/>
      <c r="D1" s="118"/>
      <c r="E1" s="118"/>
      <c r="F1" s="118"/>
      <c r="G1" s="118"/>
    </row>
    <row r="2" spans="1:7" ht="12.75" customHeight="1" x14ac:dyDescent="0.25">
      <c r="A2" s="119" t="s">
        <v>189</v>
      </c>
      <c r="B2" s="119"/>
      <c r="C2" s="119"/>
      <c r="D2" s="119"/>
      <c r="E2" s="119"/>
      <c r="F2" s="119"/>
      <c r="G2" s="119"/>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11 - j 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8</vt:i4>
      </vt:variant>
    </vt:vector>
  </HeadingPairs>
  <TitlesOfParts>
    <vt:vector size="19" baseType="lpstr">
      <vt:lpstr>V0_1</vt:lpstr>
      <vt:lpstr>V0_2</vt:lpstr>
      <vt:lpstr>V0_3</vt:lpstr>
      <vt:lpstr>V0_4</vt:lpstr>
      <vt:lpstr>Tabelle1_1</vt:lpstr>
      <vt:lpstr>Tabelle2_1</vt:lpstr>
      <vt:lpstr>Tabelle3_1</vt:lpstr>
      <vt:lpstr>Grafiktabelle4_1</vt:lpstr>
      <vt:lpstr>Grafik1_1</vt:lpstr>
      <vt:lpstr>Karte1_1</vt:lpstr>
      <vt:lpstr>Karte2_1</vt:lpstr>
      <vt:lpstr>Grafik1_1!Druckbereich</vt:lpstr>
      <vt:lpstr>Karte1_1!Druckbereich</vt:lpstr>
      <vt:lpstr>Karte2_1!Druckbereich</vt:lpstr>
      <vt:lpstr>V0_1!Druckbereich</vt:lpstr>
      <vt:lpstr>V0_4!Druckbereich</vt:lpstr>
      <vt:lpstr>Tabelle1_1!Drucktitel</vt:lpstr>
      <vt:lpstr>Tabelle2_1!Drucktitel</vt:lpstr>
      <vt:lpstr>Tabelle3_1!Drucktitel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2023-08-17T06:23:06Z</cp:lastPrinted>
  <dcterms:created xsi:type="dcterms:W3CDTF">2019-09-17T09:35:47Z</dcterms:created>
  <dcterms:modified xsi:type="dcterms:W3CDTF">2023-08-17T06:24:18Z</dcterms:modified>
  <cp:category>LIS-Bericht</cp:category>
</cp:coreProperties>
</file>