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Tab5'!$5:$64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<sst xmlns="http://schemas.openxmlformats.org/spreadsheetml/2006/main" count="317" uniqueCount="143">
  <si>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</si>
  <si>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</si>
  <si>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</si>
  <si>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</si>
  <si>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</si>
  <si>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</si>
  <si>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</si>
  <si>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</si>
  <si>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</si>
  <si>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</si>
  <si>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</si>
  <si>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</si>
  <si>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</si>
  <si>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</si>
  <si>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</si>
  <si>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</si>
  <si>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</si>
  <si>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</si>
  <si>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</si>
  <si>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</si>
  <si>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</si>
  <si>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</si>
  <si>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</si>
  <si>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</si>
  <si>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</si>
  <si>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</si>
  <si>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</si>
  <si>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</si>
  <si>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</si>
  <si>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</si>
  <si>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</si>
  <si>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</si>
  <si>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</si>
  <si>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</si>
  <si>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</si>
  <si>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</si>
  <si>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</si>
  <si>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</si>
  <si>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</si>
  <si>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</si>
  <si>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</si>
  <si>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</si>
  <si>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</si>
  <si>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</si>
  <si>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</si>
  <si>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</si>
  <si>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</si>
  <si>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</si>
  <si>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</si>
  <si>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</si>
  <si>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</si>
  <si>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</si>
  <si>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</si>
  <si>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</si>
  <si>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</si>
  <si>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</si>
  <si>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</si>
  <si>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</si>
  <si>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</si>
  <si>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</si>
  <si>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</si>
  <si>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</si>
  <si>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</si>
  <si>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Bad Oldesloe, Stadt              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</si>
  <si>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</si>
  <si>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</si>
  <si>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</si>
  <si>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</si>
  <si>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</si>
  <si>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Kaltenkirchen, Stadt             </t>
  </si>
  <si>
    <t xml:space="preserve">Mölln, Stadt                     </t>
  </si>
  <si>
    <t xml:space="preserve">Uetersen, Stadt                  </t>
  </si>
  <si>
    <t xml:space="preserve">Schenefeld, Stadt                </t>
  </si>
  <si>
    <t xml:space="preserve">Eutin, Stadt                     </t>
  </si>
  <si>
    <t xml:space="preserve">Stockelsdorf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</si>
  <si>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</si>
  <si>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</si>
  <si>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</si>
  <si>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</si>
  <si>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Ratekau                          </t>
  </si>
  <si>
    <t xml:space="preserve">Preetz, Stadt                    </t>
  </si>
  <si>
    <t xml:space="preserve">Schwarzenbek, Stadt              </t>
  </si>
  <si>
    <t xml:space="preserve">Brunsbüttel, Stadt               </t>
  </si>
  <si>
    <t xml:space="preserve">Bargteheide, Stadt               </t>
  </si>
  <si>
    <t xml:space="preserve">Rellingen                        </t>
  </si>
  <si>
    <t xml:space="preserve">Ratzeburg, Stadt                 </t>
  </si>
  <si>
    <t xml:space="preserve">Bad Bramstedt, Stadt             </t>
  </si>
  <si>
    <t xml:space="preserve">Plön, Stadt                      </t>
  </si>
  <si>
    <t xml:space="preserve">Tornesch                         </t>
  </si>
  <si>
    <t>Fehmarn, Stadt</t>
  </si>
  <si>
    <t xml:space="preserve">Barsbüttel                       </t>
  </si>
  <si>
    <t>Glückstadt, Stadt</t>
  </si>
  <si>
    <t xml:space="preserve">Kronshagen                       </t>
  </si>
  <si>
    <t xml:space="preserve">Lauenburg/Elbe, Stadt            </t>
  </si>
  <si>
    <t xml:space="preserve">Scharbeutz                       </t>
  </si>
  <si>
    <t xml:space="preserve">Harrislee                        </t>
  </si>
  <si>
    <t>Wentorf bei Hamburg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</si>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</sst>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49" fontId="0" fillId="0" borderId="7" xfId="0" applyNumberForma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185" fontId="0" fillId="0" borderId="22" xfId="0" applyNumberFormat="1" applyFont="1" applyFill="1" applyBorder="1" applyAlignment="1" applyProtection="1">
      <alignment horizontal="left"/>
      <protection hidden="1"/>
    </xf>
    <xf numFmtId="185" fontId="0" fillId="0" borderId="19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 quotePrefix="1">
      <alignment/>
      <protection hidden="1"/>
    </xf>
    <xf numFmtId="0" fontId="0" fillId="0" borderId="4" xfId="0" applyBorder="1" applyAlignment="1" applyProtection="1" quotePrefix="1">
      <alignment/>
      <protection hidden="1"/>
    </xf>
    <xf numFmtId="180" fontId="4" fillId="0" borderId="23" xfId="0" applyNumberFormat="1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0" fillId="0" borderId="0" xfId="0" applyFont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175" fontId="0" fillId="0" borderId="0" xfId="20" applyNumberFormat="1" applyFont="1" applyFill="1" applyBorder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40" customWidth="1"/>
    <col min="2" max="4" width="11.8515625" style="40" customWidth="1"/>
    <col min="5" max="5" width="12.421875" style="40" customWidth="1"/>
    <col min="6" max="8" width="11.8515625" style="40" customWidth="1"/>
    <col min="9" max="16384" width="11.421875" style="40" customWidth="1"/>
  </cols>
  <sheetData>
    <row r="1" spans="1:8" ht="15">
      <c r="A1" s="53" t="s">
        <v>100</v>
      </c>
      <c r="B1" s="54"/>
      <c r="C1" s="54"/>
      <c r="D1" s="54"/>
      <c r="E1" s="54"/>
      <c r="F1" s="54"/>
      <c r="G1" s="54"/>
      <c r="H1" s="60"/>
    </row>
    <row r="2" spans="1:8" ht="12.75">
      <c r="A2" s="54" t="s">
        <v>106</v>
      </c>
      <c r="B2" s="54"/>
      <c r="C2" s="54"/>
      <c r="D2" s="54"/>
      <c r="E2" s="54"/>
      <c r="F2" s="54"/>
      <c r="G2" s="54"/>
      <c r="H2" s="60"/>
    </row>
    <row r="3" spans="1:8" ht="12.75">
      <c r="A3" s="110" t="s">
        <v>108</v>
      </c>
      <c r="B3" s="110"/>
      <c r="C3" s="54"/>
      <c r="D3" s="54"/>
      <c r="E3" s="54"/>
      <c r="F3" s="54"/>
      <c r="G3" s="54"/>
      <c r="H3" s="60"/>
    </row>
    <row r="4" spans="1:8" ht="12.75">
      <c r="A4" s="55" t="s">
        <v>109</v>
      </c>
      <c r="B4" s="56" t="s">
        <v>107</v>
      </c>
      <c r="C4" s="56"/>
      <c r="D4" s="57"/>
      <c r="E4" s="56" t="s">
        <v>116</v>
      </c>
      <c r="F4" s="56" t="s">
        <v>115</v>
      </c>
      <c r="G4" s="56"/>
      <c r="H4" s="57"/>
    </row>
    <row r="5" spans="1:8" ht="12.75">
      <c r="A5" s="58" t="s">
        <v>110</v>
      </c>
      <c r="B5" s="59" t="s">
        <v>111</v>
      </c>
      <c r="C5" s="59"/>
      <c r="D5" s="60"/>
      <c r="E5" s="59" t="s">
        <v>110</v>
      </c>
      <c r="F5" s="59" t="s">
        <v>117</v>
      </c>
      <c r="G5" s="59"/>
      <c r="H5" s="60"/>
    </row>
    <row r="6" spans="1:8" ht="12.75">
      <c r="A6" s="58" t="s">
        <v>105</v>
      </c>
      <c r="B6" s="81" t="s">
        <v>112</v>
      </c>
      <c r="C6" s="59"/>
      <c r="D6" s="60"/>
      <c r="E6" s="59" t="s">
        <v>105</v>
      </c>
      <c r="F6" s="81" t="s">
        <v>118</v>
      </c>
      <c r="G6" s="61"/>
      <c r="H6" s="60"/>
    </row>
    <row r="7" spans="1:8" ht="12.75">
      <c r="A7" s="58" t="s">
        <v>104</v>
      </c>
      <c r="B7" s="81" t="s">
        <v>113</v>
      </c>
      <c r="C7" s="59"/>
      <c r="D7" s="60"/>
      <c r="E7" s="59" t="s">
        <v>104</v>
      </c>
      <c r="F7" s="81" t="s">
        <v>119</v>
      </c>
      <c r="G7" s="61"/>
      <c r="H7" s="60"/>
    </row>
    <row r="8" spans="1:8" ht="12.75">
      <c r="A8" s="62" t="s">
        <v>103</v>
      </c>
      <c r="B8" s="111" t="s">
        <v>114</v>
      </c>
      <c r="C8" s="111"/>
      <c r="D8" s="112"/>
      <c r="E8" s="63" t="s">
        <v>103</v>
      </c>
      <c r="F8" s="111" t="s">
        <v>120</v>
      </c>
      <c r="G8" s="111"/>
      <c r="H8" s="112"/>
    </row>
    <row r="9" spans="1:8" ht="12.75">
      <c r="A9" s="55"/>
      <c r="B9" s="56"/>
      <c r="C9" s="56"/>
      <c r="D9" s="56"/>
      <c r="E9" s="56"/>
      <c r="F9" s="56"/>
      <c r="G9" s="56"/>
      <c r="H9" s="57"/>
    </row>
    <row r="10" spans="1:8" ht="12.75">
      <c r="A10" s="64" t="s">
        <v>101</v>
      </c>
      <c r="B10" s="59"/>
      <c r="C10" s="59"/>
      <c r="D10" s="59"/>
      <c r="E10" s="59"/>
      <c r="F10" s="59"/>
      <c r="G10" s="59"/>
      <c r="H10" s="60"/>
    </row>
    <row r="11" spans="1:8" ht="18">
      <c r="A11" s="64" t="str">
        <f>"A I 1 - vj "&amp;Quartal&amp;"/"&amp;TEXT(Jahr,"00")</f>
        <v>A I 1 - vj 1/05</v>
      </c>
      <c r="B11" s="59"/>
      <c r="C11" s="65"/>
      <c r="D11" s="65"/>
      <c r="E11" s="65"/>
      <c r="F11" s="65"/>
      <c r="G11" s="65"/>
      <c r="H11" s="78"/>
    </row>
    <row r="12" spans="1:8" ht="18">
      <c r="A12" s="68" t="s">
        <v>99</v>
      </c>
      <c r="B12" s="59"/>
      <c r="C12" s="65"/>
      <c r="D12" s="65"/>
      <c r="E12" s="65"/>
      <c r="F12" s="65"/>
      <c r="G12" s="65"/>
      <c r="H12" s="78"/>
    </row>
    <row r="13" spans="1:8" ht="15">
      <c r="A13" s="68" t="str">
        <f>"im "&amp;Quartal&amp;". Vierteljahr "&amp;Jahr+2000</f>
        <v>im 1. Vierteljahr 2005</v>
      </c>
      <c r="B13" s="66"/>
      <c r="C13" s="66"/>
      <c r="D13" s="66"/>
      <c r="E13" s="66"/>
      <c r="F13" s="66"/>
      <c r="G13" s="66"/>
      <c r="H13" s="79"/>
    </row>
    <row r="14" spans="1:8" ht="12.75">
      <c r="A14" s="58"/>
      <c r="B14" s="66"/>
      <c r="C14" s="66"/>
      <c r="D14" s="66"/>
      <c r="E14" s="66"/>
      <c r="F14" s="66"/>
      <c r="G14" s="66"/>
      <c r="H14" s="79"/>
    </row>
    <row r="15" spans="1:8" ht="12.75">
      <c r="A15" s="58" t="s">
        <v>102</v>
      </c>
      <c r="B15" s="66"/>
      <c r="C15" s="54"/>
      <c r="D15" s="54"/>
      <c r="E15" s="54"/>
      <c r="F15" s="54"/>
      <c r="G15" s="66" t="s">
        <v>142</v>
      </c>
      <c r="H15" s="60"/>
    </row>
    <row r="16" spans="1:8" ht="12.75">
      <c r="A16" s="55" t="s">
        <v>105</v>
      </c>
      <c r="B16" s="115" t="s">
        <v>121</v>
      </c>
      <c r="C16" s="116"/>
      <c r="D16" s="116"/>
      <c r="E16" s="117"/>
      <c r="F16" s="54"/>
      <c r="G16" s="118">
        <v>38610</v>
      </c>
      <c r="H16" s="119"/>
    </row>
    <row r="17" spans="1:8" ht="12.75">
      <c r="A17" s="58" t="s">
        <v>104</v>
      </c>
      <c r="B17" s="120" t="s">
        <v>122</v>
      </c>
      <c r="C17" s="121"/>
      <c r="D17" s="121"/>
      <c r="E17" s="122"/>
      <c r="F17" s="59"/>
      <c r="G17" s="66"/>
      <c r="H17" s="60"/>
    </row>
    <row r="18" spans="1:8" ht="12.75">
      <c r="A18" s="62" t="s">
        <v>103</v>
      </c>
      <c r="B18" s="123" t="s">
        <v>123</v>
      </c>
      <c r="C18" s="124"/>
      <c r="D18" s="124"/>
      <c r="E18" s="125"/>
      <c r="F18" s="66"/>
      <c r="G18" s="66"/>
      <c r="H18" s="79"/>
    </row>
    <row r="19" spans="1:8" ht="12.75">
      <c r="A19" s="58"/>
      <c r="B19" s="59"/>
      <c r="C19" s="66"/>
      <c r="D19" s="66"/>
      <c r="E19" s="66"/>
      <c r="F19" s="66"/>
      <c r="G19" s="66"/>
      <c r="H19" s="79"/>
    </row>
    <row r="20" spans="1:8" ht="38.25" customHeight="1">
      <c r="A20" s="113" t="s">
        <v>139</v>
      </c>
      <c r="B20" s="113"/>
      <c r="C20" s="113"/>
      <c r="D20" s="113"/>
      <c r="E20" s="113"/>
      <c r="F20" s="113"/>
      <c r="G20" s="113"/>
      <c r="H20" s="114"/>
    </row>
    <row r="21" spans="1:8" ht="12.75">
      <c r="A21" s="63"/>
      <c r="B21" s="63"/>
      <c r="C21" s="67"/>
      <c r="D21" s="67"/>
      <c r="E21" s="67"/>
      <c r="F21" s="67"/>
      <c r="G21" s="67"/>
      <c r="H21" s="80"/>
    </row>
    <row r="22" spans="2:8" ht="12.75">
      <c r="B22" s="41"/>
      <c r="C22" s="41"/>
      <c r="D22" s="41"/>
      <c r="E22" s="41"/>
      <c r="F22" s="41"/>
      <c r="G22" s="41"/>
      <c r="H22" s="41"/>
    </row>
    <row r="23" spans="2:8" ht="13.5" thickBot="1">
      <c r="B23" s="41"/>
      <c r="C23" s="41"/>
      <c r="D23" s="41"/>
      <c r="E23" s="41"/>
      <c r="F23" s="41"/>
      <c r="G23" s="41"/>
      <c r="H23" s="41"/>
    </row>
    <row r="24" spans="1:8" ht="13.5" thickTop="1">
      <c r="A24" s="42"/>
      <c r="B24" s="43"/>
      <c r="C24" s="43"/>
      <c r="D24" s="43"/>
      <c r="E24" s="43"/>
      <c r="F24" s="43"/>
      <c r="G24" s="43"/>
      <c r="H24" s="44"/>
    </row>
    <row r="25" spans="1:8" s="86" customFormat="1" ht="20.25" customHeight="1">
      <c r="A25" s="83" t="s">
        <v>135</v>
      </c>
      <c r="B25" s="84"/>
      <c r="C25" s="84"/>
      <c r="D25" s="84"/>
      <c r="E25" s="84"/>
      <c r="F25" s="84"/>
      <c r="G25" s="84"/>
      <c r="H25" s="85"/>
    </row>
    <row r="26" spans="1:8" ht="6.75" customHeight="1">
      <c r="A26" s="45"/>
      <c r="B26" s="46"/>
      <c r="C26" s="46"/>
      <c r="D26" s="46"/>
      <c r="E26" s="46"/>
      <c r="F26" s="46"/>
      <c r="G26" s="46"/>
      <c r="H26" s="47"/>
    </row>
    <row r="27" spans="1:8" ht="15.75">
      <c r="A27" s="45"/>
      <c r="B27" s="48" t="s">
        <v>12</v>
      </c>
      <c r="C27" s="126">
        <v>5</v>
      </c>
      <c r="D27" s="49" t="s">
        <v>13</v>
      </c>
      <c r="E27" s="46"/>
      <c r="F27" s="46"/>
      <c r="G27" s="46"/>
      <c r="H27" s="47"/>
    </row>
    <row r="28" spans="1:8" ht="15.75">
      <c r="A28" s="45"/>
      <c r="B28" s="48" t="s">
        <v>14</v>
      </c>
      <c r="C28" s="127">
        <v>1</v>
      </c>
      <c r="D28" s="46"/>
      <c r="E28" s="46"/>
      <c r="F28" s="46"/>
      <c r="G28" s="46"/>
      <c r="H28" s="47"/>
    </row>
    <row r="29" spans="1:8" ht="13.5" thickBot="1">
      <c r="A29" s="50"/>
      <c r="B29" s="51"/>
      <c r="C29" s="51"/>
      <c r="D29" s="51"/>
      <c r="E29" s="51"/>
      <c r="F29" s="51"/>
      <c r="G29" s="51"/>
      <c r="H29" s="52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0" bestFit="1" customWidth="1"/>
    <col min="2" max="16384" width="11.421875" style="40" customWidth="1"/>
  </cols>
  <sheetData>
    <row r="1" spans="1:9" ht="18">
      <c r="A1" s="1" t="str">
        <f>'AI1vj'!A11</f>
        <v>A I 1 - vj 1/05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8"/>
      <c r="C2" s="19"/>
      <c r="D2" s="19"/>
      <c r="E2" s="19"/>
      <c r="F2" s="19"/>
      <c r="G2" s="19"/>
      <c r="H2" s="19"/>
      <c r="I2" s="19"/>
    </row>
    <row r="3" spans="1:9" ht="18" customHeight="1">
      <c r="A3" s="39" t="s">
        <v>137</v>
      </c>
      <c r="B3" s="39"/>
      <c r="C3" s="39"/>
      <c r="D3" s="39"/>
      <c r="E3" s="39"/>
      <c r="F3" s="39"/>
      <c r="G3" s="39"/>
      <c r="H3" s="39"/>
      <c r="I3" s="39"/>
    </row>
    <row r="4" spans="1:9" ht="18">
      <c r="A4" s="76" t="str">
        <f>'AI1vj'!A13</f>
        <v>im 1. Vierteljahr 2005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Schleswig-Holstein "&amp;A4</f>
        <v>1. Bevölkerungsentwicklung in Schleswig-Holstein im 1. Vierteljahr 2005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2"/>
      <c r="B8" s="74"/>
      <c r="C8" s="74"/>
      <c r="D8" s="74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7"/>
      <c r="B9" s="75" t="str">
        <f>IF(Quartal=1,"Januar",IF(Quartal=2,"April",IF(Quartal=3,"Juli",IF(Quartal=4,"Oktober",""))))</f>
        <v>Januar</v>
      </c>
      <c r="C9" s="75" t="str">
        <f>IF(Quartal=1,"Februar",IF(Quartal=2,"Mai",IF(Quartal=3,"August",IF(Quartal=4,"November",""))))</f>
        <v>Februar</v>
      </c>
      <c r="D9" s="75" t="str">
        <f>IF(Quartal=1,"März",IF(Quartal=2,"Juni",IF(Quartal=3,"September",IF(Quartal=4,"Dezember",""))))</f>
        <v>März</v>
      </c>
      <c r="E9" s="70" t="s">
        <v>0</v>
      </c>
      <c r="F9" s="70" t="s">
        <v>1</v>
      </c>
      <c r="G9" s="73" t="s">
        <v>2</v>
      </c>
      <c r="H9" s="73" t="s">
        <v>124</v>
      </c>
      <c r="I9" s="71" t="s">
        <v>125</v>
      </c>
    </row>
    <row r="10" spans="1:9" ht="12.75">
      <c r="A10" s="4" t="s">
        <v>3</v>
      </c>
      <c r="B10" s="36">
        <v>2828760</v>
      </c>
      <c r="C10" s="36">
        <v>2828880</v>
      </c>
      <c r="D10" s="36">
        <v>2828349</v>
      </c>
      <c r="E10" s="36">
        <v>2828760</v>
      </c>
      <c r="F10" s="36">
        <v>1382531</v>
      </c>
      <c r="G10" s="36">
        <v>1446229</v>
      </c>
      <c r="H10" s="36">
        <v>2677433</v>
      </c>
      <c r="I10" s="36">
        <v>151327</v>
      </c>
    </row>
    <row r="11" spans="1:9" ht="12.75">
      <c r="A11" s="4" t="s">
        <v>4</v>
      </c>
      <c r="B11" s="36">
        <v>1473</v>
      </c>
      <c r="C11" s="36">
        <v>1753</v>
      </c>
      <c r="D11" s="36">
        <v>1967</v>
      </c>
      <c r="E11" s="36">
        <v>5193</v>
      </c>
      <c r="F11" s="36">
        <v>2613</v>
      </c>
      <c r="G11" s="36">
        <v>2580</v>
      </c>
      <c r="H11" s="36">
        <v>5085</v>
      </c>
      <c r="I11" s="36">
        <v>108</v>
      </c>
    </row>
    <row r="12" spans="1:9" ht="12.75">
      <c r="A12" s="4" t="s">
        <v>5</v>
      </c>
      <c r="B12" s="36">
        <v>2285</v>
      </c>
      <c r="C12" s="36">
        <v>2363</v>
      </c>
      <c r="D12" s="36">
        <v>3119</v>
      </c>
      <c r="E12" s="36">
        <v>7767</v>
      </c>
      <c r="F12" s="36">
        <v>3552</v>
      </c>
      <c r="G12" s="36">
        <v>4215</v>
      </c>
      <c r="H12" s="36">
        <v>7699</v>
      </c>
      <c r="I12" s="36">
        <v>68</v>
      </c>
    </row>
    <row r="13" spans="1:9" ht="12.75">
      <c r="A13" s="4" t="s">
        <v>6</v>
      </c>
      <c r="B13" s="98">
        <f>B11-B12</f>
        <v>-812</v>
      </c>
      <c r="C13" s="98">
        <f aca="true" t="shared" si="0" ref="C13:I13">C11-C12</f>
        <v>-610</v>
      </c>
      <c r="D13" s="98">
        <f t="shared" si="0"/>
        <v>-1152</v>
      </c>
      <c r="E13" s="98">
        <f t="shared" si="0"/>
        <v>-2574</v>
      </c>
      <c r="F13" s="98">
        <f>F11-F12</f>
        <v>-939</v>
      </c>
      <c r="G13" s="98">
        <f>G11-G12</f>
        <v>-1635</v>
      </c>
      <c r="H13" s="98">
        <f t="shared" si="0"/>
        <v>-2614</v>
      </c>
      <c r="I13" s="98">
        <f t="shared" si="0"/>
        <v>40</v>
      </c>
    </row>
    <row r="14" spans="1:9" ht="12.75">
      <c r="A14" s="4" t="s">
        <v>7</v>
      </c>
      <c r="B14" s="97">
        <v>5876</v>
      </c>
      <c r="C14" s="97">
        <v>4580</v>
      </c>
      <c r="D14" s="97">
        <v>5868</v>
      </c>
      <c r="E14" s="36">
        <v>16324</v>
      </c>
      <c r="F14" s="97">
        <v>8595</v>
      </c>
      <c r="G14" s="97">
        <v>7729</v>
      </c>
      <c r="H14" s="97">
        <v>12423</v>
      </c>
      <c r="I14" s="97">
        <v>3901</v>
      </c>
    </row>
    <row r="15" spans="1:9" ht="12.75">
      <c r="A15" s="4" t="s">
        <v>8</v>
      </c>
      <c r="B15" s="97">
        <v>4966</v>
      </c>
      <c r="C15" s="97">
        <v>4501</v>
      </c>
      <c r="D15" s="97">
        <v>5168</v>
      </c>
      <c r="E15" s="36">
        <v>14635</v>
      </c>
      <c r="F15" s="97">
        <v>7704</v>
      </c>
      <c r="G15" s="97">
        <v>6931</v>
      </c>
      <c r="H15" s="97">
        <v>11547</v>
      </c>
      <c r="I15" s="97">
        <v>3088</v>
      </c>
    </row>
    <row r="16" spans="1:9" ht="12.75">
      <c r="A16" s="4" t="s">
        <v>6</v>
      </c>
      <c r="B16" s="98">
        <f aca="true" t="shared" si="1" ref="B16:I16">B14-B15</f>
        <v>910</v>
      </c>
      <c r="C16" s="98">
        <f t="shared" si="1"/>
        <v>79</v>
      </c>
      <c r="D16" s="98">
        <f t="shared" si="1"/>
        <v>700</v>
      </c>
      <c r="E16" s="98">
        <f t="shared" si="1"/>
        <v>1689</v>
      </c>
      <c r="F16" s="98">
        <f t="shared" si="1"/>
        <v>891</v>
      </c>
      <c r="G16" s="98">
        <f t="shared" si="1"/>
        <v>798</v>
      </c>
      <c r="H16" s="98">
        <f t="shared" si="1"/>
        <v>876</v>
      </c>
      <c r="I16" s="98">
        <f t="shared" si="1"/>
        <v>813</v>
      </c>
    </row>
    <row r="17" spans="1:9" ht="12.75">
      <c r="A17" s="4" t="s">
        <v>141</v>
      </c>
      <c r="B17" s="36">
        <v>22</v>
      </c>
      <c r="C17" s="96">
        <v>0</v>
      </c>
      <c r="D17" s="96">
        <v>0</v>
      </c>
      <c r="E17" s="36">
        <v>22</v>
      </c>
      <c r="F17" s="96">
        <v>10</v>
      </c>
      <c r="G17" s="36">
        <v>12</v>
      </c>
      <c r="H17" s="36">
        <v>853</v>
      </c>
      <c r="I17" s="36">
        <v>-831</v>
      </c>
    </row>
    <row r="18" spans="1:10" ht="12.75">
      <c r="A18" s="4" t="s">
        <v>9</v>
      </c>
      <c r="B18" s="98">
        <f>B13+B16+B17</f>
        <v>120</v>
      </c>
      <c r="C18" s="98">
        <f aca="true" t="shared" si="2" ref="C18:I18">C13+C16+C17</f>
        <v>-531</v>
      </c>
      <c r="D18" s="98">
        <f t="shared" si="2"/>
        <v>-452</v>
      </c>
      <c r="E18" s="98">
        <f t="shared" si="2"/>
        <v>-863</v>
      </c>
      <c r="F18" s="98">
        <f t="shared" si="2"/>
        <v>-38</v>
      </c>
      <c r="G18" s="98">
        <f t="shared" si="2"/>
        <v>-825</v>
      </c>
      <c r="H18" s="98">
        <f t="shared" si="2"/>
        <v>-885</v>
      </c>
      <c r="I18" s="98">
        <f t="shared" si="2"/>
        <v>22</v>
      </c>
      <c r="J18" s="77"/>
    </row>
    <row r="19" spans="1:9" ht="12.75">
      <c r="A19" s="4" t="s">
        <v>10</v>
      </c>
      <c r="B19" s="98">
        <f>B10+B18</f>
        <v>2828880</v>
      </c>
      <c r="C19" s="98">
        <f aca="true" t="shared" si="3" ref="C19:I19">C10+C18</f>
        <v>2828349</v>
      </c>
      <c r="D19" s="98">
        <f t="shared" si="3"/>
        <v>2827897</v>
      </c>
      <c r="E19" s="98">
        <f t="shared" si="3"/>
        <v>2827897</v>
      </c>
      <c r="F19" s="98">
        <f t="shared" si="3"/>
        <v>1382493</v>
      </c>
      <c r="G19" s="98">
        <f t="shared" si="3"/>
        <v>1445404</v>
      </c>
      <c r="H19" s="98">
        <f t="shared" si="3"/>
        <v>2676548</v>
      </c>
      <c r="I19" s="98">
        <f t="shared" si="3"/>
        <v>151349</v>
      </c>
    </row>
    <row r="20" spans="1:9" ht="12.75">
      <c r="A20" s="37"/>
      <c r="B20" s="5"/>
      <c r="C20" s="5"/>
      <c r="D20" s="5"/>
      <c r="E20" s="5"/>
      <c r="F20" s="5"/>
      <c r="G20" s="5"/>
      <c r="H20" s="5"/>
      <c r="I20" s="5"/>
    </row>
    <row r="21" spans="1:9" ht="12.75">
      <c r="A21" s="69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69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0" customWidth="1"/>
    <col min="2" max="5" width="15.7109375" style="40" customWidth="1"/>
    <col min="6" max="6" width="11.8515625" style="40" customWidth="1"/>
    <col min="7" max="16384" width="11.421875" style="40" customWidth="1"/>
  </cols>
  <sheetData>
    <row r="1" spans="1:6" ht="18">
      <c r="A1" s="6" t="str">
        <f>'AI1vj'!A11</f>
        <v>A I 1 - vj 1/05</v>
      </c>
      <c r="B1" s="104"/>
      <c r="C1" s="103"/>
      <c r="D1" s="103"/>
      <c r="E1" s="103"/>
      <c r="F1" s="103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"2. Bevölkerung in Schleswig-Holstein am "&amp;IF(Quartal=1,"31.03.",IF(Quartal=2,"30.06.",IF(Quartal=3,"30.09.",IF(Quartal=4,"31.12.",""))))&amp;Jahr+2000&amp;" nach Kreisen"</f>
        <v>2. Bevölkerung in Schleswig-Holstein am 31.03.2005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"&amp;IF(Quartal=1,"31.03.",IF(Quartal=2,"30.06.",IF(Quartal=3,"30.09.",IF(Quartal=4,"31.12.",""))))&amp;Jahr+1999&amp;" a"</f>
        <v>Veränderung gegenüber 31.03.2004 a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22</v>
      </c>
      <c r="B8" s="99">
        <f>C8+D8</f>
        <v>85955</v>
      </c>
      <c r="C8" s="25">
        <v>41955</v>
      </c>
      <c r="D8" s="25">
        <v>44000</v>
      </c>
      <c r="E8" s="107">
        <v>484</v>
      </c>
      <c r="F8" s="101">
        <f>E8*100/B8</f>
        <v>0.5630853353498924</v>
      </c>
    </row>
    <row r="9" spans="1:6" ht="12.75">
      <c r="A9" s="12" t="s">
        <v>23</v>
      </c>
      <c r="B9" s="99">
        <f aca="true" t="shared" si="0" ref="B9:B23">C9+D9</f>
        <v>233149</v>
      </c>
      <c r="C9" s="25">
        <v>113446</v>
      </c>
      <c r="D9" s="25">
        <v>119703</v>
      </c>
      <c r="E9" s="107">
        <v>326</v>
      </c>
      <c r="F9" s="101">
        <f aca="true" t="shared" si="1" ref="F9:F23">E9*100/B9</f>
        <v>0.13982474726462477</v>
      </c>
    </row>
    <row r="10" spans="1:6" ht="12.75">
      <c r="A10" s="12" t="s">
        <v>24</v>
      </c>
      <c r="B10" s="99">
        <f t="shared" si="0"/>
        <v>211840</v>
      </c>
      <c r="C10" s="25">
        <v>100661</v>
      </c>
      <c r="D10" s="25">
        <v>111179</v>
      </c>
      <c r="E10" s="107">
        <v>-566</v>
      </c>
      <c r="F10" s="101">
        <f t="shared" si="1"/>
        <v>-0.26718277945619334</v>
      </c>
    </row>
    <row r="11" spans="1:6" ht="12.75">
      <c r="A11" s="12" t="s">
        <v>25</v>
      </c>
      <c r="B11" s="99">
        <f t="shared" si="0"/>
        <v>78508</v>
      </c>
      <c r="C11" s="25">
        <v>38331</v>
      </c>
      <c r="D11" s="25">
        <v>40177</v>
      </c>
      <c r="E11" s="107">
        <v>-365</v>
      </c>
      <c r="F11" s="101">
        <f t="shared" si="1"/>
        <v>-0.46492077240535995</v>
      </c>
    </row>
    <row r="12" spans="1:6" ht="12.75">
      <c r="A12" s="12" t="s">
        <v>26</v>
      </c>
      <c r="B12" s="99">
        <f t="shared" si="0"/>
        <v>137421</v>
      </c>
      <c r="C12" s="25">
        <v>67530</v>
      </c>
      <c r="D12" s="25">
        <v>69891</v>
      </c>
      <c r="E12" s="107">
        <v>-13</v>
      </c>
      <c r="F12" s="101">
        <f t="shared" si="1"/>
        <v>-0.009459980643424222</v>
      </c>
    </row>
    <row r="13" spans="1:6" ht="12.75">
      <c r="A13" s="12" t="s">
        <v>27</v>
      </c>
      <c r="B13" s="99">
        <f t="shared" si="0"/>
        <v>185916</v>
      </c>
      <c r="C13" s="25">
        <v>90452</v>
      </c>
      <c r="D13" s="25">
        <v>95464</v>
      </c>
      <c r="E13" s="107">
        <v>710</v>
      </c>
      <c r="F13" s="101">
        <f t="shared" si="1"/>
        <v>0.3818928978678543</v>
      </c>
    </row>
    <row r="14" spans="1:6" ht="12.75">
      <c r="A14" s="12" t="s">
        <v>28</v>
      </c>
      <c r="B14" s="99">
        <f t="shared" si="0"/>
        <v>166654</v>
      </c>
      <c r="C14" s="25">
        <v>81447</v>
      </c>
      <c r="D14" s="25">
        <v>85207</v>
      </c>
      <c r="E14" s="107">
        <v>208</v>
      </c>
      <c r="F14" s="101">
        <f t="shared" si="1"/>
        <v>0.12480948552089959</v>
      </c>
    </row>
    <row r="15" spans="1:6" ht="12.75">
      <c r="A15" s="12" t="s">
        <v>29</v>
      </c>
      <c r="B15" s="99">
        <f t="shared" si="0"/>
        <v>205597</v>
      </c>
      <c r="C15" s="25">
        <v>99140</v>
      </c>
      <c r="D15" s="25">
        <v>106457</v>
      </c>
      <c r="E15" s="107">
        <v>276</v>
      </c>
      <c r="F15" s="101">
        <f t="shared" si="1"/>
        <v>0.13424320393780065</v>
      </c>
    </row>
    <row r="16" spans="1:6" ht="12.75">
      <c r="A16" s="12" t="s">
        <v>30</v>
      </c>
      <c r="B16" s="99">
        <f t="shared" si="0"/>
        <v>298199</v>
      </c>
      <c r="C16" s="25">
        <v>145903</v>
      </c>
      <c r="D16" s="25">
        <v>152296</v>
      </c>
      <c r="E16" s="107">
        <v>759</v>
      </c>
      <c r="F16" s="101">
        <f t="shared" si="1"/>
        <v>0.25452801652587703</v>
      </c>
    </row>
    <row r="17" spans="1:6" ht="12.75">
      <c r="A17" s="12" t="s">
        <v>31</v>
      </c>
      <c r="B17" s="99">
        <f t="shared" si="0"/>
        <v>135469</v>
      </c>
      <c r="C17" s="25">
        <v>68042</v>
      </c>
      <c r="D17" s="25">
        <v>67427</v>
      </c>
      <c r="E17" s="107">
        <v>414</v>
      </c>
      <c r="F17" s="101">
        <f t="shared" si="1"/>
        <v>0.305604972355299</v>
      </c>
    </row>
    <row r="18" spans="1:6" ht="12.75">
      <c r="A18" s="12" t="s">
        <v>32</v>
      </c>
      <c r="B18" s="99">
        <f t="shared" si="0"/>
        <v>272981</v>
      </c>
      <c r="C18" s="25">
        <v>134556</v>
      </c>
      <c r="D18" s="25">
        <v>138425</v>
      </c>
      <c r="E18" s="107">
        <v>-6</v>
      </c>
      <c r="F18" s="101">
        <f t="shared" si="1"/>
        <v>-0.0021979551690410686</v>
      </c>
    </row>
    <row r="19" spans="1:6" ht="12.75">
      <c r="A19" s="12" t="s">
        <v>33</v>
      </c>
      <c r="B19" s="99">
        <f t="shared" si="0"/>
        <v>199748</v>
      </c>
      <c r="C19" s="25">
        <v>99173</v>
      </c>
      <c r="D19" s="25">
        <v>100575</v>
      </c>
      <c r="E19" s="107">
        <v>-42</v>
      </c>
      <c r="F19" s="101">
        <f t="shared" si="1"/>
        <v>-0.021026493381660894</v>
      </c>
    </row>
    <row r="20" spans="1:6" ht="12.75">
      <c r="A20" s="12" t="s">
        <v>34</v>
      </c>
      <c r="B20" s="99">
        <f t="shared" si="0"/>
        <v>256134</v>
      </c>
      <c r="C20" s="25">
        <v>125558</v>
      </c>
      <c r="D20" s="25">
        <v>130576</v>
      </c>
      <c r="E20" s="107">
        <v>445</v>
      </c>
      <c r="F20" s="101">
        <f t="shared" si="1"/>
        <v>0.17373718444251837</v>
      </c>
    </row>
    <row r="21" spans="1:6" ht="12.75">
      <c r="A21" s="12" t="s">
        <v>35</v>
      </c>
      <c r="B21" s="99">
        <f t="shared" si="0"/>
        <v>136770</v>
      </c>
      <c r="C21" s="25">
        <v>67550</v>
      </c>
      <c r="D21" s="25">
        <v>69220</v>
      </c>
      <c r="E21" s="107">
        <v>-221</v>
      </c>
      <c r="F21" s="101">
        <f t="shared" si="1"/>
        <v>-0.16158514294070336</v>
      </c>
    </row>
    <row r="22" spans="1:6" ht="12.75">
      <c r="A22" s="12" t="s">
        <v>36</v>
      </c>
      <c r="B22" s="99">
        <f t="shared" si="0"/>
        <v>223556</v>
      </c>
      <c r="C22" s="25">
        <v>108749</v>
      </c>
      <c r="D22" s="25">
        <v>114807</v>
      </c>
      <c r="E22" s="107">
        <v>1381</v>
      </c>
      <c r="F22" s="101">
        <f t="shared" si="1"/>
        <v>0.6177423106514699</v>
      </c>
    </row>
    <row r="23" spans="1:6" ht="12.75">
      <c r="A23" s="87" t="s">
        <v>136</v>
      </c>
      <c r="B23" s="100">
        <f t="shared" si="0"/>
        <v>2827897</v>
      </c>
      <c r="C23" s="109">
        <v>1382493</v>
      </c>
      <c r="D23" s="109">
        <v>1445404</v>
      </c>
      <c r="E23" s="108">
        <v>3790</v>
      </c>
      <c r="F23" s="102">
        <f t="shared" si="1"/>
        <v>0.13402185440275938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31.03.2005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3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0" customWidth="1"/>
    <col min="2" max="16384" width="11.421875" style="40" customWidth="1"/>
  </cols>
  <sheetData>
    <row r="1" spans="1:9" ht="18">
      <c r="A1" s="1" t="str">
        <f>'AI1vj'!A11</f>
        <v>A I 1 - vj 1/05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8"/>
      <c r="C2" s="19"/>
      <c r="D2" s="19"/>
      <c r="E2" s="19"/>
      <c r="F2" s="19"/>
      <c r="G2" s="19"/>
      <c r="H2" s="19"/>
      <c r="I2" s="19"/>
    </row>
    <row r="3" spans="1:9" ht="18">
      <c r="A3" s="39" t="s">
        <v>138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39" t="str">
        <f>'AI1vj'!A13</f>
        <v>im 1. Vierteljahr 2005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Hamburg "&amp;A4</f>
        <v>3. Bevölkerungsentwicklung in Hamburg im 1. Vierteljahr 2005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2"/>
      <c r="B8" s="74"/>
      <c r="C8" s="74"/>
      <c r="D8" s="74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7"/>
      <c r="B9" s="75" t="str">
        <f>IF(Quartal=1,"Januar",IF(Quartal=2,"April",IF(Quartal=3,"Juli",IF(Quartal=4,"Oktober",""))))</f>
        <v>Januar</v>
      </c>
      <c r="C9" s="75" t="str">
        <f>IF(Quartal=1,"Februar",IF(Quartal=2,"Mai",IF(Quartal=3,"August",IF(Quartal=4,"November",""))))</f>
        <v>Februar</v>
      </c>
      <c r="D9" s="75" t="str">
        <f>IF(Quartal=1,"März",IF(Quartal=2,"Juni",IF(Quartal=3,"September",IF(Quartal=4,"Dezember",""))))</f>
        <v>März</v>
      </c>
      <c r="E9" s="70" t="s">
        <v>0</v>
      </c>
      <c r="F9" s="70" t="s">
        <v>1</v>
      </c>
      <c r="G9" s="73" t="s">
        <v>2</v>
      </c>
      <c r="H9" s="73" t="s">
        <v>124</v>
      </c>
      <c r="I9" s="71" t="s">
        <v>125</v>
      </c>
    </row>
    <row r="10" spans="1:9" ht="12.75">
      <c r="A10" s="4" t="s">
        <v>3</v>
      </c>
      <c r="B10" s="93">
        <v>1734830</v>
      </c>
      <c r="C10" s="93">
        <v>1735288</v>
      </c>
      <c r="D10" s="93">
        <v>1735908</v>
      </c>
      <c r="E10" s="93">
        <v>1734830</v>
      </c>
      <c r="F10" s="93">
        <v>843580</v>
      </c>
      <c r="G10" s="93">
        <v>891250</v>
      </c>
      <c r="H10" s="93">
        <v>1490429</v>
      </c>
      <c r="I10" s="93">
        <v>244401</v>
      </c>
    </row>
    <row r="11" spans="1:9" ht="12.75">
      <c r="A11" s="4" t="s">
        <v>4</v>
      </c>
      <c r="B11" s="93">
        <v>826</v>
      </c>
      <c r="C11" s="93">
        <v>1185</v>
      </c>
      <c r="D11" s="93">
        <v>1364</v>
      </c>
      <c r="E11" s="94">
        <v>3375</v>
      </c>
      <c r="F11" s="93">
        <v>1745</v>
      </c>
      <c r="G11" s="93">
        <v>1630</v>
      </c>
      <c r="H11" s="93">
        <v>3141</v>
      </c>
      <c r="I11" s="93">
        <v>234</v>
      </c>
    </row>
    <row r="12" spans="1:9" ht="12.75">
      <c r="A12" s="4" t="s">
        <v>5</v>
      </c>
      <c r="B12" s="93">
        <v>1135</v>
      </c>
      <c r="C12" s="93">
        <v>1340</v>
      </c>
      <c r="D12" s="93">
        <v>1729</v>
      </c>
      <c r="E12" s="94">
        <v>4204</v>
      </c>
      <c r="F12" s="93">
        <v>1946</v>
      </c>
      <c r="G12" s="93">
        <v>2258</v>
      </c>
      <c r="H12" s="93">
        <v>4082</v>
      </c>
      <c r="I12" s="93">
        <v>122</v>
      </c>
    </row>
    <row r="13" spans="1:9" ht="12.75">
      <c r="A13" s="4" t="s">
        <v>6</v>
      </c>
      <c r="B13" s="105">
        <f>B11-B12</f>
        <v>-309</v>
      </c>
      <c r="C13" s="105">
        <f aca="true" t="shared" si="0" ref="C13:I13">C11-C12</f>
        <v>-155</v>
      </c>
      <c r="D13" s="105">
        <f t="shared" si="0"/>
        <v>-365</v>
      </c>
      <c r="E13" s="105">
        <f t="shared" si="0"/>
        <v>-829</v>
      </c>
      <c r="F13" s="105">
        <f t="shared" si="0"/>
        <v>-201</v>
      </c>
      <c r="G13" s="105">
        <f t="shared" si="0"/>
        <v>-628</v>
      </c>
      <c r="H13" s="105">
        <f t="shared" si="0"/>
        <v>-941</v>
      </c>
      <c r="I13" s="105">
        <f t="shared" si="0"/>
        <v>112</v>
      </c>
    </row>
    <row r="14" spans="1:9" ht="12.75">
      <c r="A14" s="4" t="s">
        <v>7</v>
      </c>
      <c r="B14" s="93">
        <v>6359</v>
      </c>
      <c r="C14" s="93">
        <v>5949</v>
      </c>
      <c r="D14" s="93">
        <v>6632</v>
      </c>
      <c r="E14" s="93">
        <v>18940</v>
      </c>
      <c r="F14" s="95">
        <v>10272</v>
      </c>
      <c r="G14" s="95">
        <v>8668</v>
      </c>
      <c r="H14" s="95">
        <v>12882</v>
      </c>
      <c r="I14" s="95">
        <v>6058</v>
      </c>
    </row>
    <row r="15" spans="1:9" ht="12.75">
      <c r="A15" s="4" t="s">
        <v>8</v>
      </c>
      <c r="B15" s="93">
        <v>5571</v>
      </c>
      <c r="C15" s="93">
        <v>5165</v>
      </c>
      <c r="D15" s="93">
        <v>5414</v>
      </c>
      <c r="E15" s="93">
        <v>16150</v>
      </c>
      <c r="F15" s="95">
        <v>8938</v>
      </c>
      <c r="G15" s="95">
        <v>7212</v>
      </c>
      <c r="H15" s="95">
        <v>11349</v>
      </c>
      <c r="I15" s="95">
        <v>4801</v>
      </c>
    </row>
    <row r="16" spans="1:9" ht="12.75">
      <c r="A16" s="4" t="s">
        <v>6</v>
      </c>
      <c r="B16" s="105">
        <f>B14-B15</f>
        <v>788</v>
      </c>
      <c r="C16" s="105">
        <f aca="true" t="shared" si="1" ref="C16:I16">C14-C15</f>
        <v>784</v>
      </c>
      <c r="D16" s="105">
        <f t="shared" si="1"/>
        <v>1218</v>
      </c>
      <c r="E16" s="105">
        <f t="shared" si="1"/>
        <v>2790</v>
      </c>
      <c r="F16" s="105">
        <f t="shared" si="1"/>
        <v>1334</v>
      </c>
      <c r="G16" s="105">
        <f t="shared" si="1"/>
        <v>1456</v>
      </c>
      <c r="H16" s="105">
        <f t="shared" si="1"/>
        <v>1533</v>
      </c>
      <c r="I16" s="105">
        <f t="shared" si="1"/>
        <v>1257</v>
      </c>
    </row>
    <row r="17" spans="1:9" ht="12.75">
      <c r="A17" s="4" t="s">
        <v>141</v>
      </c>
      <c r="B17" s="93">
        <v>-21</v>
      </c>
      <c r="C17" s="93">
        <v>-9</v>
      </c>
      <c r="D17" s="93">
        <v>-9</v>
      </c>
      <c r="E17" s="93">
        <v>-39</v>
      </c>
      <c r="F17" s="93">
        <v>-23</v>
      </c>
      <c r="G17" s="93">
        <v>-16</v>
      </c>
      <c r="H17" s="93">
        <v>1211</v>
      </c>
      <c r="I17" s="93">
        <v>-1250</v>
      </c>
    </row>
    <row r="18" spans="1:9" ht="12.75">
      <c r="A18" s="4" t="s">
        <v>9</v>
      </c>
      <c r="B18" s="105">
        <f aca="true" t="shared" si="2" ref="B18:G18">B13+B16+B17</f>
        <v>458</v>
      </c>
      <c r="C18" s="105">
        <f t="shared" si="2"/>
        <v>620</v>
      </c>
      <c r="D18" s="105">
        <f t="shared" si="2"/>
        <v>844</v>
      </c>
      <c r="E18" s="105">
        <f t="shared" si="2"/>
        <v>1922</v>
      </c>
      <c r="F18" s="105">
        <f t="shared" si="2"/>
        <v>1110</v>
      </c>
      <c r="G18" s="105">
        <f t="shared" si="2"/>
        <v>812</v>
      </c>
      <c r="H18" s="106">
        <v>1803</v>
      </c>
      <c r="I18" s="106">
        <v>119</v>
      </c>
    </row>
    <row r="19" spans="1:9" ht="12.75">
      <c r="A19" s="4" t="s">
        <v>10</v>
      </c>
      <c r="B19" s="105">
        <f>B10+B18</f>
        <v>1735288</v>
      </c>
      <c r="C19" s="105">
        <f aca="true" t="shared" si="3" ref="C19:I19">C10+C18</f>
        <v>1735908</v>
      </c>
      <c r="D19" s="105">
        <f t="shared" si="3"/>
        <v>1736752</v>
      </c>
      <c r="E19" s="105">
        <f t="shared" si="3"/>
        <v>1736752</v>
      </c>
      <c r="F19" s="105">
        <f t="shared" si="3"/>
        <v>844690</v>
      </c>
      <c r="G19" s="105">
        <f t="shared" si="3"/>
        <v>892062</v>
      </c>
      <c r="H19" s="105">
        <f t="shared" si="3"/>
        <v>1492232</v>
      </c>
      <c r="I19" s="105">
        <f t="shared" si="3"/>
        <v>244520</v>
      </c>
    </row>
    <row r="20" spans="1:9" ht="12.75">
      <c r="A20" s="37"/>
      <c r="B20" s="5"/>
      <c r="C20" s="5"/>
      <c r="D20" s="5"/>
      <c r="E20" s="5"/>
      <c r="F20" s="5"/>
      <c r="G20" s="5"/>
      <c r="H20" s="5"/>
      <c r="I20" s="5"/>
    </row>
    <row r="21" spans="1:9" ht="12.75">
      <c r="A21" s="69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69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0" customWidth="1"/>
    <col min="2" max="5" width="14.421875" style="40" customWidth="1"/>
    <col min="6" max="6" width="12.140625" style="40" customWidth="1"/>
    <col min="7" max="16384" width="11.421875" style="40" customWidth="1"/>
  </cols>
  <sheetData>
    <row r="1" spans="1:6" ht="18">
      <c r="A1" s="6" t="str">
        <f>'AI1vj'!A11</f>
        <v>A I 1 - vj 1/05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"4. Bevölkerung in Hamburg am "&amp;IF(Quartal=1,"31.03.",IF(Quartal=2,"30.06.",IF(Quartal=3,"30.09.",IF(Quartal=4,"31.12.",""))))&amp;Jahr+2000&amp;" nach Bezirken"</f>
        <v>4. Bevölkerung in Hamburg am 31.03.2005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2" t="s">
        <v>134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</f>
        <v>Veränderung gegenüber 31.03.2004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126</v>
      </c>
      <c r="B8" s="99">
        <f>C8+D8</f>
        <v>235190</v>
      </c>
      <c r="C8" s="25">
        <v>122581</v>
      </c>
      <c r="D8" s="25">
        <v>112609</v>
      </c>
      <c r="E8" s="107">
        <v>-752</v>
      </c>
      <c r="F8" s="101">
        <f>E8*100/B8</f>
        <v>-0.31974148560738125</v>
      </c>
    </row>
    <row r="9" spans="1:6" ht="12.75">
      <c r="A9" s="12" t="s">
        <v>127</v>
      </c>
      <c r="B9" s="99">
        <f aca="true" t="shared" si="0" ref="B9:B15">C9+D9</f>
        <v>245591</v>
      </c>
      <c r="C9" s="25">
        <v>119570</v>
      </c>
      <c r="D9" s="25">
        <v>126021</v>
      </c>
      <c r="E9" s="107">
        <v>-252</v>
      </c>
      <c r="F9" s="101">
        <f aca="true" t="shared" si="1" ref="F9:F15">E9*100/B9</f>
        <v>-0.10260962331681535</v>
      </c>
    </row>
    <row r="10" spans="1:6" ht="12.75">
      <c r="A10" s="12" t="s">
        <v>128</v>
      </c>
      <c r="B10" s="99">
        <f t="shared" si="0"/>
        <v>247640</v>
      </c>
      <c r="C10" s="25">
        <v>117388</v>
      </c>
      <c r="D10" s="25">
        <v>130252</v>
      </c>
      <c r="E10" s="107">
        <v>108</v>
      </c>
      <c r="F10" s="101">
        <f t="shared" si="1"/>
        <v>0.04361169439508965</v>
      </c>
    </row>
    <row r="11" spans="1:6" ht="12.75">
      <c r="A11" s="12" t="s">
        <v>129</v>
      </c>
      <c r="B11" s="99">
        <f t="shared" si="0"/>
        <v>282699</v>
      </c>
      <c r="C11" s="25">
        <v>133557</v>
      </c>
      <c r="D11" s="25">
        <v>149142</v>
      </c>
      <c r="E11" s="107">
        <v>142</v>
      </c>
      <c r="F11" s="101">
        <f t="shared" si="1"/>
        <v>0.05023010339619171</v>
      </c>
    </row>
    <row r="12" spans="1:6" ht="12.75">
      <c r="A12" s="12" t="s">
        <v>130</v>
      </c>
      <c r="B12" s="99">
        <f t="shared" si="0"/>
        <v>407166</v>
      </c>
      <c r="C12" s="25">
        <v>193989</v>
      </c>
      <c r="D12" s="25">
        <v>213177</v>
      </c>
      <c r="E12" s="107">
        <v>-1091</v>
      </c>
      <c r="F12" s="101">
        <f t="shared" si="1"/>
        <v>-0.26794968145670317</v>
      </c>
    </row>
    <row r="13" spans="1:6" ht="12.75">
      <c r="A13" s="12" t="s">
        <v>131</v>
      </c>
      <c r="B13" s="99">
        <f t="shared" si="0"/>
        <v>118978</v>
      </c>
      <c r="C13" s="25">
        <v>57918</v>
      </c>
      <c r="D13" s="25">
        <v>61060</v>
      </c>
      <c r="E13" s="107">
        <v>648</v>
      </c>
      <c r="F13" s="101">
        <f t="shared" si="1"/>
        <v>0.5446385045974886</v>
      </c>
    </row>
    <row r="14" spans="1:6" ht="12.75">
      <c r="A14" s="12" t="s">
        <v>132</v>
      </c>
      <c r="B14" s="99">
        <f t="shared" si="0"/>
        <v>199488</v>
      </c>
      <c r="C14" s="25">
        <v>99687</v>
      </c>
      <c r="D14" s="25">
        <v>99801</v>
      </c>
      <c r="E14" s="107">
        <v>56</v>
      </c>
      <c r="F14" s="101">
        <f t="shared" si="1"/>
        <v>0.028071863971767724</v>
      </c>
    </row>
    <row r="15" spans="1:6" ht="12.75">
      <c r="A15" s="17" t="s">
        <v>133</v>
      </c>
      <c r="B15" s="100">
        <f t="shared" si="0"/>
        <v>1736752</v>
      </c>
      <c r="C15" s="26">
        <v>844690</v>
      </c>
      <c r="D15" s="26">
        <v>892062</v>
      </c>
      <c r="E15" s="108">
        <v>-1141</v>
      </c>
      <c r="F15" s="102">
        <f t="shared" si="1"/>
        <v>-0.06569734769270455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workbookViewId="0" topLeftCell="A1">
      <selection activeCell="B9" sqref="B9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1/05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128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31.12.2004</v>
      </c>
      <c r="B4" s="2"/>
      <c r="C4" s="2"/>
      <c r="D4" s="2"/>
    </row>
    <row r="5" spans="1:4" ht="12.75">
      <c r="A5" s="1"/>
      <c r="B5" s="1"/>
      <c r="C5" s="1"/>
      <c r="D5" s="1"/>
    </row>
    <row r="6" spans="1:4" s="90" customFormat="1" ht="24.75" customHeight="1">
      <c r="A6" s="88" t="s">
        <v>38</v>
      </c>
      <c r="B6" s="70" t="s">
        <v>39</v>
      </c>
      <c r="C6" s="73" t="s">
        <v>19</v>
      </c>
      <c r="D6" s="89" t="s">
        <v>37</v>
      </c>
    </row>
    <row r="7" spans="1:4" ht="12.75">
      <c r="A7" s="129">
        <v>1</v>
      </c>
      <c r="B7" s="130" t="s">
        <v>47</v>
      </c>
      <c r="C7" s="129" t="s">
        <v>48</v>
      </c>
      <c r="D7" s="131">
        <v>233329</v>
      </c>
    </row>
    <row r="8" spans="1:4" ht="12.75">
      <c r="A8" s="129">
        <v>2</v>
      </c>
      <c r="B8" s="132" t="s">
        <v>49</v>
      </c>
      <c r="C8" s="129" t="s">
        <v>48</v>
      </c>
      <c r="D8" s="131">
        <v>211874</v>
      </c>
    </row>
    <row r="9" spans="1:4" ht="12.75">
      <c r="A9" s="129">
        <v>3</v>
      </c>
      <c r="B9" s="132" t="s">
        <v>50</v>
      </c>
      <c r="C9" s="129" t="s">
        <v>48</v>
      </c>
      <c r="D9" s="131">
        <v>85762</v>
      </c>
    </row>
    <row r="10" spans="1:4" ht="12.75">
      <c r="A10" s="129">
        <v>4</v>
      </c>
      <c r="B10" s="132" t="s">
        <v>51</v>
      </c>
      <c r="C10" s="129" t="s">
        <v>48</v>
      </c>
      <c r="D10" s="131">
        <v>78555</v>
      </c>
    </row>
    <row r="11" spans="1:4" ht="12.75">
      <c r="A11" s="129">
        <v>5</v>
      </c>
      <c r="B11" s="132" t="s">
        <v>52</v>
      </c>
      <c r="C11" s="129" t="s">
        <v>34</v>
      </c>
      <c r="D11" s="131">
        <v>71377</v>
      </c>
    </row>
    <row r="12" spans="1:4" ht="12.75">
      <c r="A12" s="129">
        <v>6</v>
      </c>
      <c r="B12" s="132" t="s">
        <v>53</v>
      </c>
      <c r="C12" s="129" t="s">
        <v>30</v>
      </c>
      <c r="D12" s="131">
        <v>48379</v>
      </c>
    </row>
    <row r="13" spans="1:4" ht="12.75">
      <c r="A13" s="129">
        <v>7</v>
      </c>
      <c r="B13" s="132" t="s">
        <v>54</v>
      </c>
      <c r="C13" s="129" t="s">
        <v>30</v>
      </c>
      <c r="D13" s="131">
        <v>41063</v>
      </c>
    </row>
    <row r="14" spans="1:4" ht="12.75">
      <c r="A14" s="129">
        <v>8</v>
      </c>
      <c r="B14" s="132" t="s">
        <v>55</v>
      </c>
      <c r="C14" s="129" t="s">
        <v>35</v>
      </c>
      <c r="D14" s="131">
        <v>33277</v>
      </c>
    </row>
    <row r="15" spans="1:4" ht="12.75">
      <c r="A15" s="129">
        <v>9</v>
      </c>
      <c r="B15" s="132" t="s">
        <v>56</v>
      </c>
      <c r="C15" s="129" t="s">
        <v>30</v>
      </c>
      <c r="D15" s="131">
        <v>32014</v>
      </c>
    </row>
    <row r="16" spans="1:4" ht="12.75">
      <c r="A16" s="129">
        <v>10</v>
      </c>
      <c r="B16" s="132" t="s">
        <v>57</v>
      </c>
      <c r="C16" s="129" t="s">
        <v>36</v>
      </c>
      <c r="D16" s="131">
        <v>30167</v>
      </c>
    </row>
    <row r="17" spans="1:4" ht="12.75">
      <c r="A17" s="129">
        <v>11</v>
      </c>
      <c r="B17" s="132" t="s">
        <v>58</v>
      </c>
      <c r="C17" s="129" t="s">
        <v>27</v>
      </c>
      <c r="D17" s="131">
        <v>29464</v>
      </c>
    </row>
    <row r="18" spans="1:4" ht="12.75">
      <c r="A18" s="129">
        <v>12</v>
      </c>
      <c r="B18" s="132" t="s">
        <v>59</v>
      </c>
      <c r="C18" s="129" t="s">
        <v>32</v>
      </c>
      <c r="D18" s="131">
        <v>28435</v>
      </c>
    </row>
    <row r="19" spans="1:4" ht="12.75">
      <c r="A19" s="129">
        <v>13</v>
      </c>
      <c r="B19" s="132" t="s">
        <v>60</v>
      </c>
      <c r="C19" s="129" t="s">
        <v>34</v>
      </c>
      <c r="D19" s="131">
        <v>26031</v>
      </c>
    </row>
    <row r="20" spans="1:4" ht="12.75">
      <c r="A20" s="129">
        <v>14</v>
      </c>
      <c r="B20" s="132" t="s">
        <v>61</v>
      </c>
      <c r="C20" s="24" t="s">
        <v>36</v>
      </c>
      <c r="D20" s="131">
        <v>25636</v>
      </c>
    </row>
    <row r="21" spans="1:4" ht="12.75">
      <c r="A21" s="129">
        <v>15</v>
      </c>
      <c r="B21" s="132" t="s">
        <v>62</v>
      </c>
      <c r="C21" s="129" t="s">
        <v>33</v>
      </c>
      <c r="D21" s="131">
        <v>24237</v>
      </c>
    </row>
    <row r="22" spans="1:4" ht="12.75">
      <c r="A22" s="129">
        <v>16</v>
      </c>
      <c r="B22" s="132" t="s">
        <v>63</v>
      </c>
      <c r="C22" s="129" t="s">
        <v>36</v>
      </c>
      <c r="D22" s="131">
        <v>24019</v>
      </c>
    </row>
    <row r="23" spans="1:4" ht="12.75">
      <c r="A23" s="129">
        <v>17</v>
      </c>
      <c r="B23" s="132" t="s">
        <v>64</v>
      </c>
      <c r="C23" s="129" t="s">
        <v>32</v>
      </c>
      <c r="D23" s="131">
        <v>23249</v>
      </c>
    </row>
    <row r="24" spans="1:4" ht="12.75">
      <c r="A24" s="129">
        <v>18</v>
      </c>
      <c r="B24" s="132" t="s">
        <v>65</v>
      </c>
      <c r="C24" s="129" t="s">
        <v>28</v>
      </c>
      <c r="D24" s="131">
        <v>20884</v>
      </c>
    </row>
    <row r="25" spans="1:4" ht="12.75">
      <c r="A25" s="129">
        <v>19</v>
      </c>
      <c r="B25" s="132" t="s">
        <v>66</v>
      </c>
      <c r="C25" s="129" t="s">
        <v>26</v>
      </c>
      <c r="D25" s="131">
        <v>20515</v>
      </c>
    </row>
    <row r="26" spans="1:4" ht="12.75">
      <c r="A26" s="129">
        <v>20</v>
      </c>
      <c r="B26" s="132" t="s">
        <v>67</v>
      </c>
      <c r="C26" s="129" t="s">
        <v>30</v>
      </c>
      <c r="D26" s="131">
        <v>20227</v>
      </c>
    </row>
    <row r="27" spans="1:4" ht="12.75">
      <c r="A27" s="129">
        <v>21</v>
      </c>
      <c r="B27" s="132" t="s">
        <v>68</v>
      </c>
      <c r="C27" s="129" t="s">
        <v>29</v>
      </c>
      <c r="D27" s="131">
        <v>19728</v>
      </c>
    </row>
    <row r="28" spans="1:4" ht="12.75">
      <c r="A28" s="129">
        <v>22</v>
      </c>
      <c r="B28" s="132" t="s">
        <v>69</v>
      </c>
      <c r="C28" s="129" t="s">
        <v>34</v>
      </c>
      <c r="D28" s="131">
        <v>19540</v>
      </c>
    </row>
    <row r="29" spans="1:4" ht="12.75">
      <c r="A29" s="129">
        <v>23</v>
      </c>
      <c r="B29" s="132" t="s">
        <v>70</v>
      </c>
      <c r="C29" s="129" t="s">
        <v>27</v>
      </c>
      <c r="D29" s="131">
        <v>18494</v>
      </c>
    </row>
    <row r="30" spans="1:4" ht="12.75">
      <c r="A30" s="129">
        <v>25</v>
      </c>
      <c r="B30" s="132" t="s">
        <v>71</v>
      </c>
      <c r="C30" s="129" t="s">
        <v>30</v>
      </c>
      <c r="D30" s="131">
        <v>17852</v>
      </c>
    </row>
    <row r="31" spans="1:4" ht="12.75">
      <c r="A31" s="129">
        <v>24</v>
      </c>
      <c r="B31" s="132" t="s">
        <v>72</v>
      </c>
      <c r="C31" s="129" t="s">
        <v>30</v>
      </c>
      <c r="D31" s="131">
        <v>17926</v>
      </c>
    </row>
    <row r="32" spans="1:4" ht="12.75">
      <c r="A32" s="129">
        <v>26</v>
      </c>
      <c r="B32" s="132" t="s">
        <v>73</v>
      </c>
      <c r="C32" s="129" t="s">
        <v>29</v>
      </c>
      <c r="D32" s="131">
        <v>17093</v>
      </c>
    </row>
    <row r="33" spans="1:4" ht="12.75">
      <c r="A33" s="129">
        <v>27</v>
      </c>
      <c r="B33" s="132" t="s">
        <v>74</v>
      </c>
      <c r="C33" s="129" t="s">
        <v>29</v>
      </c>
      <c r="D33" s="131">
        <v>16511</v>
      </c>
    </row>
    <row r="34" spans="1:4" ht="12.75">
      <c r="A34" s="129">
        <v>28</v>
      </c>
      <c r="B34" s="132" t="s">
        <v>75</v>
      </c>
      <c r="C34" s="129" t="s">
        <v>29</v>
      </c>
      <c r="D34" s="131">
        <v>16366</v>
      </c>
    </row>
    <row r="35" spans="1:4" ht="12.75">
      <c r="A35" s="129">
        <v>29</v>
      </c>
      <c r="B35" s="132" t="s">
        <v>78</v>
      </c>
      <c r="C35" s="129" t="s">
        <v>30</v>
      </c>
      <c r="D35" s="131">
        <v>16183</v>
      </c>
    </row>
    <row r="36" spans="1:4" ht="12.75">
      <c r="A36" s="129">
        <v>30</v>
      </c>
      <c r="B36" s="132" t="s">
        <v>77</v>
      </c>
      <c r="C36" s="129" t="s">
        <v>36</v>
      </c>
      <c r="D36" s="131">
        <v>16093</v>
      </c>
    </row>
    <row r="37" spans="1:4" ht="12.75">
      <c r="A37" s="129">
        <v>31</v>
      </c>
      <c r="B37" s="132" t="s">
        <v>76</v>
      </c>
      <c r="C37" s="129" t="s">
        <v>34</v>
      </c>
      <c r="D37" s="131">
        <v>15931</v>
      </c>
    </row>
    <row r="38" spans="1:4" ht="12.75">
      <c r="A38" s="129">
        <v>32</v>
      </c>
      <c r="B38" s="132" t="s">
        <v>80</v>
      </c>
      <c r="C38" s="129" t="s">
        <v>31</v>
      </c>
      <c r="D38" s="131">
        <v>15822</v>
      </c>
    </row>
    <row r="39" spans="1:4" ht="12.75">
      <c r="A39" s="129">
        <v>33</v>
      </c>
      <c r="B39" s="132" t="s">
        <v>79</v>
      </c>
      <c r="C39" s="129" t="s">
        <v>29</v>
      </c>
      <c r="D39" s="131">
        <v>15800</v>
      </c>
    </row>
    <row r="40" spans="1:4" ht="12.75">
      <c r="A40" s="129">
        <v>34</v>
      </c>
      <c r="B40" s="132" t="s">
        <v>81</v>
      </c>
      <c r="C40" s="129" t="s">
        <v>27</v>
      </c>
      <c r="D40" s="131">
        <v>14899</v>
      </c>
    </row>
    <row r="41" spans="1:4" ht="12.75">
      <c r="A41" s="129">
        <v>35</v>
      </c>
      <c r="B41" s="132" t="s">
        <v>82</v>
      </c>
      <c r="C41" s="129" t="s">
        <v>26</v>
      </c>
      <c r="D41" s="131">
        <v>13881</v>
      </c>
    </row>
    <row r="42" spans="1:4" ht="12.75">
      <c r="A42" s="129">
        <v>36</v>
      </c>
      <c r="B42" s="132" t="s">
        <v>83</v>
      </c>
      <c r="C42" s="129" t="s">
        <v>36</v>
      </c>
      <c r="D42" s="131">
        <v>13855</v>
      </c>
    </row>
    <row r="43" spans="1:4" ht="12.75">
      <c r="A43" s="129">
        <v>37</v>
      </c>
      <c r="B43" s="132" t="s">
        <v>84</v>
      </c>
      <c r="C43" s="129" t="s">
        <v>30</v>
      </c>
      <c r="D43" s="131">
        <v>13726</v>
      </c>
    </row>
    <row r="44" spans="1:4" ht="12.75">
      <c r="A44" s="129">
        <v>38</v>
      </c>
      <c r="B44" s="132" t="s">
        <v>85</v>
      </c>
      <c r="C44" s="129" t="s">
        <v>27</v>
      </c>
      <c r="D44" s="131">
        <v>13671</v>
      </c>
    </row>
    <row r="45" spans="1:4" ht="12.75">
      <c r="A45" s="129">
        <v>39</v>
      </c>
      <c r="B45" s="132" t="s">
        <v>86</v>
      </c>
      <c r="C45" s="129" t="s">
        <v>34</v>
      </c>
      <c r="D45" s="131">
        <v>13271</v>
      </c>
    </row>
    <row r="46" spans="1:4" ht="12.75">
      <c r="A46" s="129">
        <v>40</v>
      </c>
      <c r="B46" s="132" t="s">
        <v>87</v>
      </c>
      <c r="C46" s="129" t="s">
        <v>31</v>
      </c>
      <c r="D46" s="131">
        <v>12990</v>
      </c>
    </row>
    <row r="47" spans="1:4" ht="12.75">
      <c r="A47" s="129">
        <v>41</v>
      </c>
      <c r="B47" s="132" t="s">
        <v>88</v>
      </c>
      <c r="C47" s="129" t="s">
        <v>30</v>
      </c>
      <c r="D47" s="131">
        <v>12957</v>
      </c>
    </row>
    <row r="48" spans="1:4" ht="12.75">
      <c r="A48" s="129">
        <v>42</v>
      </c>
      <c r="B48" s="132" t="s">
        <v>89</v>
      </c>
      <c r="C48" s="129" t="s">
        <v>29</v>
      </c>
      <c r="D48" s="131">
        <v>12813</v>
      </c>
    </row>
    <row r="49" spans="1:4" ht="12.75">
      <c r="A49" s="129">
        <v>43</v>
      </c>
      <c r="B49" s="132" t="s">
        <v>90</v>
      </c>
      <c r="C49" s="129" t="s">
        <v>36</v>
      </c>
      <c r="D49" s="131">
        <v>12322</v>
      </c>
    </row>
    <row r="50" spans="1:4" ht="12.75">
      <c r="A50" s="129">
        <v>44</v>
      </c>
      <c r="B50" s="132" t="s">
        <v>91</v>
      </c>
      <c r="C50" s="129" t="s">
        <v>35</v>
      </c>
      <c r="D50" s="131">
        <v>12027</v>
      </c>
    </row>
    <row r="51" spans="1:4" ht="12.75">
      <c r="A51" s="129">
        <v>45</v>
      </c>
      <c r="B51" s="132" t="s">
        <v>94</v>
      </c>
      <c r="C51" s="129" t="s">
        <v>29</v>
      </c>
      <c r="D51" s="131">
        <v>11874</v>
      </c>
    </row>
    <row r="52" spans="1:4" ht="12.75">
      <c r="A52" s="129">
        <v>46</v>
      </c>
      <c r="B52" s="132" t="s">
        <v>92</v>
      </c>
      <c r="C52" s="129" t="s">
        <v>32</v>
      </c>
      <c r="D52" s="131">
        <v>11864</v>
      </c>
    </row>
    <row r="53" spans="1:4" ht="12.75">
      <c r="A53" s="129">
        <v>47</v>
      </c>
      <c r="B53" s="132" t="s">
        <v>93</v>
      </c>
      <c r="C53" s="129" t="s">
        <v>27</v>
      </c>
      <c r="D53" s="131">
        <v>11737</v>
      </c>
    </row>
    <row r="54" spans="1:4" ht="12.75">
      <c r="A54" s="129">
        <v>48</v>
      </c>
      <c r="B54" s="132" t="s">
        <v>95</v>
      </c>
      <c r="C54" s="129" t="s">
        <v>33</v>
      </c>
      <c r="D54" s="131">
        <v>11525</v>
      </c>
    </row>
    <row r="55" spans="1:4" ht="12.75">
      <c r="A55" s="129">
        <v>49</v>
      </c>
      <c r="B55" s="132" t="s">
        <v>96</v>
      </c>
      <c r="C55" s="129" t="s">
        <v>27</v>
      </c>
      <c r="D55" s="131">
        <v>11433</v>
      </c>
    </row>
    <row r="56" spans="1:4" ht="12.75">
      <c r="A56" s="129">
        <v>50</v>
      </c>
      <c r="B56" s="132" t="s">
        <v>97</v>
      </c>
      <c r="C56" s="129" t="s">
        <v>29</v>
      </c>
      <c r="D56" s="131">
        <v>10894</v>
      </c>
    </row>
    <row r="57" spans="1:4" ht="12.75">
      <c r="A57" s="129">
        <v>51</v>
      </c>
      <c r="B57" s="132" t="s">
        <v>98</v>
      </c>
      <c r="C57" s="129" t="s">
        <v>32</v>
      </c>
      <c r="D57" s="131">
        <v>10242</v>
      </c>
    </row>
    <row r="58" spans="1:4" ht="12.75">
      <c r="A58" s="129"/>
      <c r="B58" s="129"/>
      <c r="C58" s="129"/>
      <c r="D58" s="129"/>
    </row>
    <row r="59" spans="1:3" ht="12.75">
      <c r="A59" s="22"/>
      <c r="B59" s="23"/>
      <c r="C59" s="23"/>
    </row>
    <row r="60" spans="1:3" ht="12.75">
      <c r="A60" s="22"/>
      <c r="B60" s="23"/>
      <c r="C60" s="23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1"/>
      <c r="B65" s="91"/>
      <c r="C65" s="91"/>
      <c r="D65" s="91"/>
    </row>
    <row r="66" spans="1:4" ht="12.75">
      <c r="A66" s="92"/>
      <c r="B66" s="92"/>
      <c r="C66" s="92"/>
      <c r="D66" s="92"/>
    </row>
    <row r="67" spans="1:4" ht="12.75">
      <c r="A67" s="92"/>
      <c r="B67" s="92"/>
      <c r="C67" s="92"/>
      <c r="D67" s="92"/>
    </row>
    <row r="68" spans="1:4" ht="12.75">
      <c r="A68" s="92"/>
      <c r="B68" s="92"/>
      <c r="C68" s="92"/>
      <c r="D68" s="92"/>
    </row>
    <row r="69" spans="1:4" ht="12.75">
      <c r="A69" s="92"/>
      <c r="B69" s="92"/>
      <c r="C69" s="92"/>
      <c r="D69" s="92"/>
    </row>
    <row r="70" spans="1:4" ht="12.75">
      <c r="A70" s="92"/>
      <c r="B70" s="92"/>
      <c r="C70" s="92"/>
      <c r="D70" s="92"/>
    </row>
    <row r="71" spans="1:4" ht="12.75">
      <c r="A71" s="92"/>
      <c r="B71" s="92"/>
      <c r="C71" s="92"/>
      <c r="D71" s="92"/>
    </row>
    <row r="72" spans="1:4" ht="12.75">
      <c r="A72" s="92"/>
      <c r="B72" s="92"/>
      <c r="C72" s="92"/>
      <c r="D72" s="92"/>
    </row>
    <row r="73" spans="1:4" ht="12.75">
      <c r="A73" s="92"/>
      <c r="B73" s="92"/>
      <c r="C73" s="92"/>
      <c r="D73" s="92"/>
    </row>
    <row r="74" spans="1:4" ht="12.75">
      <c r="A74" s="92"/>
      <c r="B74" s="92"/>
      <c r="C74" s="92"/>
      <c r="D74" s="92"/>
    </row>
    <row r="75" spans="1:4" ht="12.75">
      <c r="A75" s="92"/>
      <c r="B75" s="92"/>
      <c r="C75" s="92"/>
      <c r="D75" s="92"/>
    </row>
    <row r="76" spans="1:4" ht="12.75">
      <c r="A76" s="92"/>
      <c r="B76" s="92"/>
      <c r="C76" s="92"/>
      <c r="D76" s="92"/>
    </row>
    <row r="77" spans="1:4" ht="12.75">
      <c r="A77" s="92"/>
      <c r="B77" s="92"/>
      <c r="C77" s="92"/>
      <c r="D77" s="92"/>
    </row>
    <row r="78" spans="1:4" ht="12.75">
      <c r="A78" s="92"/>
      <c r="B78" s="92"/>
      <c r="C78" s="92"/>
      <c r="D78" s="92"/>
    </row>
    <row r="79" spans="1:4" ht="12.75">
      <c r="A79" s="92"/>
      <c r="B79" s="92"/>
      <c r="C79" s="92"/>
      <c r="D79" s="92"/>
    </row>
    <row r="80" spans="1:4" ht="12.75">
      <c r="A80" s="92"/>
      <c r="B80" s="92"/>
      <c r="C80" s="92"/>
      <c r="D80" s="92"/>
    </row>
    <row r="81" spans="1:4" ht="12.75">
      <c r="A81" s="92"/>
      <c r="B81" s="92"/>
      <c r="C81" s="92"/>
      <c r="D81" s="92"/>
    </row>
    <row r="82" spans="1:4" ht="12.75">
      <c r="A82" s="92"/>
      <c r="B82" s="92"/>
      <c r="C82" s="92"/>
      <c r="D82" s="92"/>
    </row>
    <row r="83" spans="1:4" ht="12.75">
      <c r="A83" s="92"/>
      <c r="B83" s="92"/>
      <c r="C83" s="92"/>
      <c r="D83" s="92"/>
    </row>
    <row r="84" spans="1:4" ht="12.75">
      <c r="A84" s="92"/>
      <c r="B84" s="92"/>
      <c r="C84" s="92"/>
      <c r="D84" s="92"/>
    </row>
    <row r="85" spans="1:4" ht="12.75">
      <c r="A85" s="92"/>
      <c r="B85" s="92"/>
      <c r="C85" s="92"/>
      <c r="D85" s="92"/>
    </row>
    <row r="86" spans="1:4" ht="12.75">
      <c r="A86" s="92"/>
      <c r="B86" s="92"/>
      <c r="C86" s="92"/>
      <c r="D86" s="92"/>
    </row>
    <row r="87" spans="1:4" ht="12.75">
      <c r="A87" s="92"/>
      <c r="B87" s="92"/>
      <c r="C87" s="92"/>
      <c r="D87" s="92"/>
    </row>
    <row r="88" spans="1:4" ht="12.75">
      <c r="A88" s="92"/>
      <c r="B88" s="92"/>
      <c r="C88" s="92"/>
      <c r="D88" s="92"/>
    </row>
    <row r="89" spans="1:4" ht="12.75">
      <c r="A89" s="92"/>
      <c r="B89" s="92"/>
      <c r="C89" s="92"/>
      <c r="D89" s="92"/>
    </row>
    <row r="90" spans="1:4" ht="12.75">
      <c r="A90" s="92"/>
      <c r="B90" s="92"/>
      <c r="C90" s="92"/>
      <c r="D90" s="92"/>
    </row>
    <row r="91" spans="1:4" ht="12.75">
      <c r="A91" s="92"/>
      <c r="B91" s="92"/>
      <c r="C91" s="92"/>
      <c r="D91" s="92"/>
    </row>
    <row r="92" spans="1:4" ht="12.75">
      <c r="A92" s="92"/>
      <c r="B92" s="92"/>
      <c r="C92" s="92"/>
      <c r="D92" s="92"/>
    </row>
    <row r="93" spans="1:4" ht="12.75">
      <c r="A93" s="92"/>
      <c r="B93" s="92"/>
      <c r="C93" s="92"/>
      <c r="D93" s="92"/>
    </row>
    <row r="94" spans="1:4" ht="12.75">
      <c r="A94" s="92"/>
      <c r="B94" s="92"/>
      <c r="C94" s="92"/>
      <c r="D94" s="92"/>
    </row>
    <row r="95" spans="1:4" ht="12.75">
      <c r="A95" s="92"/>
      <c r="B95" s="92"/>
      <c r="C95" s="92"/>
      <c r="D95" s="92"/>
    </row>
    <row r="96" spans="1:4" ht="12.75">
      <c r="A96" s="92"/>
      <c r="B96" s="92"/>
      <c r="C96" s="92"/>
      <c r="D96" s="92"/>
    </row>
    <row r="97" spans="1:4" ht="12.75">
      <c r="A97" s="92"/>
      <c r="B97" s="92"/>
      <c r="C97" s="92"/>
      <c r="D97" s="92"/>
    </row>
    <row r="98" spans="1:4" ht="12.75">
      <c r="A98" s="92"/>
      <c r="B98" s="92"/>
      <c r="C98" s="92"/>
      <c r="D98" s="92"/>
    </row>
    <row r="99" spans="1:4" ht="12.75">
      <c r="A99" s="92"/>
      <c r="B99" s="92"/>
      <c r="C99" s="92"/>
      <c r="D99" s="92"/>
    </row>
    <row r="100" spans="1:4" ht="12.75">
      <c r="A100" s="92"/>
      <c r="B100" s="92"/>
      <c r="C100" s="92"/>
      <c r="D100" s="92"/>
    </row>
    <row r="101" spans="1:4" ht="12.75">
      <c r="A101" s="92"/>
      <c r="B101" s="92"/>
      <c r="C101" s="92"/>
      <c r="D101" s="92"/>
    </row>
    <row r="102" spans="1:4" ht="12.75">
      <c r="A102" s="92"/>
      <c r="B102" s="92"/>
      <c r="C102" s="92"/>
      <c r="D102" s="92"/>
    </row>
    <row r="103" spans="1:4" ht="12.75">
      <c r="A103" s="92"/>
      <c r="B103" s="92"/>
      <c r="C103" s="92"/>
      <c r="D103" s="92"/>
    </row>
    <row r="104" spans="1:4" ht="12.75">
      <c r="A104" s="92"/>
      <c r="B104" s="92"/>
      <c r="C104" s="92"/>
      <c r="D104" s="92"/>
    </row>
    <row r="105" spans="1:4" ht="12.75">
      <c r="A105" s="92"/>
      <c r="B105" s="92"/>
      <c r="C105" s="92"/>
      <c r="D105" s="92"/>
    </row>
    <row r="106" spans="1:4" ht="12.75">
      <c r="A106" s="92"/>
      <c r="B106" s="92"/>
      <c r="C106" s="92"/>
      <c r="D106" s="92"/>
    </row>
    <row r="107" spans="1:4" ht="12.75">
      <c r="A107" s="92"/>
      <c r="B107" s="92"/>
      <c r="C107" s="92"/>
      <c r="D107" s="92"/>
    </row>
    <row r="108" spans="1:4" ht="12.75">
      <c r="A108" s="92"/>
      <c r="B108" s="92"/>
      <c r="C108" s="92"/>
      <c r="D108" s="92"/>
    </row>
    <row r="109" spans="1:4" ht="12.75">
      <c r="A109" s="92"/>
      <c r="B109" s="92"/>
      <c r="C109" s="92"/>
      <c r="D109" s="92"/>
    </row>
    <row r="110" spans="1:4" ht="12.75">
      <c r="A110" s="92"/>
      <c r="B110" s="92"/>
      <c r="C110" s="92"/>
      <c r="D110" s="92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Tab2'!A1</f>
        <v>A I 1 - vj 1/05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45</v>
      </c>
      <c r="G3" s="32" t="s">
        <v>45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31.03.2005 nach Kreisen</v>
      </c>
      <c r="B4" s="7"/>
      <c r="C4" s="7"/>
      <c r="D4" s="7"/>
      <c r="E4" s="7"/>
      <c r="F4" s="7"/>
      <c r="G4" s="32" t="s">
        <v>45</v>
      </c>
    </row>
    <row r="5" spans="1:7" ht="12.75">
      <c r="A5" s="28" t="s">
        <v>45</v>
      </c>
      <c r="B5" s="29" t="s">
        <v>40</v>
      </c>
      <c r="C5" s="29" t="s">
        <v>41</v>
      </c>
      <c r="D5" s="29" t="s">
        <v>42</v>
      </c>
      <c r="E5" s="29" t="s">
        <v>43</v>
      </c>
      <c r="F5" s="29" t="s">
        <v>44</v>
      </c>
      <c r="G5" s="33" t="s">
        <v>40</v>
      </c>
    </row>
    <row r="6" spans="1:7" ht="38.25">
      <c r="A6" s="21" t="str">
        <f>'AI1vj Tab2'!A6</f>
        <v>KREISFREIE STADT</v>
      </c>
      <c r="B6" s="16" t="str">
        <f>'AI1vj Tab2'!B6</f>
        <v>Insgesamt</v>
      </c>
      <c r="C6" s="16" t="str">
        <f>'AI1vj Tab2'!C6</f>
        <v>Männlich</v>
      </c>
      <c r="D6" s="16" t="str">
        <f>'AI1vj Tab2'!D6</f>
        <v>Weiblich</v>
      </c>
      <c r="E6" s="13" t="str">
        <f>'AI1vj Tab2'!E6</f>
        <v>Veränderung gegenüber 31.03.2004 a</v>
      </c>
      <c r="F6" s="14"/>
      <c r="G6" s="33" t="s">
        <v>40</v>
      </c>
    </row>
    <row r="7" spans="1:6" ht="12.75">
      <c r="A7" s="20" t="str">
        <f>'AI1vj Tab2'!A7</f>
        <v>Kreis</v>
      </c>
      <c r="B7" s="11"/>
      <c r="C7" s="11"/>
      <c r="D7" s="11"/>
      <c r="E7" s="15" t="str">
        <f>'AI1vj Tab2'!E7</f>
        <v>Anzahl</v>
      </c>
      <c r="F7" s="10" t="str">
        <f>'AI1vj Tab2'!F7</f>
        <v>%</v>
      </c>
    </row>
    <row r="8" spans="1:7" ht="12.75">
      <c r="A8" s="28" t="s">
        <v>45</v>
      </c>
      <c r="B8" s="29" t="s">
        <v>40</v>
      </c>
      <c r="C8" s="29" t="s">
        <v>41</v>
      </c>
      <c r="D8" s="29" t="s">
        <v>42</v>
      </c>
      <c r="E8" s="29" t="s">
        <v>43</v>
      </c>
      <c r="F8" s="29" t="s">
        <v>44</v>
      </c>
      <c r="G8" s="32" t="s">
        <v>41</v>
      </c>
    </row>
    <row r="9" spans="1:7" ht="12.75">
      <c r="A9" s="12" t="str">
        <f>'AI1vj Tab2'!A8</f>
        <v>FLENSBURG</v>
      </c>
      <c r="B9" s="34" t="str">
        <f>IF(ISBLANK('AI1vj Tab2'!B8)," ",TEXT('AI1vj Tab2'!B8,"# ##0"))</f>
        <v>85 955</v>
      </c>
      <c r="C9" s="34" t="str">
        <f>IF(ISBLANK('AI1vj Tab2'!C8)," ",TEXT('AI1vj Tab2'!C8,"# ##0"))</f>
        <v>41 955</v>
      </c>
      <c r="D9" s="34" t="str">
        <f>IF(ISBLANK('AI1vj Tab2'!D8)," ",TEXT('AI1vj Tab2'!D8,"# ##0"))</f>
        <v>44 000</v>
      </c>
      <c r="E9" s="34" t="str">
        <f>IF(ISBLANK('AI1vj Tab2'!E8)," ",TEXT('AI1vj Tab2'!E8,"+ # ##0;- # ##0"))</f>
        <v>+ 484</v>
      </c>
      <c r="F9" s="34" t="str">
        <f>IF(ISBLANK('AI1vj Tab2'!F8)," ",TEXT('AI1vj Tab2'!F8,"0,0;- 0,0"))</f>
        <v>0,6</v>
      </c>
      <c r="G9" s="32" t="s">
        <v>41</v>
      </c>
    </row>
    <row r="10" spans="1:7" ht="12.75">
      <c r="A10" s="12" t="str">
        <f>'AI1vj Tab2'!A9</f>
        <v>KIEL</v>
      </c>
      <c r="B10" s="34" t="str">
        <f>IF(ISBLANK('AI1vj Tab2'!B9)," ",TEXT('AI1vj Tab2'!B9,"# ##0"))</f>
        <v>233 149</v>
      </c>
      <c r="C10" s="34" t="str">
        <f>IF(ISBLANK('AI1vj Tab2'!C9)," ",TEXT('AI1vj Tab2'!C9,"# ##0"))</f>
        <v>113 446</v>
      </c>
      <c r="D10" s="34" t="str">
        <f>IF(ISBLANK('AI1vj Tab2'!D9)," ",TEXT('AI1vj Tab2'!D9,"# ##0"))</f>
        <v>119 703</v>
      </c>
      <c r="E10" s="34" t="str">
        <f>IF(ISBLANK('AI1vj Tab2'!E9)," ",TEXT('AI1vj Tab2'!E9,"+ # ##0;- # ##0"))</f>
        <v>+ 326</v>
      </c>
      <c r="F10" s="34" t="str">
        <f>IF(ISBLANK('AI1vj Tab2'!F9)," ",TEXT('AI1vj Tab2'!F9,"0,0;- 0,0"))</f>
        <v>0,1</v>
      </c>
      <c r="G10" s="32" t="s">
        <v>41</v>
      </c>
    </row>
    <row r="11" spans="1:7" ht="12.75">
      <c r="A11" s="12" t="str">
        <f>'AI1vj Tab2'!A10</f>
        <v>LÜBECK</v>
      </c>
      <c r="B11" s="34" t="str">
        <f>IF(ISBLANK('AI1vj Tab2'!B10)," ",TEXT('AI1vj Tab2'!B10,"# ##0"))</f>
        <v>211 840</v>
      </c>
      <c r="C11" s="34" t="str">
        <f>IF(ISBLANK('AI1vj Tab2'!C10)," ",TEXT('AI1vj Tab2'!C10,"# ##0"))</f>
        <v>100 661</v>
      </c>
      <c r="D11" s="34" t="str">
        <f>IF(ISBLANK('AI1vj Tab2'!D10)," ",TEXT('AI1vj Tab2'!D10,"# ##0"))</f>
        <v>111 179</v>
      </c>
      <c r="E11" s="34" t="str">
        <f>IF(ISBLANK('AI1vj Tab2'!E10)," ",TEXT('AI1vj Tab2'!E10,"+ # ##0;- # ##0"))</f>
        <v>- 566</v>
      </c>
      <c r="F11" s="34" t="str">
        <f>IF(ISBLANK('AI1vj Tab2'!F10)," ",TEXT('AI1vj Tab2'!F10,"0,0;- 0,0"))</f>
        <v>- 0,3</v>
      </c>
      <c r="G11" s="32" t="s">
        <v>41</v>
      </c>
    </row>
    <row r="12" spans="1:7" ht="12.75">
      <c r="A12" s="12" t="str">
        <f>'AI1vj Tab2'!A11</f>
        <v>NEUMÜNSTER</v>
      </c>
      <c r="B12" s="34" t="str">
        <f>IF(ISBLANK('AI1vj Tab2'!B11)," ",TEXT('AI1vj Tab2'!B11,"# ##0"))</f>
        <v>78 508</v>
      </c>
      <c r="C12" s="34" t="str">
        <f>IF(ISBLANK('AI1vj Tab2'!C11)," ",TEXT('AI1vj Tab2'!C11,"# ##0"))</f>
        <v>38 331</v>
      </c>
      <c r="D12" s="34" t="str">
        <f>IF(ISBLANK('AI1vj Tab2'!D11)," ",TEXT('AI1vj Tab2'!D11,"# ##0"))</f>
        <v>40 177</v>
      </c>
      <c r="E12" s="34" t="str">
        <f>IF(ISBLANK('AI1vj Tab2'!E11)," ",TEXT('AI1vj Tab2'!E11,"+ # ##0;- # ##0"))</f>
        <v>- 365</v>
      </c>
      <c r="F12" s="34" t="str">
        <f>IF(ISBLANK('AI1vj Tab2'!F11)," ",TEXT('AI1vj Tab2'!F11,"0,0;- 0,0"))</f>
        <v>- 0,5</v>
      </c>
      <c r="G12" s="32" t="s">
        <v>41</v>
      </c>
    </row>
    <row r="13" spans="1:7" ht="12.75">
      <c r="A13" s="12" t="str">
        <f>'AI1vj Tab2'!A12</f>
        <v>Dithmarschen</v>
      </c>
      <c r="B13" s="34" t="str">
        <f>IF(ISBLANK('AI1vj Tab2'!B12)," ",TEXT('AI1vj Tab2'!B12,"# ##0"))</f>
        <v>137 421</v>
      </c>
      <c r="C13" s="34" t="str">
        <f>IF(ISBLANK('AI1vj Tab2'!C12)," ",TEXT('AI1vj Tab2'!C12,"# ##0"))</f>
        <v>67 530</v>
      </c>
      <c r="D13" s="34" t="str">
        <f>IF(ISBLANK('AI1vj Tab2'!D12)," ",TEXT('AI1vj Tab2'!D12,"# ##0"))</f>
        <v>69 891</v>
      </c>
      <c r="E13" s="34" t="str">
        <f>IF(ISBLANK('AI1vj Tab2'!E12)," ",TEXT('AI1vj Tab2'!E12,"+ # ##0;- # ##0"))</f>
        <v>- 13</v>
      </c>
      <c r="F13" s="34" t="str">
        <f>IF(ISBLANK('AI1vj Tab2'!F12)," ",TEXT('AI1vj Tab2'!F12,"0,0;- 0,0"))</f>
        <v>- 0,0</v>
      </c>
      <c r="G13" s="32" t="s">
        <v>41</v>
      </c>
    </row>
    <row r="14" spans="1:7" ht="12.75">
      <c r="A14" s="12" t="str">
        <f>'AI1vj Tab2'!A13</f>
        <v>Herzogtum Lauenburg</v>
      </c>
      <c r="B14" s="34" t="str">
        <f>IF(ISBLANK('AI1vj Tab2'!B13)," ",TEXT('AI1vj Tab2'!B13,"# ##0"))</f>
        <v>185 916</v>
      </c>
      <c r="C14" s="34" t="str">
        <f>IF(ISBLANK('AI1vj Tab2'!C13)," ",TEXT('AI1vj Tab2'!C13,"# ##0"))</f>
        <v>90 452</v>
      </c>
      <c r="D14" s="34" t="str">
        <f>IF(ISBLANK('AI1vj Tab2'!D13)," ",TEXT('AI1vj Tab2'!D13,"# ##0"))</f>
        <v>95 464</v>
      </c>
      <c r="E14" s="34" t="str">
        <f>IF(ISBLANK('AI1vj Tab2'!E13)," ",TEXT('AI1vj Tab2'!E13,"+ # ##0;- # ##0"))</f>
        <v>+ 710</v>
      </c>
      <c r="F14" s="34" t="str">
        <f>IF(ISBLANK('AI1vj Tab2'!F13)," ",TEXT('AI1vj Tab2'!F13,"0,0;- 0,0"))</f>
        <v>0,4</v>
      </c>
      <c r="G14" s="32" t="s">
        <v>41</v>
      </c>
    </row>
    <row r="15" spans="1:7" ht="12.75">
      <c r="A15" s="12" t="str">
        <f>'AI1vj Tab2'!A14</f>
        <v>Nordfriesland</v>
      </c>
      <c r="B15" s="34" t="str">
        <f>IF(ISBLANK('AI1vj Tab2'!B14)," ",TEXT('AI1vj Tab2'!B14,"# ##0"))</f>
        <v>166 654</v>
      </c>
      <c r="C15" s="34" t="str">
        <f>IF(ISBLANK('AI1vj Tab2'!C14)," ",TEXT('AI1vj Tab2'!C14,"# ##0"))</f>
        <v>81 447</v>
      </c>
      <c r="D15" s="34" t="str">
        <f>IF(ISBLANK('AI1vj Tab2'!D14)," ",TEXT('AI1vj Tab2'!D14,"# ##0"))</f>
        <v>85 207</v>
      </c>
      <c r="E15" s="34" t="str">
        <f>IF(ISBLANK('AI1vj Tab2'!E14)," ",TEXT('AI1vj Tab2'!E14,"+ # ##0;- # ##0"))</f>
        <v>+ 208</v>
      </c>
      <c r="F15" s="34" t="str">
        <f>IF(ISBLANK('AI1vj Tab2'!F14)," ",TEXT('AI1vj Tab2'!F14,"0,0;- 0,0"))</f>
        <v>0,1</v>
      </c>
      <c r="G15" s="32" t="s">
        <v>41</v>
      </c>
    </row>
    <row r="16" spans="1:7" ht="12.75">
      <c r="A16" s="12" t="str">
        <f>'AI1vj Tab2'!A15</f>
        <v>Ostholstein</v>
      </c>
      <c r="B16" s="34" t="str">
        <f>IF(ISBLANK('AI1vj Tab2'!B15)," ",TEXT('AI1vj Tab2'!B15,"# ##0"))</f>
        <v>205 597</v>
      </c>
      <c r="C16" s="34" t="str">
        <f>IF(ISBLANK('AI1vj Tab2'!C15)," ",TEXT('AI1vj Tab2'!C15,"# ##0"))</f>
        <v>99 140</v>
      </c>
      <c r="D16" s="34" t="str">
        <f>IF(ISBLANK('AI1vj Tab2'!D15)," ",TEXT('AI1vj Tab2'!D15,"# ##0"))</f>
        <v>106 457</v>
      </c>
      <c r="E16" s="34" t="str">
        <f>IF(ISBLANK('AI1vj Tab2'!E15)," ",TEXT('AI1vj Tab2'!E15,"+ # ##0;- # ##0"))</f>
        <v>+ 276</v>
      </c>
      <c r="F16" s="34" t="str">
        <f>IF(ISBLANK('AI1vj Tab2'!F15)," ",TEXT('AI1vj Tab2'!F15,"0,0;- 0,0"))</f>
        <v>0,1</v>
      </c>
      <c r="G16" s="32" t="s">
        <v>41</v>
      </c>
    </row>
    <row r="17" spans="1:7" ht="12.75">
      <c r="A17" s="12" t="str">
        <f>'AI1vj Tab2'!A16</f>
        <v>Pinneberg</v>
      </c>
      <c r="B17" s="34" t="str">
        <f>IF(ISBLANK('AI1vj Tab2'!B16)," ",TEXT('AI1vj Tab2'!B16,"# ##0"))</f>
        <v>298 199</v>
      </c>
      <c r="C17" s="34" t="str">
        <f>IF(ISBLANK('AI1vj Tab2'!C16)," ",TEXT('AI1vj Tab2'!C16,"# ##0"))</f>
        <v>145 903</v>
      </c>
      <c r="D17" s="34" t="str">
        <f>IF(ISBLANK('AI1vj Tab2'!D16)," ",TEXT('AI1vj Tab2'!D16,"# ##0"))</f>
        <v>152 296</v>
      </c>
      <c r="E17" s="34" t="str">
        <f>IF(ISBLANK('AI1vj Tab2'!E16)," ",TEXT('AI1vj Tab2'!E16,"+ # ##0;- # ##0"))</f>
        <v>+ 759</v>
      </c>
      <c r="F17" s="34" t="str">
        <f>IF(ISBLANK('AI1vj Tab2'!F16)," ",TEXT('AI1vj Tab2'!F16,"0,0;- 0,0"))</f>
        <v>0,3</v>
      </c>
      <c r="G17" s="32" t="s">
        <v>41</v>
      </c>
    </row>
    <row r="18" spans="1:7" ht="12.75">
      <c r="A18" s="12" t="str">
        <f>'AI1vj Tab2'!A17</f>
        <v>Plön</v>
      </c>
      <c r="B18" s="34" t="str">
        <f>IF(ISBLANK('AI1vj Tab2'!B17)," ",TEXT('AI1vj Tab2'!B17,"# ##0"))</f>
        <v>135 469</v>
      </c>
      <c r="C18" s="34" t="str">
        <f>IF(ISBLANK('AI1vj Tab2'!C17)," ",TEXT('AI1vj Tab2'!C17,"# ##0"))</f>
        <v>68 042</v>
      </c>
      <c r="D18" s="34" t="str">
        <f>IF(ISBLANK('AI1vj Tab2'!D17)," ",TEXT('AI1vj Tab2'!D17,"# ##0"))</f>
        <v>67 427</v>
      </c>
      <c r="E18" s="34" t="str">
        <f>IF(ISBLANK('AI1vj Tab2'!E17)," ",TEXT('AI1vj Tab2'!E17,"+ # ##0;- # ##0"))</f>
        <v>+ 414</v>
      </c>
      <c r="F18" s="34" t="str">
        <f>IF(ISBLANK('AI1vj Tab2'!F17)," ",TEXT('AI1vj Tab2'!F17,"0,0;- 0,0"))</f>
        <v>0,3</v>
      </c>
      <c r="G18" s="32" t="s">
        <v>41</v>
      </c>
    </row>
    <row r="19" spans="1:7" ht="12.75">
      <c r="A19" s="12" t="str">
        <f>'AI1vj Tab2'!A18</f>
        <v>Rendsburg-Eckernförde</v>
      </c>
      <c r="B19" s="34" t="str">
        <f>IF(ISBLANK('AI1vj Tab2'!B18)," ",TEXT('AI1vj Tab2'!B18,"# ##0"))</f>
        <v>272 981</v>
      </c>
      <c r="C19" s="34" t="str">
        <f>IF(ISBLANK('AI1vj Tab2'!C18)," ",TEXT('AI1vj Tab2'!C18,"# ##0"))</f>
        <v>134 556</v>
      </c>
      <c r="D19" s="34" t="str">
        <f>IF(ISBLANK('AI1vj Tab2'!D18)," ",TEXT('AI1vj Tab2'!D18,"# ##0"))</f>
        <v>138 425</v>
      </c>
      <c r="E19" s="34" t="str">
        <f>IF(ISBLANK('AI1vj Tab2'!E18)," ",TEXT('AI1vj Tab2'!E18,"+ # ##0;- # ##0"))</f>
        <v>- 6</v>
      </c>
      <c r="F19" s="34" t="str">
        <f>IF(ISBLANK('AI1vj Tab2'!F18)," ",TEXT('AI1vj Tab2'!F18,"0,0;- 0,0"))</f>
        <v>- 0,0</v>
      </c>
      <c r="G19" s="32" t="s">
        <v>41</v>
      </c>
    </row>
    <row r="20" spans="1:7" ht="12.75">
      <c r="A20" s="12" t="str">
        <f>'AI1vj Tab2'!A19</f>
        <v>Schleswig-Flensburg</v>
      </c>
      <c r="B20" s="34" t="str">
        <f>IF(ISBLANK('AI1vj Tab2'!B19)," ",TEXT('AI1vj Tab2'!B19,"# ##0"))</f>
        <v>199 748</v>
      </c>
      <c r="C20" s="34" t="str">
        <f>IF(ISBLANK('AI1vj Tab2'!C19)," ",TEXT('AI1vj Tab2'!C19,"# ##0"))</f>
        <v>99 173</v>
      </c>
      <c r="D20" s="34" t="str">
        <f>IF(ISBLANK('AI1vj Tab2'!D19)," ",TEXT('AI1vj Tab2'!D19,"# ##0"))</f>
        <v>100 575</v>
      </c>
      <c r="E20" s="34" t="str">
        <f>IF(ISBLANK('AI1vj Tab2'!E19)," ",TEXT('AI1vj Tab2'!E19,"+ # ##0;- # ##0"))</f>
        <v>- 42</v>
      </c>
      <c r="F20" s="34" t="str">
        <f>IF(ISBLANK('AI1vj Tab2'!F19)," ",TEXT('AI1vj Tab2'!F19,"0,0;- 0,0"))</f>
        <v>- 0,0</v>
      </c>
      <c r="G20" s="32" t="s">
        <v>41</v>
      </c>
    </row>
    <row r="21" spans="1:7" ht="12.75">
      <c r="A21" s="12" t="str">
        <f>'AI1vj Tab2'!A20</f>
        <v>Segeberg</v>
      </c>
      <c r="B21" s="34" t="str">
        <f>IF(ISBLANK('AI1vj Tab2'!B20)," ",TEXT('AI1vj Tab2'!B20,"# ##0"))</f>
        <v>256 134</v>
      </c>
      <c r="C21" s="34" t="str">
        <f>IF(ISBLANK('AI1vj Tab2'!C20)," ",TEXT('AI1vj Tab2'!C20,"# ##0"))</f>
        <v>125 558</v>
      </c>
      <c r="D21" s="34" t="str">
        <f>IF(ISBLANK('AI1vj Tab2'!D20)," ",TEXT('AI1vj Tab2'!D20,"# ##0"))</f>
        <v>130 576</v>
      </c>
      <c r="E21" s="34" t="str">
        <f>IF(ISBLANK('AI1vj Tab2'!E20)," ",TEXT('AI1vj Tab2'!E20,"+ # ##0;- # ##0"))</f>
        <v>+ 445</v>
      </c>
      <c r="F21" s="34" t="str">
        <f>IF(ISBLANK('AI1vj Tab2'!F20)," ",TEXT('AI1vj Tab2'!F20,"0,0;- 0,0"))</f>
        <v>0,2</v>
      </c>
      <c r="G21" s="32" t="s">
        <v>41</v>
      </c>
    </row>
    <row r="22" spans="1:7" ht="12.75">
      <c r="A22" s="12" t="str">
        <f>'AI1vj Tab2'!A21</f>
        <v>Steinburg</v>
      </c>
      <c r="B22" s="34" t="str">
        <f>IF(ISBLANK('AI1vj Tab2'!B21)," ",TEXT('AI1vj Tab2'!B21,"# ##0"))</f>
        <v>136 770</v>
      </c>
      <c r="C22" s="34" t="str">
        <f>IF(ISBLANK('AI1vj Tab2'!C21)," ",TEXT('AI1vj Tab2'!C21,"# ##0"))</f>
        <v>67 550</v>
      </c>
      <c r="D22" s="34" t="str">
        <f>IF(ISBLANK('AI1vj Tab2'!D21)," ",TEXT('AI1vj Tab2'!D21,"# ##0"))</f>
        <v>69 220</v>
      </c>
      <c r="E22" s="34" t="str">
        <f>IF(ISBLANK('AI1vj Tab2'!E21)," ",TEXT('AI1vj Tab2'!E21,"+ # ##0;- # ##0"))</f>
        <v>- 221</v>
      </c>
      <c r="F22" s="34" t="str">
        <f>IF(ISBLANK('AI1vj Tab2'!F21)," ",TEXT('AI1vj Tab2'!F21,"0,0;- 0,0"))</f>
        <v>- 0,2</v>
      </c>
      <c r="G22" s="32" t="s">
        <v>41</v>
      </c>
    </row>
    <row r="23" spans="1:7" ht="12.75">
      <c r="A23" s="12" t="str">
        <f>'AI1vj Tab2'!A22</f>
        <v>Stormarn</v>
      </c>
      <c r="B23" s="34" t="str">
        <f>IF(ISBLANK('AI1vj Tab2'!B22)," ",TEXT('AI1vj Tab2'!B22,"# ##0"))</f>
        <v>223 556</v>
      </c>
      <c r="C23" s="34" t="str">
        <f>IF(ISBLANK('AI1vj Tab2'!C22)," ",TEXT('AI1vj Tab2'!C22,"# ##0"))</f>
        <v>108 749</v>
      </c>
      <c r="D23" s="34" t="str">
        <f>IF(ISBLANK('AI1vj Tab2'!D22)," ",TEXT('AI1vj Tab2'!D22,"# ##0"))</f>
        <v>114 807</v>
      </c>
      <c r="E23" s="34" t="str">
        <f>IF(ISBLANK('AI1vj Tab2'!E22)," ",TEXT('AI1vj Tab2'!E22,"+ # ##0;- # ##0"))</f>
        <v>+ 1 381</v>
      </c>
      <c r="F23" s="34" t="str">
        <f>IF(ISBLANK('AI1vj Tab2'!F22)," ",TEXT('AI1vj Tab2'!F22,"0,0;- 0,0"))</f>
        <v>0,6</v>
      </c>
      <c r="G23" s="32" t="s">
        <v>41</v>
      </c>
    </row>
    <row r="24" spans="1:7" ht="12.75">
      <c r="A24" s="17" t="str">
        <f>'AI1vj Tab2'!A23</f>
        <v>Schleswig-Holstein</v>
      </c>
      <c r="B24" s="34" t="str">
        <f>IF(ISBLANK('AI1vj Tab2'!B23)," ",TEXT('AI1vj Tab2'!B23,"# ##0"))</f>
        <v>2 827 897</v>
      </c>
      <c r="C24" s="34" t="str">
        <f>IF(ISBLANK('AI1vj Tab2'!C23)," ",TEXT('AI1vj Tab2'!C23,"# ##0"))</f>
        <v>1 382 493</v>
      </c>
      <c r="D24" s="34" t="str">
        <f>IF(ISBLANK('AI1vj Tab2'!D23)," ",TEXT('AI1vj Tab2'!D23,"# ##0"))</f>
        <v>1 445 404</v>
      </c>
      <c r="E24" s="34" t="str">
        <f>IF(ISBLANK('AI1vj Tab2'!E23)," ",TEXT('AI1vj Tab2'!E23,"+ # ##0;- # ##0"))</f>
        <v>+ 3 790</v>
      </c>
      <c r="F24" s="34" t="str">
        <f>IF(ISBLANK('AI1vj Tab2'!F23)," ",TEXT('AI1vj Tab2'!F23,"0,0;- 0,0"))</f>
        <v>0,1</v>
      </c>
      <c r="G24" s="32" t="s">
        <v>41</v>
      </c>
    </row>
    <row r="25" spans="1:7" ht="12.75">
      <c r="A25" s="28" t="s">
        <v>45</v>
      </c>
      <c r="B25" s="6"/>
      <c r="C25" s="6"/>
      <c r="D25" s="6"/>
      <c r="E25" s="6"/>
      <c r="F25" s="6"/>
      <c r="G25" s="33" t="s">
        <v>42</v>
      </c>
    </row>
    <row r="26" spans="1:7" ht="12.75">
      <c r="A26" s="30" t="str">
        <f>'AI1vj Tab2'!A25</f>
        <v>a  Gebietsstand 31.03.2005</v>
      </c>
      <c r="B26" s="31"/>
      <c r="C26" s="31"/>
      <c r="D26" s="31"/>
      <c r="E26" s="31"/>
      <c r="F26" s="31"/>
      <c r="G26" s="33" t="s">
        <v>42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1/05</v>
      </c>
    </row>
    <row r="3" spans="1:6" ht="12.75">
      <c r="A3" s="28" t="s">
        <v>45</v>
      </c>
      <c r="F3" s="32" t="s">
        <v>43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31.03.2005</v>
      </c>
      <c r="F4" s="32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str">
        <f>IF('AI1vj Tab5'!D7&gt;0,TEXT('AI1vj Tab5'!D7,"# ##0")," ")</f>
        <v>233 329</v>
      </c>
      <c r="F7" s="33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str">
        <f>IF('AI1vj Tab5'!D8&gt;0,TEXT('AI1vj Tab5'!D8,"# ##0")," ")</f>
        <v>211 874</v>
      </c>
      <c r="F8" s="33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str">
        <f>IF('AI1vj Tab5'!D9&gt;0,TEXT('AI1vj Tab5'!D9,"# ##0")," ")</f>
        <v>85 762</v>
      </c>
      <c r="F9" s="33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str">
        <f>IF('AI1vj Tab5'!D10&gt;0,TEXT('AI1vj Tab5'!D10,"# ##0")," ")</f>
        <v>78 555</v>
      </c>
      <c r="F10" s="33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str">
        <f>IF('AI1vj Tab5'!D11&gt;0,TEXT('AI1vj Tab5'!D11,"# ##0")," ")</f>
        <v>71 377</v>
      </c>
      <c r="F11" s="33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str">
        <f>IF('AI1vj Tab5'!D12&gt;0,TEXT('AI1vj Tab5'!D12,"# ##0")," ")</f>
        <v>48 379</v>
      </c>
      <c r="F12" s="33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str">
        <f>IF('AI1vj Tab5'!D13&gt;0,TEXT('AI1vj Tab5'!D13,"# ##0")," ")</f>
        <v>41 063</v>
      </c>
      <c r="F13" s="33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str">
        <f>IF('AI1vj Tab5'!D14&gt;0,TEXT('AI1vj Tab5'!D14,"# ##0")," ")</f>
        <v>33 277</v>
      </c>
      <c r="F14" s="33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str">
        <f>IF('AI1vj Tab5'!D15&gt;0,TEXT('AI1vj Tab5'!D15,"# ##0")," ")</f>
        <v>32 014</v>
      </c>
      <c r="F15" s="33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str">
        <f>IF('AI1vj Tab5'!D16&gt;0,TEXT('AI1vj Tab5'!D16,"# ##0")," ")</f>
        <v>30 167</v>
      </c>
      <c r="F16" s="33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str">
        <f>IF('AI1vj Tab5'!D17&gt;0,TEXT('AI1vj Tab5'!D17,"# ##0")," ")</f>
        <v>29 464</v>
      </c>
      <c r="F17" s="33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str">
        <f>IF('AI1vj Tab5'!D18&gt;0,TEXT('AI1vj Tab5'!D18,"# ##0")," ")</f>
        <v>28 435</v>
      </c>
      <c r="F18" s="33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str">
        <f>IF('AI1vj Tab5'!D19&gt;0,TEXT('AI1vj Tab5'!D19,"# ##0")," ")</f>
        <v>26 031</v>
      </c>
      <c r="F19" s="33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Schleswig-Flensburg</v>
      </c>
      <c r="D20" s="34" t="str">
        <f>IF('AI1vj Tab5'!D20&gt;0,TEXT('AI1vj Tab5'!D20,"# ##0")," ")</f>
        <v>25 636</v>
      </c>
      <c r="F20" s="33" t="s">
        <v>44</v>
      </c>
    </row>
    <row r="21" spans="1:6" ht="12.75">
      <c r="A21">
        <f>'AI1vj Tab5'!A21</f>
        <v>15</v>
      </c>
      <c r="B21" t="str">
        <f>'AI1vj Tab5'!B21</f>
        <v>Schleswig, Stadt</v>
      </c>
      <c r="C21" t="e">
        <f>'AI1vj Tab5'!#REF!</f>
        <v>#REF!</v>
      </c>
      <c r="D21" s="34" t="str">
        <f>IF('AI1vj Tab5'!D21&gt;0,TEXT('AI1vj Tab5'!D21,"# ##0")," ")</f>
        <v>24 237</v>
      </c>
      <c r="F21" s="33" t="s">
        <v>44</v>
      </c>
    </row>
    <row r="22" spans="1:6" ht="12.75">
      <c r="A22">
        <f>'AI1vj Tab5'!A22</f>
        <v>16</v>
      </c>
      <c r="B22" t="str">
        <f>'AI1vj Tab5'!B22</f>
        <v>Bad Oldesloe, Stadt              </v>
      </c>
      <c r="C22" t="str">
        <f>'AI1vj Tab5'!C22</f>
        <v>Stormarn</v>
      </c>
      <c r="D22" s="34" t="str">
        <f>IF('AI1vj Tab5'!D22&gt;0,TEXT('AI1vj Tab5'!D22,"# ##0")," ")</f>
        <v>24 019</v>
      </c>
      <c r="F22" s="33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str">
        <f>IF('AI1vj Tab5'!D23&gt;0,TEXT('AI1vj Tab5'!D23,"# ##0")," ")</f>
        <v>23 249</v>
      </c>
      <c r="F23" s="33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str">
        <f>IF('AI1vj Tab5'!D24&gt;0,TEXT('AI1vj Tab5'!D24,"# ##0")," ")</f>
        <v>20 884</v>
      </c>
      <c r="F24" s="33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str">
        <f>IF('AI1vj Tab5'!D25&gt;0,TEXT('AI1vj Tab5'!D25,"# ##0")," ")</f>
        <v>20 515</v>
      </c>
      <c r="F25" s="33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str">
        <f>IF('AI1vj Tab5'!D26&gt;0,TEXT('AI1vj Tab5'!D26,"# ##0")," ")</f>
        <v>20 227</v>
      </c>
      <c r="F26" s="33" t="s">
        <v>44</v>
      </c>
    </row>
    <row r="27" spans="1:6" ht="12.75">
      <c r="A27">
        <f>'AI1vj Tab5'!A27</f>
        <v>21</v>
      </c>
      <c r="B27" t="str">
        <f>'AI1vj Tab5'!B27</f>
        <v>Bad Schwartau, Stadt             </v>
      </c>
      <c r="C27" t="str">
        <f>'AI1vj Tab5'!C27</f>
        <v>Ostholstein</v>
      </c>
      <c r="D27" s="34" t="str">
        <f>IF('AI1vj Tab5'!D27&gt;0,TEXT('AI1vj Tab5'!D27,"# ##0")," ")</f>
        <v>19 728</v>
      </c>
      <c r="F27" s="33" t="s">
        <v>44</v>
      </c>
    </row>
    <row r="28" spans="1:6" ht="12.75">
      <c r="A28">
        <f>'AI1vj Tab5'!A28</f>
        <v>22</v>
      </c>
      <c r="B28" t="str">
        <f>'AI1vj Tab5'!B28</f>
        <v>Kaltenkirchen, Stadt             </v>
      </c>
      <c r="C28" t="str">
        <f>'AI1vj Tab5'!C28</f>
        <v>Segeberg</v>
      </c>
      <c r="D28" s="34" t="str">
        <f>IF('AI1vj Tab5'!D28&gt;0,TEXT('AI1vj Tab5'!D28,"# ##0")," ")</f>
        <v>19 540</v>
      </c>
      <c r="F28" s="33" t="s">
        <v>44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str">
        <f>IF('AI1vj Tab5'!D29&gt;0,TEXT('AI1vj Tab5'!D29,"# ##0")," ")</f>
        <v>18 494</v>
      </c>
      <c r="F29" s="33" t="s">
        <v>44</v>
      </c>
    </row>
    <row r="30" spans="1:6" ht="12.75">
      <c r="A30">
        <f>'AI1vj Tab5'!A30</f>
        <v>25</v>
      </c>
      <c r="B30" t="str">
        <f>'AI1vj Tab5'!B30</f>
        <v>Uetersen, Stadt                  </v>
      </c>
      <c r="C30" t="str">
        <f>'AI1vj Tab5'!C30</f>
        <v>Pinneberg</v>
      </c>
      <c r="D30" s="34" t="str">
        <f>IF('AI1vj Tab5'!D30&gt;0,TEXT('AI1vj Tab5'!D30,"# ##0")," ")</f>
        <v>17 852</v>
      </c>
      <c r="F30" s="33" t="s">
        <v>44</v>
      </c>
    </row>
    <row r="31" spans="1:6" ht="12.75">
      <c r="A31">
        <f>'AI1vj Tab5'!A31</f>
        <v>24</v>
      </c>
      <c r="B31" t="str">
        <f>'AI1vj Tab5'!B31</f>
        <v>Schenefeld, Stadt                </v>
      </c>
      <c r="C31" t="str">
        <f>'AI1vj Tab5'!C31</f>
        <v>Pinneberg</v>
      </c>
      <c r="D31" s="34" t="str">
        <f>IF('AI1vj Tab5'!D31&gt;0,TEXT('AI1vj Tab5'!D31,"# ##0")," ")</f>
        <v>17 926</v>
      </c>
      <c r="F31" s="33" t="s">
        <v>44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str">
        <f>IF('AI1vj Tab5'!D32&gt;0,TEXT('AI1vj Tab5'!D32,"# ##0")," ")</f>
        <v>17 093</v>
      </c>
      <c r="F32" s="33" t="s">
        <v>44</v>
      </c>
    </row>
    <row r="33" spans="1:6" ht="12.75">
      <c r="A33">
        <f>'AI1vj Tab5'!A33</f>
        <v>27</v>
      </c>
      <c r="B33" t="str">
        <f>'AI1vj Tab5'!B33</f>
        <v>Stockelsdorf                     </v>
      </c>
      <c r="C33" t="str">
        <f>'AI1vj Tab5'!C33</f>
        <v>Ostholstein</v>
      </c>
      <c r="D33" s="34" t="str">
        <f>IF('AI1vj Tab5'!D33&gt;0,TEXT('AI1vj Tab5'!D33,"# ##0")," ")</f>
        <v>16 511</v>
      </c>
      <c r="F33" s="33" t="s">
        <v>44</v>
      </c>
    </row>
    <row r="34" spans="1:6" ht="12.75">
      <c r="A34">
        <f>'AI1vj Tab5'!A34</f>
        <v>28</v>
      </c>
      <c r="B34" t="str">
        <f>'AI1vj Tab5'!B34</f>
        <v>Neustadt in Holstein, Stadt</v>
      </c>
      <c r="C34" t="str">
        <f>'AI1vj Tab5'!C34</f>
        <v>Ostholstein</v>
      </c>
      <c r="D34" s="34" t="str">
        <f>IF('AI1vj Tab5'!D34&gt;0,TEXT('AI1vj Tab5'!D34,"# ##0")," ")</f>
        <v>16 366</v>
      </c>
      <c r="F34" s="33" t="s">
        <v>44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str">
        <f>IF('AI1vj Tab5'!D35&gt;0,TEXT('AI1vj Tab5'!D35,"# ##0")," ")</f>
        <v>16 183</v>
      </c>
      <c r="F35" s="33" t="s">
        <v>44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44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str">
        <f>IF('AI1vj Tab5'!D37&gt;0,TEXT('AI1vj Tab5'!D37,"# ##0")," ")</f>
        <v>15 931</v>
      </c>
      <c r="F37" s="33" t="s">
        <v>44</v>
      </c>
    </row>
    <row r="38" spans="1:6" ht="12.75">
      <c r="A38">
        <f>'AI1vj Tab5'!A38</f>
        <v>32</v>
      </c>
      <c r="B38" t="str">
        <f>'AI1vj Tab5'!B38</f>
        <v>Preetz, Stadt                    </v>
      </c>
      <c r="C38" t="str">
        <f>'AI1vj Tab5'!C38</f>
        <v>Plön</v>
      </c>
      <c r="D38" s="34" t="str">
        <f>IF('AI1vj Tab5'!D38&gt;0,TEXT('AI1vj Tab5'!D38,"# ##0")," ")</f>
        <v>15 822</v>
      </c>
      <c r="F38" s="33" t="s">
        <v>44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44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str">
        <f>IF('AI1vj Tab5'!D40&gt;0,TEXT('AI1vj Tab5'!D40,"# ##0")," ")</f>
        <v>14 899</v>
      </c>
      <c r="F40" s="33" t="s">
        <v>44</v>
      </c>
    </row>
    <row r="41" spans="1:6" ht="12.75">
      <c r="A41">
        <f>'AI1vj Tab5'!A41</f>
        <v>35</v>
      </c>
      <c r="B41" t="str">
        <f>'AI1vj Tab5'!B41</f>
        <v>Brunsbüttel, Stadt               </v>
      </c>
      <c r="C41" t="str">
        <f>'AI1vj Tab5'!C41</f>
        <v>Dithmarschen</v>
      </c>
      <c r="D41" s="34" t="str">
        <f>IF('AI1vj Tab5'!D41&gt;0,TEXT('AI1vj Tab5'!D41,"# ##0")," ")</f>
        <v>13 881</v>
      </c>
      <c r="F41" s="33" t="s">
        <v>44</v>
      </c>
    </row>
    <row r="42" spans="1:6" ht="12.75">
      <c r="A42">
        <f>'AI1vj Tab5'!A42</f>
        <v>36</v>
      </c>
      <c r="B42" t="str">
        <f>'AI1vj Tab5'!B42</f>
        <v>Bargteheide, Stadt               </v>
      </c>
      <c r="C42" t="str">
        <f>'AI1vj Tab5'!C42</f>
        <v>Stormarn</v>
      </c>
      <c r="D42" s="34" t="str">
        <f>IF('AI1vj Tab5'!D42&gt;0,TEXT('AI1vj Tab5'!D42,"# ##0")," ")</f>
        <v>13 855</v>
      </c>
      <c r="F42" s="33" t="s">
        <v>44</v>
      </c>
    </row>
    <row r="43" spans="1:6" ht="12.75">
      <c r="A43">
        <f>'AI1vj Tab5'!A43</f>
        <v>37</v>
      </c>
      <c r="B43" t="str">
        <f>'AI1vj Tab5'!B43</f>
        <v>Rellingen                        </v>
      </c>
      <c r="C43" t="str">
        <f>'AI1vj Tab5'!C43</f>
        <v>Pinneberg</v>
      </c>
      <c r="D43" s="34" t="str">
        <f>IF('AI1vj Tab5'!D43&gt;0,TEXT('AI1vj Tab5'!D43,"# ##0")," ")</f>
        <v>13 726</v>
      </c>
      <c r="F43" s="33" t="s">
        <v>44</v>
      </c>
    </row>
    <row r="44" spans="1:6" ht="12.75">
      <c r="A44">
        <f>'AI1vj Tab5'!A44</f>
        <v>38</v>
      </c>
      <c r="B44" t="str">
        <f>'AI1vj Tab5'!B44</f>
        <v>Ratzeburg, Stadt                 </v>
      </c>
      <c r="C44" t="str">
        <f>'AI1vj Tab5'!C44</f>
        <v>Herzogtum Lauenburg</v>
      </c>
      <c r="D44" s="34" t="str">
        <f>IF('AI1vj Tab5'!D44&gt;0,TEXT('AI1vj Tab5'!D44,"# ##0")," ")</f>
        <v>13 671</v>
      </c>
      <c r="F44" s="33" t="s">
        <v>44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str">
        <f>IF('AI1vj Tab5'!D45&gt;0,TEXT('AI1vj Tab5'!D45,"# ##0")," ")</f>
        <v>13 271</v>
      </c>
      <c r="F45" s="33" t="s">
        <v>44</v>
      </c>
    </row>
    <row r="46" spans="1:6" ht="12.75">
      <c r="A46">
        <f>'AI1vj Tab5'!A46</f>
        <v>40</v>
      </c>
      <c r="B46" t="str">
        <f>'AI1vj Tab5'!B46</f>
        <v>Plön, Stadt                      </v>
      </c>
      <c r="C46" t="str">
        <f>'AI1vj Tab5'!C46</f>
        <v>Plön</v>
      </c>
      <c r="D46" s="34" t="str">
        <f>IF('AI1vj Tab5'!D46&gt;0,TEXT('AI1vj Tab5'!D46,"# ##0")," ")</f>
        <v>12 990</v>
      </c>
      <c r="F46" s="33" t="s">
        <v>44</v>
      </c>
    </row>
    <row r="47" spans="1:6" ht="12.75">
      <c r="A47">
        <f>'AI1vj Tab5'!A47</f>
        <v>41</v>
      </c>
      <c r="B47" t="str">
        <f>'AI1vj Tab5'!B47</f>
        <v>Tornesch                         </v>
      </c>
      <c r="C47" t="str">
        <f>'AI1vj Tab5'!C47</f>
        <v>Pinneberg</v>
      </c>
      <c r="D47" s="34" t="str">
        <f>IF('AI1vj Tab5'!D47&gt;0,TEXT('AI1vj Tab5'!D47,"# ##0")," ")</f>
        <v>12 957</v>
      </c>
      <c r="F47" s="33" t="s">
        <v>44</v>
      </c>
    </row>
    <row r="48" spans="1:6" ht="12.75">
      <c r="A48">
        <f>'AI1vj Tab5'!A48</f>
        <v>42</v>
      </c>
      <c r="B48" t="str">
        <f>'AI1vj Tab5'!B48</f>
        <v>Fehmarn, Stadt</v>
      </c>
      <c r="C48" t="str">
        <f>'AI1vj Tab5'!C48</f>
        <v>Ostholstein</v>
      </c>
      <c r="D48" s="34" t="str">
        <f>IF('AI1vj Tab5'!D48&gt;0,TEXT('AI1vj Tab5'!D48,"# ##0")," ")</f>
        <v>12 813</v>
      </c>
      <c r="F48" s="33" t="s">
        <v>44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str">
        <f>IF('AI1vj Tab5'!D49&gt;0,TEXT('AI1vj Tab5'!D49,"# ##0")," ")</f>
        <v>12 322</v>
      </c>
      <c r="F49" s="33" t="s">
        <v>44</v>
      </c>
    </row>
    <row r="50" spans="1:6" ht="12.75">
      <c r="A50">
        <f>'AI1vj Tab5'!A50</f>
        <v>44</v>
      </c>
      <c r="B50" t="str">
        <f>'AI1vj Tab5'!B50</f>
        <v>Glückstadt, Stadt</v>
      </c>
      <c r="C50" t="str">
        <f>'AI1vj Tab5'!C50</f>
        <v>Steinburg</v>
      </c>
      <c r="D50" s="34" t="str">
        <f>IF('AI1vj Tab5'!D50&gt;0,TEXT('AI1vj Tab5'!D50,"# ##0")," ")</f>
        <v>12 027</v>
      </c>
      <c r="F50" s="33" t="s">
        <v>44</v>
      </c>
    </row>
    <row r="51" spans="1:6" ht="12.75">
      <c r="A51">
        <f>'AI1vj Tab5'!A51</f>
        <v>45</v>
      </c>
      <c r="B51" t="str">
        <f>'AI1vj Tab5'!B51</f>
        <v>Scharbeutz                       </v>
      </c>
      <c r="C51" t="str">
        <f>'AI1vj Tab5'!C51</f>
        <v>Ostholstein</v>
      </c>
      <c r="D51" s="34" t="str">
        <f>IF('AI1vj Tab5'!D51&gt;0,TEXT('AI1vj Tab5'!D51,"# ##0")," ")</f>
        <v>11 874</v>
      </c>
      <c r="F51" s="33" t="s">
        <v>44</v>
      </c>
    </row>
    <row r="52" spans="1:6" ht="12.75">
      <c r="A52">
        <f>'AI1vj Tab5'!A52</f>
        <v>46</v>
      </c>
      <c r="B52" t="str">
        <f>'AI1vj Tab5'!B52</f>
        <v>Kronshagen                       </v>
      </c>
      <c r="C52" t="str">
        <f>'AI1vj Tab5'!C52</f>
        <v>Rendsburg-Eckernförde</v>
      </c>
      <c r="D52" s="34" t="str">
        <f>IF('AI1vj Tab5'!D52&gt;0,TEXT('AI1vj Tab5'!D52,"# ##0")," ")</f>
        <v>11 864</v>
      </c>
      <c r="F52" s="33" t="s">
        <v>44</v>
      </c>
    </row>
    <row r="53" spans="1:6" ht="12.75">
      <c r="A53">
        <f>'AI1vj Tab5'!A53</f>
        <v>47</v>
      </c>
      <c r="B53" t="str">
        <f>'AI1vj Tab5'!B53</f>
        <v>Lauenburg/Elbe, Stadt            </v>
      </c>
      <c r="C53" t="str">
        <f>'AI1vj Tab5'!C53</f>
        <v>Herzogtum Lauenburg</v>
      </c>
      <c r="D53" s="34" t="str">
        <f>IF('AI1vj Tab5'!D53&gt;0,TEXT('AI1vj Tab5'!D53,"# ##0")," ")</f>
        <v>11 737</v>
      </c>
      <c r="F53" s="33" t="s">
        <v>44</v>
      </c>
    </row>
    <row r="54" spans="1:6" ht="12.75">
      <c r="A54">
        <f>'AI1vj Tab5'!A54</f>
        <v>48</v>
      </c>
      <c r="B54" t="str">
        <f>'AI1vj Tab5'!B54</f>
        <v>Harrislee                        </v>
      </c>
      <c r="C54" t="str">
        <f>'AI1vj Tab5'!C54</f>
        <v>Schleswig-Flensburg</v>
      </c>
      <c r="D54" s="34" t="str">
        <f>IF('AI1vj Tab5'!D54&gt;0,TEXT('AI1vj Tab5'!D54,"# ##0")," ")</f>
        <v>11 525</v>
      </c>
      <c r="F54" s="33" t="s">
        <v>44</v>
      </c>
    </row>
    <row r="55" spans="1:6" ht="12.75">
      <c r="A55">
        <f>'AI1vj Tab5'!A55</f>
        <v>49</v>
      </c>
      <c r="B55" t="str">
        <f>'AI1vj Tab5'!B55</f>
        <v>Wentorf bei Hamburg</v>
      </c>
      <c r="C55" t="str">
        <f>'AI1vj Tab5'!C55</f>
        <v>Herzogtum Lauenburg</v>
      </c>
      <c r="D55" s="34" t="str">
        <f>IF('AI1vj Tab5'!D55&gt;0,TEXT('AI1vj Tab5'!D55,"# ##0")," ")</f>
        <v>11 433</v>
      </c>
      <c r="F55" s="33" t="s">
        <v>44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str">
        <f>IF('AI1vj Tab5'!D56&gt;0,TEXT('AI1vj Tab5'!D56,"# ##0")," ")</f>
        <v>10 894</v>
      </c>
      <c r="F56" s="33" t="s">
        <v>44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str">
        <f>IF('AI1vj Tab5'!D57&gt;0,TEXT('AI1vj Tab5'!D57,"# ##0")," ")</f>
        <v>10 242</v>
      </c>
      <c r="F57" s="33" t="s">
        <v>44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44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44</v>
      </c>
    </row>
    <row r="60" spans="1:6" ht="12.75">
      <c r="A60">
        <f>'AI1vj Tab5'!A60</f>
        <v>0</v>
      </c>
      <c r="B60">
        <f>'AI1vj Tab5'!B60</f>
        <v>0</v>
      </c>
      <c r="C60">
        <f>'AI1vj Tab5'!C60</f>
        <v>0</v>
      </c>
      <c r="D60" s="34" t="str">
        <f>IF('AI1vj Tab5'!D60&gt;0,TEXT('AI1vj Tab5'!D60,"# ##0")," ")</f>
        <v> </v>
      </c>
      <c r="F60" s="33" t="s">
        <v>44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44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Bevölkerungsentwicklung in Hamburg und Schleswig-Holstein</dc:title>
  <dc:subject>im 1. Vierteljahr 2005</dc:subject>
  <dc:creator>Sta Nord</dc:creator>
  <cp:keywords/>
  <dc:description/>
  <cp:lastModifiedBy>Gutzeit</cp:lastModifiedBy>
  <cp:lastPrinted>2005-08-16T07:30:31Z</cp:lastPrinted>
  <dcterms:created xsi:type="dcterms:W3CDTF">2001-11-19T10:33:16Z</dcterms:created>
  <dcterms:modified xsi:type="dcterms:W3CDTF">2005-10-18T09:20:16Z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