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<sst xmlns="http://schemas.openxmlformats.org/spreadsheetml/2006/main" count="323" uniqueCount="146">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</sst>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97" fontId="0" fillId="0" borderId="0" xfId="0" applyNumberFormat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20" xfId="0" applyFont="1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 horizontal="center" vertical="top"/>
      <protection hidden="1"/>
    </xf>
    <xf numFmtId="175" fontId="0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2" borderId="0" xfId="20" applyNumberFormat="1" applyFont="1" applyFill="1" applyProtection="1">
      <alignment/>
      <protection/>
    </xf>
    <xf numFmtId="175" fontId="0" fillId="0" borderId="0" xfId="20" applyNumberFormat="1" applyFont="1" applyFill="1" applyBorder="1" applyProtection="1">
      <alignment/>
      <protection locked="0"/>
    </xf>
    <xf numFmtId="175" fontId="0" fillId="0" borderId="0" xfId="20" applyNumberFormat="1" applyFont="1" applyAlignment="1" applyProtection="1">
      <alignment horizontal="right"/>
      <protection locked="0"/>
    </xf>
    <xf numFmtId="175" fontId="0" fillId="0" borderId="0" xfId="20" applyNumberFormat="1" applyFont="1" applyFill="1" applyProtection="1">
      <alignment/>
      <protection locked="0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172" fontId="0" fillId="0" borderId="0" xfId="0" applyNumberForma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91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97</v>
      </c>
      <c r="B2" s="55"/>
      <c r="C2" s="55"/>
      <c r="D2" s="55"/>
      <c r="E2" s="55"/>
      <c r="F2" s="55"/>
      <c r="G2" s="55"/>
      <c r="H2" s="61"/>
    </row>
    <row r="3" spans="1:8" ht="12.75">
      <c r="A3" s="117" t="s">
        <v>99</v>
      </c>
      <c r="B3" s="117"/>
      <c r="C3" s="55"/>
      <c r="D3" s="55"/>
      <c r="E3" s="55"/>
      <c r="F3" s="55"/>
      <c r="G3" s="55"/>
      <c r="H3" s="61"/>
    </row>
    <row r="4" spans="1:8" ht="12.75">
      <c r="A4" s="56" t="s">
        <v>100</v>
      </c>
      <c r="B4" s="57" t="s">
        <v>98</v>
      </c>
      <c r="C4" s="57"/>
      <c r="D4" s="58"/>
      <c r="E4" s="57" t="s">
        <v>107</v>
      </c>
      <c r="F4" s="57" t="s">
        <v>106</v>
      </c>
      <c r="G4" s="57"/>
      <c r="H4" s="58"/>
    </row>
    <row r="5" spans="1:8" ht="12.75">
      <c r="A5" s="59" t="s">
        <v>101</v>
      </c>
      <c r="B5" s="60" t="s">
        <v>102</v>
      </c>
      <c r="C5" s="60"/>
      <c r="D5" s="61"/>
      <c r="E5" s="60" t="s">
        <v>101</v>
      </c>
      <c r="F5" s="60" t="s">
        <v>108</v>
      </c>
      <c r="G5" s="60"/>
      <c r="H5" s="61"/>
    </row>
    <row r="6" spans="1:8" ht="12.75">
      <c r="A6" s="59" t="s">
        <v>96</v>
      </c>
      <c r="B6" s="83" t="s">
        <v>103</v>
      </c>
      <c r="C6" s="60"/>
      <c r="D6" s="61"/>
      <c r="E6" s="60" t="s">
        <v>96</v>
      </c>
      <c r="F6" s="83" t="s">
        <v>109</v>
      </c>
      <c r="G6" s="62"/>
      <c r="H6" s="61"/>
    </row>
    <row r="7" spans="1:8" ht="12.75">
      <c r="A7" s="59" t="s">
        <v>95</v>
      </c>
      <c r="B7" s="83" t="s">
        <v>104</v>
      </c>
      <c r="C7" s="60"/>
      <c r="D7" s="61"/>
      <c r="E7" s="60" t="s">
        <v>95</v>
      </c>
      <c r="F7" s="83" t="s">
        <v>110</v>
      </c>
      <c r="G7" s="62"/>
      <c r="H7" s="61"/>
    </row>
    <row r="8" spans="1:8" ht="12.75">
      <c r="A8" s="63" t="s">
        <v>94</v>
      </c>
      <c r="B8" s="118" t="s">
        <v>105</v>
      </c>
      <c r="C8" s="118"/>
      <c r="D8" s="119"/>
      <c r="E8" s="64" t="s">
        <v>94</v>
      </c>
      <c r="F8" s="118" t="s">
        <v>111</v>
      </c>
      <c r="G8" s="118"/>
      <c r="H8" s="119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92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3/09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90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3. Vierteljahr 2009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93</v>
      </c>
      <c r="B15" s="67"/>
      <c r="C15" s="55"/>
      <c r="D15" s="55"/>
      <c r="E15" s="55"/>
      <c r="F15" s="55"/>
      <c r="G15" s="67" t="s">
        <v>133</v>
      </c>
      <c r="H15" s="61"/>
    </row>
    <row r="16" spans="1:8" ht="12.75">
      <c r="A16" s="56" t="s">
        <v>96</v>
      </c>
      <c r="B16" s="131" t="s">
        <v>112</v>
      </c>
      <c r="C16" s="132"/>
      <c r="D16" s="132"/>
      <c r="E16" s="133"/>
      <c r="F16" s="55"/>
      <c r="G16" s="134">
        <v>40255</v>
      </c>
      <c r="H16" s="135"/>
    </row>
    <row r="17" spans="1:8" ht="12.75">
      <c r="A17" s="59" t="s">
        <v>95</v>
      </c>
      <c r="B17" s="136" t="s">
        <v>113</v>
      </c>
      <c r="C17" s="137"/>
      <c r="D17" s="137"/>
      <c r="E17" s="138"/>
      <c r="F17" s="60"/>
      <c r="G17" s="67"/>
      <c r="H17" s="61"/>
    </row>
    <row r="18" spans="1:8" ht="12.75">
      <c r="A18" s="63" t="s">
        <v>94</v>
      </c>
      <c r="B18" s="139" t="s">
        <v>114</v>
      </c>
      <c r="C18" s="140"/>
      <c r="D18" s="140"/>
      <c r="E18" s="141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0" t="s">
        <v>130</v>
      </c>
      <c r="B20" s="120"/>
      <c r="C20" s="120"/>
      <c r="D20" s="120"/>
      <c r="E20" s="120"/>
      <c r="F20" s="120"/>
      <c r="G20" s="120"/>
      <c r="H20" s="121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hidden="1" thickBot="1">
      <c r="B23" s="42"/>
      <c r="C23" s="42"/>
      <c r="D23" s="42"/>
      <c r="E23" s="42"/>
      <c r="F23" s="42"/>
      <c r="G23" s="42"/>
      <c r="H23" s="42"/>
    </row>
    <row r="24" spans="1:8" ht="13.5" hidden="1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 hidden="1">
      <c r="A25" s="85" t="s">
        <v>126</v>
      </c>
      <c r="B25" s="86"/>
      <c r="C25" s="86"/>
      <c r="D25" s="86"/>
      <c r="E25" s="86"/>
      <c r="F25" s="86"/>
      <c r="G25" s="86"/>
      <c r="H25" s="87"/>
    </row>
    <row r="26" spans="1:8" ht="6.75" customHeight="1" hidden="1">
      <c r="A26" s="46"/>
      <c r="B26" s="47"/>
      <c r="C26" s="47"/>
      <c r="D26" s="47"/>
      <c r="E26" s="47"/>
      <c r="F26" s="47"/>
      <c r="G26" s="47"/>
      <c r="H26" s="48"/>
    </row>
    <row r="27" spans="1:8" ht="15.75" hidden="1">
      <c r="A27" s="46"/>
      <c r="B27" s="49" t="s">
        <v>15</v>
      </c>
      <c r="C27" s="142">
        <v>9</v>
      </c>
      <c r="D27" s="50" t="s">
        <v>16</v>
      </c>
      <c r="E27" s="47"/>
      <c r="F27" s="47"/>
      <c r="G27" s="47"/>
      <c r="H27" s="48"/>
    </row>
    <row r="28" spans="1:8" ht="15.75" hidden="1">
      <c r="A28" s="46"/>
      <c r="B28" s="49" t="s">
        <v>17</v>
      </c>
      <c r="C28" s="143">
        <v>3</v>
      </c>
      <c r="D28" s="47"/>
      <c r="E28" s="47"/>
      <c r="F28" s="47"/>
      <c r="G28" s="47"/>
      <c r="H28" s="48"/>
    </row>
    <row r="29" spans="1:8" ht="13.5" hidden="1" thickBot="1">
      <c r="A29" s="51"/>
      <c r="B29" s="52"/>
      <c r="C29" s="52"/>
      <c r="D29" s="52"/>
      <c r="E29" s="52"/>
      <c r="F29" s="52"/>
      <c r="G29" s="52"/>
      <c r="H29" s="53"/>
    </row>
    <row r="30" ht="13.5" hidden="1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2" customWidth="1"/>
    <col min="2" max="16384" width="11.421875" style="42" customWidth="1"/>
  </cols>
  <sheetData>
    <row r="1" spans="1:9" ht="18">
      <c r="A1" s="1" t="str">
        <f>'AI1vj'!A11</f>
        <v>A I 1 - vj 3/09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129</v>
      </c>
      <c r="B3" s="1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3. Vierteljahr 2009</v>
      </c>
      <c r="B4" s="1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122" t="str">
        <f>"1. Bevölkerungsentwicklung in Hamburg "&amp;A4</f>
        <v>1. Bevölkerungsentwicklung in Hamburg im 3. Vierteljahr 2009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123"/>
      <c r="C8" s="123"/>
      <c r="D8" s="123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124" t="str">
        <f>IF(Quartal=1,"Januar",IF(Quartal=2,"April",IF(Quartal=3,"Juli",IF(Quartal=4,"Oktober",""))))</f>
        <v>Juli</v>
      </c>
      <c r="C9" s="124" t="str">
        <f>IF(Quartal=1,"Februar",IF(Quartal=2,"Mai",IF(Quartal=3,"August",IF(Quartal=4,"November",""))))</f>
        <v>August</v>
      </c>
      <c r="D9" s="124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125">
        <v>1778120</v>
      </c>
      <c r="C10" s="125">
        <v>1779124</v>
      </c>
      <c r="D10" s="125">
        <v>1780748</v>
      </c>
      <c r="E10" s="125">
        <v>1778120</v>
      </c>
      <c r="F10" s="125">
        <v>869584</v>
      </c>
      <c r="G10" s="125">
        <v>908536</v>
      </c>
      <c r="H10" s="125">
        <v>1529717</v>
      </c>
      <c r="I10" s="125">
        <v>248403</v>
      </c>
    </row>
    <row r="11" spans="1:9" ht="12.75">
      <c r="A11" s="4" t="s">
        <v>7</v>
      </c>
      <c r="B11" s="111">
        <v>1569</v>
      </c>
      <c r="C11" s="125">
        <v>1435</v>
      </c>
      <c r="D11" s="125">
        <v>1509</v>
      </c>
      <c r="E11" s="37">
        <v>4513</v>
      </c>
      <c r="F11" s="37">
        <v>2352</v>
      </c>
      <c r="G11" s="37">
        <v>2161</v>
      </c>
      <c r="H11" s="125">
        <v>4118</v>
      </c>
      <c r="I11" s="125">
        <v>395</v>
      </c>
    </row>
    <row r="12" spans="1:9" ht="12.75">
      <c r="A12" s="4" t="s">
        <v>8</v>
      </c>
      <c r="B12" s="125">
        <v>1368</v>
      </c>
      <c r="C12" s="125">
        <v>1244</v>
      </c>
      <c r="D12" s="125">
        <v>1338</v>
      </c>
      <c r="E12" s="126">
        <v>3950</v>
      </c>
      <c r="F12" s="37">
        <v>1889</v>
      </c>
      <c r="G12" s="37">
        <v>2061</v>
      </c>
      <c r="H12" s="125">
        <v>3785</v>
      </c>
      <c r="I12" s="125">
        <v>165</v>
      </c>
    </row>
    <row r="13" spans="1:9" ht="12.75">
      <c r="A13" s="4" t="s">
        <v>9</v>
      </c>
      <c r="B13" s="127">
        <f>B11-B12</f>
        <v>201</v>
      </c>
      <c r="C13" s="127">
        <f aca="true" t="shared" si="0" ref="C13:I13">C11-C12</f>
        <v>191</v>
      </c>
      <c r="D13" s="127">
        <f t="shared" si="0"/>
        <v>171</v>
      </c>
      <c r="E13" s="127">
        <f>E11-E12</f>
        <v>563</v>
      </c>
      <c r="F13" s="127">
        <f>F11-F12</f>
        <v>463</v>
      </c>
      <c r="G13" s="127">
        <f t="shared" si="0"/>
        <v>100</v>
      </c>
      <c r="H13" s="127">
        <f t="shared" si="0"/>
        <v>333</v>
      </c>
      <c r="I13" s="127">
        <f t="shared" si="0"/>
        <v>230</v>
      </c>
    </row>
    <row r="14" spans="1:9" ht="12.75">
      <c r="A14" s="4" t="s">
        <v>10</v>
      </c>
      <c r="B14" s="125">
        <v>7860</v>
      </c>
      <c r="C14" s="125">
        <v>8710</v>
      </c>
      <c r="D14" s="125">
        <v>9439</v>
      </c>
      <c r="E14" s="125">
        <v>26009</v>
      </c>
      <c r="F14" s="125">
        <v>13828</v>
      </c>
      <c r="G14" s="128">
        <v>12181</v>
      </c>
      <c r="H14" s="128">
        <v>17398</v>
      </c>
      <c r="I14" s="128">
        <v>8611</v>
      </c>
    </row>
    <row r="15" spans="1:9" ht="12.75">
      <c r="A15" s="4" t="s">
        <v>11</v>
      </c>
      <c r="B15" s="125">
        <v>7060</v>
      </c>
      <c r="C15" s="125">
        <v>7286</v>
      </c>
      <c r="D15" s="125">
        <v>7723</v>
      </c>
      <c r="E15" s="128">
        <v>22069</v>
      </c>
      <c r="F15" s="128">
        <v>11935</v>
      </c>
      <c r="G15" s="128">
        <v>10134</v>
      </c>
      <c r="H15" s="128">
        <v>15210</v>
      </c>
      <c r="I15" s="128">
        <v>6859</v>
      </c>
    </row>
    <row r="16" spans="1:9" ht="12.75">
      <c r="A16" s="4" t="s">
        <v>9</v>
      </c>
      <c r="B16" s="127">
        <f>B14-B15</f>
        <v>800</v>
      </c>
      <c r="C16" s="127">
        <f aca="true" t="shared" si="1" ref="C16:I16">C14-C15</f>
        <v>1424</v>
      </c>
      <c r="D16" s="127">
        <f t="shared" si="1"/>
        <v>1716</v>
      </c>
      <c r="E16" s="127">
        <f>E14-E15</f>
        <v>3940</v>
      </c>
      <c r="F16" s="127">
        <f>F14-F15</f>
        <v>1893</v>
      </c>
      <c r="G16" s="127">
        <f t="shared" si="1"/>
        <v>2047</v>
      </c>
      <c r="H16" s="127">
        <f t="shared" si="1"/>
        <v>2188</v>
      </c>
      <c r="I16" s="127">
        <f t="shared" si="1"/>
        <v>1752</v>
      </c>
    </row>
    <row r="17" spans="1:9" ht="12.75">
      <c r="A17" s="4" t="s">
        <v>132</v>
      </c>
      <c r="B17" s="125">
        <v>3</v>
      </c>
      <c r="C17" s="125">
        <v>9</v>
      </c>
      <c r="D17" s="125">
        <v>4</v>
      </c>
      <c r="E17" s="37">
        <v>16</v>
      </c>
      <c r="F17" s="129">
        <v>9</v>
      </c>
      <c r="G17" s="37">
        <v>7</v>
      </c>
      <c r="H17" s="37">
        <v>1036</v>
      </c>
      <c r="I17" s="37">
        <v>-1020</v>
      </c>
    </row>
    <row r="18" spans="1:9" ht="12.75">
      <c r="A18" s="4" t="s">
        <v>12</v>
      </c>
      <c r="B18" s="127">
        <f aca="true" t="shared" si="2" ref="B18:G18">B13+B16+B17</f>
        <v>1004</v>
      </c>
      <c r="C18" s="127">
        <f t="shared" si="2"/>
        <v>1624</v>
      </c>
      <c r="D18" s="127">
        <f t="shared" si="2"/>
        <v>1891</v>
      </c>
      <c r="E18" s="127">
        <f t="shared" si="2"/>
        <v>4519</v>
      </c>
      <c r="F18" s="127">
        <f t="shared" si="2"/>
        <v>2365</v>
      </c>
      <c r="G18" s="127">
        <f t="shared" si="2"/>
        <v>2154</v>
      </c>
      <c r="H18" s="130">
        <v>3557</v>
      </c>
      <c r="I18" s="130">
        <v>962</v>
      </c>
    </row>
    <row r="19" spans="1:9" ht="12.75">
      <c r="A19" s="4" t="s">
        <v>13</v>
      </c>
      <c r="B19" s="127">
        <f>B10+B18</f>
        <v>1779124</v>
      </c>
      <c r="C19" s="127">
        <f aca="true" t="shared" si="3" ref="C19:I19">C10+C18</f>
        <v>1780748</v>
      </c>
      <c r="D19" s="127">
        <f t="shared" si="3"/>
        <v>1782639</v>
      </c>
      <c r="E19" s="127">
        <f t="shared" si="3"/>
        <v>1782639</v>
      </c>
      <c r="F19" s="127">
        <f t="shared" si="3"/>
        <v>871949</v>
      </c>
      <c r="G19" s="127">
        <f t="shared" si="3"/>
        <v>910690</v>
      </c>
      <c r="H19" s="127">
        <f t="shared" si="3"/>
        <v>1533274</v>
      </c>
      <c r="I19" s="127">
        <f t="shared" si="3"/>
        <v>249365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3/09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30.09.2009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125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30.09.2008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117</v>
      </c>
      <c r="B8" s="101">
        <f>C8+D8</f>
        <v>291808</v>
      </c>
      <c r="C8" s="25">
        <v>154376</v>
      </c>
      <c r="D8" s="25">
        <v>137432</v>
      </c>
      <c r="E8" s="107">
        <v>2228</v>
      </c>
      <c r="F8" s="103">
        <f>E8*100/(B8-E8)</f>
        <v>0.7693901512535396</v>
      </c>
    </row>
    <row r="9" spans="1:6" ht="12.75">
      <c r="A9" s="12" t="s">
        <v>118</v>
      </c>
      <c r="B9" s="101">
        <f aca="true" t="shared" si="0" ref="B9:B15">C9+D9</f>
        <v>259235</v>
      </c>
      <c r="C9" s="25">
        <v>126514</v>
      </c>
      <c r="D9" s="25">
        <v>132721</v>
      </c>
      <c r="E9" s="107">
        <v>1346</v>
      </c>
      <c r="F9" s="103">
        <f aca="true" t="shared" si="1" ref="F9:F15">E9*100/(B9-E9)</f>
        <v>0.5219299776260329</v>
      </c>
    </row>
    <row r="10" spans="1:6" ht="12.75">
      <c r="A10" s="12" t="s">
        <v>119</v>
      </c>
      <c r="B10" s="101">
        <f t="shared" si="0"/>
        <v>254127</v>
      </c>
      <c r="C10" s="25">
        <v>120557</v>
      </c>
      <c r="D10" s="25">
        <v>133570</v>
      </c>
      <c r="E10" s="107">
        <v>1471</v>
      </c>
      <c r="F10" s="103">
        <f t="shared" si="1"/>
        <v>0.5822145525932493</v>
      </c>
    </row>
    <row r="11" spans="1:6" ht="12.75">
      <c r="A11" s="12" t="s">
        <v>120</v>
      </c>
      <c r="B11" s="101">
        <f t="shared" si="0"/>
        <v>290058</v>
      </c>
      <c r="C11" s="25">
        <v>137835</v>
      </c>
      <c r="D11" s="25">
        <v>152223</v>
      </c>
      <c r="E11" s="107">
        <v>1555</v>
      </c>
      <c r="F11" s="103">
        <f t="shared" si="1"/>
        <v>0.5389891959529017</v>
      </c>
    </row>
    <row r="12" spans="1:6" ht="12.75">
      <c r="A12" s="12" t="s">
        <v>121</v>
      </c>
      <c r="B12" s="101">
        <f>C12+D12</f>
        <v>413286</v>
      </c>
      <c r="C12" s="25">
        <v>197808</v>
      </c>
      <c r="D12" s="25">
        <v>215478</v>
      </c>
      <c r="E12" s="107">
        <v>905</v>
      </c>
      <c r="F12" s="103">
        <f t="shared" si="1"/>
        <v>0.21945724948530607</v>
      </c>
    </row>
    <row r="13" spans="1:6" ht="12.75">
      <c r="A13" s="12" t="s">
        <v>122</v>
      </c>
      <c r="B13" s="101">
        <f>C13+D13</f>
        <v>120163</v>
      </c>
      <c r="C13" s="25">
        <v>58524</v>
      </c>
      <c r="D13" s="25">
        <v>61639</v>
      </c>
      <c r="E13" s="107">
        <v>55</v>
      </c>
      <c r="F13" s="103">
        <f t="shared" si="1"/>
        <v>0.04579212042495088</v>
      </c>
    </row>
    <row r="14" spans="1:6" ht="12.75">
      <c r="A14" s="12" t="s">
        <v>123</v>
      </c>
      <c r="B14" s="101">
        <f t="shared" si="0"/>
        <v>153962</v>
      </c>
      <c r="C14" s="25">
        <v>76335</v>
      </c>
      <c r="D14" s="25">
        <v>77627</v>
      </c>
      <c r="E14" s="107">
        <v>605</v>
      </c>
      <c r="F14" s="103">
        <f t="shared" si="1"/>
        <v>0.3945043265061262</v>
      </c>
    </row>
    <row r="15" spans="1:6" ht="12.75">
      <c r="A15" s="17" t="s">
        <v>124</v>
      </c>
      <c r="B15" s="102">
        <f t="shared" si="0"/>
        <v>1782639</v>
      </c>
      <c r="C15" s="26">
        <v>871949</v>
      </c>
      <c r="D15" s="26">
        <v>910690</v>
      </c>
      <c r="E15" s="108">
        <v>8165</v>
      </c>
      <c r="F15" s="104">
        <f t="shared" si="1"/>
        <v>0.4601363559003964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3/09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128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3. Vierteljahr 2009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3. Vierteljahr 2009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37">
        <v>2830118</v>
      </c>
      <c r="C10" s="37">
        <v>2830555</v>
      </c>
      <c r="D10" s="37">
        <v>2831682</v>
      </c>
      <c r="E10" s="37">
        <v>2830118</v>
      </c>
      <c r="F10" s="37">
        <v>1386031</v>
      </c>
      <c r="G10" s="37">
        <v>1444087</v>
      </c>
      <c r="H10" s="37">
        <v>2685350</v>
      </c>
      <c r="I10" s="37">
        <v>144768</v>
      </c>
    </row>
    <row r="11" spans="1:9" ht="12.75">
      <c r="A11" s="4" t="s">
        <v>7</v>
      </c>
      <c r="B11" s="37">
        <v>2182</v>
      </c>
      <c r="C11" s="37">
        <v>1921</v>
      </c>
      <c r="D11" s="37">
        <v>1879</v>
      </c>
      <c r="E11" s="37">
        <v>5982</v>
      </c>
      <c r="F11" s="37">
        <v>3027</v>
      </c>
      <c r="G11" s="37">
        <v>2955</v>
      </c>
      <c r="H11" s="37">
        <v>5838</v>
      </c>
      <c r="I11" s="37">
        <v>144</v>
      </c>
    </row>
    <row r="12" spans="1:9" ht="12.75">
      <c r="A12" s="4" t="s">
        <v>8</v>
      </c>
      <c r="B12" s="37">
        <v>2707</v>
      </c>
      <c r="C12" s="37">
        <v>2161</v>
      </c>
      <c r="D12" s="37">
        <v>2630</v>
      </c>
      <c r="E12" s="37">
        <v>7498</v>
      </c>
      <c r="F12" s="37">
        <v>3566</v>
      </c>
      <c r="G12" s="37">
        <v>3932</v>
      </c>
      <c r="H12" s="37">
        <v>7328</v>
      </c>
      <c r="I12" s="37">
        <v>170</v>
      </c>
    </row>
    <row r="13" spans="1:9" ht="12.75">
      <c r="A13" s="4" t="s">
        <v>9</v>
      </c>
      <c r="B13" s="100">
        <f>B11-B12</f>
        <v>-525</v>
      </c>
      <c r="C13" s="100">
        <f aca="true" t="shared" si="0" ref="C13:I13">C11-C12</f>
        <v>-240</v>
      </c>
      <c r="D13" s="100">
        <f t="shared" si="0"/>
        <v>-751</v>
      </c>
      <c r="E13" s="100">
        <f t="shared" si="0"/>
        <v>-1516</v>
      </c>
      <c r="F13" s="100">
        <f>F11-F12</f>
        <v>-539</v>
      </c>
      <c r="G13" s="100">
        <f>G11-G12</f>
        <v>-977</v>
      </c>
      <c r="H13" s="100">
        <f t="shared" si="0"/>
        <v>-1490</v>
      </c>
      <c r="I13" s="100">
        <f t="shared" si="0"/>
        <v>-26</v>
      </c>
    </row>
    <row r="14" spans="1:9" ht="12.75">
      <c r="A14" s="4" t="s">
        <v>10</v>
      </c>
      <c r="B14" s="99">
        <v>7479</v>
      </c>
      <c r="C14" s="99">
        <v>8214</v>
      </c>
      <c r="D14" s="99">
        <v>7286</v>
      </c>
      <c r="E14" s="97">
        <v>22979</v>
      </c>
      <c r="F14" s="99">
        <v>11363</v>
      </c>
      <c r="G14" s="99">
        <v>11616</v>
      </c>
      <c r="H14" s="99">
        <v>18534</v>
      </c>
      <c r="I14" s="99">
        <v>4445</v>
      </c>
    </row>
    <row r="15" spans="1:9" ht="12.75">
      <c r="A15" s="4" t="s">
        <v>11</v>
      </c>
      <c r="B15" s="99">
        <v>6523</v>
      </c>
      <c r="C15" s="99">
        <v>6851</v>
      </c>
      <c r="D15" s="99">
        <v>6369</v>
      </c>
      <c r="E15" s="97">
        <v>19743</v>
      </c>
      <c r="F15" s="99">
        <v>10154</v>
      </c>
      <c r="G15" s="99">
        <v>9589</v>
      </c>
      <c r="H15" s="99">
        <v>15776</v>
      </c>
      <c r="I15" s="99">
        <v>3967</v>
      </c>
    </row>
    <row r="16" spans="1:9" ht="12.75">
      <c r="A16" s="4" t="s">
        <v>9</v>
      </c>
      <c r="B16" s="100">
        <f aca="true" t="shared" si="1" ref="B16:I16">B14-B15</f>
        <v>956</v>
      </c>
      <c r="C16" s="100">
        <f t="shared" si="1"/>
        <v>1363</v>
      </c>
      <c r="D16" s="100">
        <f t="shared" si="1"/>
        <v>917</v>
      </c>
      <c r="E16" s="100">
        <f t="shared" si="1"/>
        <v>3236</v>
      </c>
      <c r="F16" s="100">
        <f t="shared" si="1"/>
        <v>1209</v>
      </c>
      <c r="G16" s="100">
        <f t="shared" si="1"/>
        <v>2027</v>
      </c>
      <c r="H16" s="100">
        <f t="shared" si="1"/>
        <v>2758</v>
      </c>
      <c r="I16" s="100">
        <f t="shared" si="1"/>
        <v>478</v>
      </c>
    </row>
    <row r="17" spans="1:9" ht="12.75">
      <c r="A17" s="4" t="s">
        <v>132</v>
      </c>
      <c r="B17" s="37">
        <v>6</v>
      </c>
      <c r="C17" s="98">
        <v>4</v>
      </c>
      <c r="D17" s="98">
        <v>12</v>
      </c>
      <c r="E17" s="37">
        <v>22</v>
      </c>
      <c r="F17" s="98">
        <v>18</v>
      </c>
      <c r="G17" s="37">
        <v>4</v>
      </c>
      <c r="H17" s="37">
        <v>629</v>
      </c>
      <c r="I17" s="37">
        <v>-607</v>
      </c>
    </row>
    <row r="18" spans="1:10" ht="12.75">
      <c r="A18" s="4" t="s">
        <v>12</v>
      </c>
      <c r="B18" s="100">
        <f>B13+B16+B17</f>
        <v>437</v>
      </c>
      <c r="C18" s="100">
        <f aca="true" t="shared" si="2" ref="C18:I18">C13+C16+C17</f>
        <v>1127</v>
      </c>
      <c r="D18" s="100">
        <f t="shared" si="2"/>
        <v>178</v>
      </c>
      <c r="E18" s="100">
        <f t="shared" si="2"/>
        <v>1742</v>
      </c>
      <c r="F18" s="100">
        <f t="shared" si="2"/>
        <v>688</v>
      </c>
      <c r="G18" s="100">
        <f t="shared" si="2"/>
        <v>1054</v>
      </c>
      <c r="H18" s="100">
        <f t="shared" si="2"/>
        <v>1897</v>
      </c>
      <c r="I18" s="100">
        <f t="shared" si="2"/>
        <v>-155</v>
      </c>
      <c r="J18" s="79"/>
    </row>
    <row r="19" spans="1:9" ht="12.75">
      <c r="A19" s="4" t="s">
        <v>13</v>
      </c>
      <c r="B19" s="100">
        <f>B10+B18</f>
        <v>2830555</v>
      </c>
      <c r="C19" s="100">
        <f aca="true" t="shared" si="3" ref="C19:I19">C10+C18</f>
        <v>2831682</v>
      </c>
      <c r="D19" s="100">
        <f t="shared" si="3"/>
        <v>2831860</v>
      </c>
      <c r="E19" s="100">
        <f t="shared" si="3"/>
        <v>2831860</v>
      </c>
      <c r="F19" s="100">
        <f t="shared" si="3"/>
        <v>1386719</v>
      </c>
      <c r="G19" s="100">
        <f t="shared" si="3"/>
        <v>1445141</v>
      </c>
      <c r="H19" s="100">
        <f t="shared" si="3"/>
        <v>2687247</v>
      </c>
      <c r="I19" s="100">
        <f t="shared" si="3"/>
        <v>144613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3/09</v>
      </c>
      <c r="B1" s="106"/>
      <c r="C1" s="105"/>
      <c r="D1" s="105"/>
      <c r="E1" s="105"/>
      <c r="F1" s="105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30.09.2009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30.09.2008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1">
        <f>C8+D8</f>
        <v>88250</v>
      </c>
      <c r="C8" s="25">
        <v>43510</v>
      </c>
      <c r="D8" s="25">
        <v>44740</v>
      </c>
      <c r="E8" s="144">
        <v>-185</v>
      </c>
      <c r="F8" s="103">
        <f>E8*100/(B8-E8)</f>
        <v>-0.20919319274043083</v>
      </c>
    </row>
    <row r="9" spans="1:6" ht="12.75">
      <c r="A9" s="12" t="s">
        <v>26</v>
      </c>
      <c r="B9" s="101">
        <f aca="true" t="shared" si="0" ref="B9:B23">C9+D9</f>
        <v>237174</v>
      </c>
      <c r="C9" s="25">
        <v>115990</v>
      </c>
      <c r="D9" s="25">
        <v>121184</v>
      </c>
      <c r="E9" s="144">
        <v>536</v>
      </c>
      <c r="F9" s="103">
        <f aca="true" t="shared" si="1" ref="F9:F23">E9*100/(B9-E9)</f>
        <v>0.226506309214919</v>
      </c>
    </row>
    <row r="10" spans="1:6" ht="12.75">
      <c r="A10" s="12" t="s">
        <v>27</v>
      </c>
      <c r="B10" s="101">
        <f t="shared" si="0"/>
        <v>209732</v>
      </c>
      <c r="C10" s="25">
        <v>99665</v>
      </c>
      <c r="D10" s="25">
        <v>110067</v>
      </c>
      <c r="E10" s="144">
        <v>-1642</v>
      </c>
      <c r="F10" s="103">
        <f t="shared" si="1"/>
        <v>-0.7768221257108253</v>
      </c>
    </row>
    <row r="11" spans="1:6" ht="12.75">
      <c r="A11" s="12" t="s">
        <v>28</v>
      </c>
      <c r="B11" s="101">
        <f t="shared" si="0"/>
        <v>76881</v>
      </c>
      <c r="C11" s="25">
        <v>37681</v>
      </c>
      <c r="D11" s="25">
        <v>39200</v>
      </c>
      <c r="E11" s="144">
        <v>-318</v>
      </c>
      <c r="F11" s="103">
        <f t="shared" si="1"/>
        <v>-0.4119224342284227</v>
      </c>
    </row>
    <row r="12" spans="1:6" ht="12.75">
      <c r="A12" s="12" t="s">
        <v>29</v>
      </c>
      <c r="B12" s="101">
        <f t="shared" si="0"/>
        <v>135373</v>
      </c>
      <c r="C12" s="25">
        <v>66461</v>
      </c>
      <c r="D12" s="25">
        <v>68912</v>
      </c>
      <c r="E12" s="144">
        <v>-685</v>
      </c>
      <c r="F12" s="103">
        <f t="shared" si="1"/>
        <v>-0.5034617589557394</v>
      </c>
    </row>
    <row r="13" spans="1:6" ht="12.75">
      <c r="A13" s="12" t="s">
        <v>30</v>
      </c>
      <c r="B13" s="101">
        <f t="shared" si="0"/>
        <v>186728</v>
      </c>
      <c r="C13" s="25">
        <v>91047</v>
      </c>
      <c r="D13" s="25">
        <v>95681</v>
      </c>
      <c r="E13" s="144">
        <v>-474</v>
      </c>
      <c r="F13" s="103">
        <f t="shared" si="1"/>
        <v>-0.2532024230510358</v>
      </c>
    </row>
    <row r="14" spans="1:6" ht="12.75">
      <c r="A14" s="12" t="s">
        <v>31</v>
      </c>
      <c r="B14" s="101">
        <f t="shared" si="0"/>
        <v>166128</v>
      </c>
      <c r="C14" s="25">
        <v>81312</v>
      </c>
      <c r="D14" s="25">
        <v>84816</v>
      </c>
      <c r="E14" s="144">
        <v>-473</v>
      </c>
      <c r="F14" s="103">
        <f t="shared" si="1"/>
        <v>-0.28391186127334167</v>
      </c>
    </row>
    <row r="15" spans="1:6" ht="12.75">
      <c r="A15" s="12" t="s">
        <v>32</v>
      </c>
      <c r="B15" s="101">
        <f t="shared" si="0"/>
        <v>205250</v>
      </c>
      <c r="C15" s="25">
        <v>99341</v>
      </c>
      <c r="D15" s="25">
        <v>105909</v>
      </c>
      <c r="E15" s="144">
        <v>-429</v>
      </c>
      <c r="F15" s="103">
        <f t="shared" si="1"/>
        <v>-0.20857744349204344</v>
      </c>
    </row>
    <row r="16" spans="1:6" ht="12.75">
      <c r="A16" s="12" t="s">
        <v>33</v>
      </c>
      <c r="B16" s="101">
        <f t="shared" si="0"/>
        <v>302144</v>
      </c>
      <c r="C16" s="25">
        <v>148183</v>
      </c>
      <c r="D16" s="25">
        <v>153961</v>
      </c>
      <c r="E16" s="144">
        <v>483</v>
      </c>
      <c r="F16" s="103">
        <f t="shared" si="1"/>
        <v>0.16011350489456708</v>
      </c>
    </row>
    <row r="17" spans="1:6" ht="12.75">
      <c r="A17" s="12" t="s">
        <v>34</v>
      </c>
      <c r="B17" s="101">
        <f t="shared" si="0"/>
        <v>134671</v>
      </c>
      <c r="C17" s="25">
        <v>67619</v>
      </c>
      <c r="D17" s="25">
        <v>67052</v>
      </c>
      <c r="E17" s="144">
        <v>-574</v>
      </c>
      <c r="F17" s="103">
        <f t="shared" si="1"/>
        <v>-0.4244149506451255</v>
      </c>
    </row>
    <row r="18" spans="1:6" ht="12.75">
      <c r="A18" s="12" t="s">
        <v>35</v>
      </c>
      <c r="B18" s="101">
        <f t="shared" si="0"/>
        <v>270856</v>
      </c>
      <c r="C18" s="25">
        <v>133313</v>
      </c>
      <c r="D18" s="25">
        <v>137543</v>
      </c>
      <c r="E18" s="144">
        <v>-1070</v>
      </c>
      <c r="F18" s="103">
        <f t="shared" si="1"/>
        <v>-0.39348940520582804</v>
      </c>
    </row>
    <row r="19" spans="1:6" ht="12.75">
      <c r="A19" s="12" t="s">
        <v>36</v>
      </c>
      <c r="B19" s="101">
        <f t="shared" si="0"/>
        <v>198606</v>
      </c>
      <c r="C19" s="25">
        <v>98610</v>
      </c>
      <c r="D19" s="25">
        <v>99996</v>
      </c>
      <c r="E19" s="144">
        <v>-332</v>
      </c>
      <c r="F19" s="103">
        <f t="shared" si="1"/>
        <v>-0.16688616553901214</v>
      </c>
    </row>
    <row r="20" spans="1:6" ht="12.75">
      <c r="A20" s="12" t="s">
        <v>37</v>
      </c>
      <c r="B20" s="101">
        <f t="shared" si="0"/>
        <v>258038</v>
      </c>
      <c r="C20" s="25">
        <v>126644</v>
      </c>
      <c r="D20" s="25">
        <v>131394</v>
      </c>
      <c r="E20" s="144">
        <v>-205</v>
      </c>
      <c r="F20" s="103">
        <f t="shared" si="1"/>
        <v>-0.07938259701134202</v>
      </c>
    </row>
    <row r="21" spans="1:6" ht="12.75">
      <c r="A21" s="12" t="s">
        <v>38</v>
      </c>
      <c r="B21" s="101">
        <f t="shared" si="0"/>
        <v>133752</v>
      </c>
      <c r="C21" s="25">
        <v>66238</v>
      </c>
      <c r="D21" s="25">
        <v>67514</v>
      </c>
      <c r="E21" s="144">
        <v>-648</v>
      </c>
      <c r="F21" s="103">
        <f t="shared" si="1"/>
        <v>-0.48214285714285715</v>
      </c>
    </row>
    <row r="22" spans="1:6" ht="12.75">
      <c r="A22" s="12" t="s">
        <v>39</v>
      </c>
      <c r="B22" s="101">
        <f t="shared" si="0"/>
        <v>228277</v>
      </c>
      <c r="C22" s="25">
        <v>111105</v>
      </c>
      <c r="D22" s="25">
        <v>117172</v>
      </c>
      <c r="E22" s="144">
        <v>1190</v>
      </c>
      <c r="F22" s="103">
        <f t="shared" si="1"/>
        <v>0.5240282358743565</v>
      </c>
    </row>
    <row r="23" spans="1:6" ht="12.75">
      <c r="A23" s="89" t="s">
        <v>127</v>
      </c>
      <c r="B23" s="102">
        <f t="shared" si="0"/>
        <v>2831860</v>
      </c>
      <c r="C23" s="109">
        <v>1386719</v>
      </c>
      <c r="D23" s="109">
        <v>1445141</v>
      </c>
      <c r="E23" s="145">
        <v>-4826</v>
      </c>
      <c r="F23" s="104">
        <f t="shared" si="1"/>
        <v>-0.17012810018451108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30.09.2009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3/09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30.06.2009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71" t="s">
        <v>42</v>
      </c>
      <c r="C6" s="74" t="s">
        <v>22</v>
      </c>
      <c r="D6" s="93" t="s">
        <v>40</v>
      </c>
    </row>
    <row r="7" spans="1:10" ht="12.75">
      <c r="A7" s="36">
        <v>1</v>
      </c>
      <c r="B7" s="90" t="s">
        <v>50</v>
      </c>
      <c r="C7" s="36" t="s">
        <v>51</v>
      </c>
      <c r="D7" s="112">
        <v>237318</v>
      </c>
      <c r="E7" s="110"/>
      <c r="F7" s="113"/>
      <c r="G7" s="36"/>
      <c r="H7" s="112"/>
      <c r="I7" s="112"/>
      <c r="J7" s="112"/>
    </row>
    <row r="8" spans="1:10" ht="12.75">
      <c r="A8" s="36">
        <v>2</v>
      </c>
      <c r="B8" s="91" t="s">
        <v>52</v>
      </c>
      <c r="C8" s="36" t="s">
        <v>51</v>
      </c>
      <c r="D8" s="112">
        <v>209661</v>
      </c>
      <c r="E8" s="110"/>
      <c r="F8" s="113"/>
      <c r="G8" s="36"/>
      <c r="H8" s="112"/>
      <c r="I8" s="112"/>
      <c r="J8" s="112"/>
    </row>
    <row r="9" spans="1:10" ht="12.75">
      <c r="A9" s="36">
        <v>3</v>
      </c>
      <c r="B9" s="91" t="s">
        <v>53</v>
      </c>
      <c r="C9" s="36" t="s">
        <v>51</v>
      </c>
      <c r="D9" s="116">
        <v>88432</v>
      </c>
      <c r="E9" s="110"/>
      <c r="F9" s="113"/>
      <c r="G9" s="36"/>
      <c r="H9" s="112"/>
      <c r="I9" s="112"/>
      <c r="J9" s="112"/>
    </row>
    <row r="10" spans="1:10" ht="12.75">
      <c r="A10" s="36">
        <v>4</v>
      </c>
      <c r="B10" s="91" t="s">
        <v>54</v>
      </c>
      <c r="C10" s="36" t="s">
        <v>51</v>
      </c>
      <c r="D10" s="116">
        <v>77057</v>
      </c>
      <c r="E10" s="110"/>
      <c r="F10" s="113"/>
      <c r="G10" s="36"/>
      <c r="H10" s="112"/>
      <c r="I10" s="112"/>
      <c r="J10" s="112"/>
    </row>
    <row r="11" spans="1:10" ht="12.75">
      <c r="A11" s="36">
        <v>5</v>
      </c>
      <c r="B11" s="91" t="s">
        <v>55</v>
      </c>
      <c r="C11" s="36" t="s">
        <v>37</v>
      </c>
      <c r="D11" s="116">
        <v>71799</v>
      </c>
      <c r="E11" s="110"/>
      <c r="F11" s="113"/>
      <c r="G11" s="36"/>
      <c r="H11" s="112"/>
      <c r="I11" s="112"/>
      <c r="J11" s="112"/>
    </row>
    <row r="12" spans="1:10" ht="12.75">
      <c r="A12" s="36">
        <v>6</v>
      </c>
      <c r="B12" s="91" t="s">
        <v>56</v>
      </c>
      <c r="C12" s="36" t="s">
        <v>33</v>
      </c>
      <c r="D12" s="116">
        <v>48233</v>
      </c>
      <c r="E12" s="110"/>
      <c r="F12" s="113"/>
      <c r="G12" s="36"/>
      <c r="H12" s="112"/>
      <c r="I12" s="112"/>
      <c r="J12" s="112"/>
    </row>
    <row r="13" spans="1:10" ht="12.75">
      <c r="A13" s="36">
        <v>7</v>
      </c>
      <c r="B13" s="91" t="s">
        <v>57</v>
      </c>
      <c r="C13" s="36" t="s">
        <v>33</v>
      </c>
      <c r="D13" s="116">
        <v>42185</v>
      </c>
      <c r="E13" s="110"/>
      <c r="F13" s="113"/>
      <c r="G13" s="36"/>
      <c r="H13" s="112"/>
      <c r="I13" s="112"/>
      <c r="J13" s="112"/>
    </row>
    <row r="14" spans="1:10" ht="12.75">
      <c r="A14" s="36">
        <v>8</v>
      </c>
      <c r="B14" s="91" t="s">
        <v>58</v>
      </c>
      <c r="C14" s="36" t="s">
        <v>38</v>
      </c>
      <c r="D14" s="116">
        <v>32744</v>
      </c>
      <c r="E14" s="110"/>
      <c r="F14" s="113"/>
      <c r="G14" s="36"/>
      <c r="H14" s="112"/>
      <c r="I14" s="112"/>
      <c r="J14" s="112"/>
    </row>
    <row r="15" spans="1:10" ht="12.75">
      <c r="A15" s="36">
        <v>9</v>
      </c>
      <c r="B15" s="91" t="s">
        <v>59</v>
      </c>
      <c r="C15" s="36" t="s">
        <v>33</v>
      </c>
      <c r="D15" s="116">
        <v>32177</v>
      </c>
      <c r="E15" s="110"/>
      <c r="F15" s="113"/>
      <c r="G15" s="36"/>
      <c r="H15" s="112"/>
      <c r="I15" s="112"/>
      <c r="J15" s="112"/>
    </row>
    <row r="16" spans="1:10" ht="12.75">
      <c r="A16" s="36">
        <v>10</v>
      </c>
      <c r="B16" s="91" t="s">
        <v>60</v>
      </c>
      <c r="C16" s="36" t="s">
        <v>39</v>
      </c>
      <c r="D16" s="116">
        <v>30867</v>
      </c>
      <c r="E16" s="110"/>
      <c r="F16" s="113"/>
      <c r="G16" s="36"/>
      <c r="H16" s="112"/>
      <c r="I16" s="112"/>
      <c r="J16" s="112"/>
    </row>
    <row r="17" spans="1:10" ht="12.75">
      <c r="A17" s="36">
        <v>11</v>
      </c>
      <c r="B17" s="91" t="s">
        <v>61</v>
      </c>
      <c r="C17" s="36" t="s">
        <v>30</v>
      </c>
      <c r="D17" s="116">
        <v>29368</v>
      </c>
      <c r="E17" s="110"/>
      <c r="F17" s="113"/>
      <c r="G17" s="36"/>
      <c r="H17" s="112"/>
      <c r="I17" s="112"/>
      <c r="J17" s="112"/>
    </row>
    <row r="18" spans="1:10" ht="12.75">
      <c r="A18" s="36">
        <v>12</v>
      </c>
      <c r="B18" s="91" t="s">
        <v>62</v>
      </c>
      <c r="C18" s="36" t="s">
        <v>35</v>
      </c>
      <c r="D18" s="116">
        <v>28368</v>
      </c>
      <c r="E18" s="110"/>
      <c r="F18" s="113"/>
      <c r="G18" s="36"/>
      <c r="H18" s="112"/>
      <c r="I18" s="112"/>
      <c r="J18" s="112"/>
    </row>
    <row r="19" spans="1:10" ht="12.75">
      <c r="A19" s="36">
        <v>13</v>
      </c>
      <c r="B19" s="91" t="s">
        <v>63</v>
      </c>
      <c r="C19" s="36" t="s">
        <v>37</v>
      </c>
      <c r="D19" s="116">
        <v>26725</v>
      </c>
      <c r="E19" s="110"/>
      <c r="F19" s="113"/>
      <c r="G19" s="36"/>
      <c r="H19" s="112"/>
      <c r="I19" s="112"/>
      <c r="J19" s="112"/>
    </row>
    <row r="20" spans="1:10" ht="12.75">
      <c r="A20" s="36">
        <v>14</v>
      </c>
      <c r="B20" s="91" t="s">
        <v>64</v>
      </c>
      <c r="C20" s="24" t="s">
        <v>39</v>
      </c>
      <c r="D20" s="116">
        <v>25731</v>
      </c>
      <c r="E20" s="110"/>
      <c r="F20" s="113"/>
      <c r="G20" s="36"/>
      <c r="H20" s="112"/>
      <c r="I20" s="112"/>
      <c r="J20" s="112"/>
    </row>
    <row r="21" spans="1:10" ht="12.75">
      <c r="A21" s="36">
        <v>15</v>
      </c>
      <c r="B21" s="91" t="s">
        <v>0</v>
      </c>
      <c r="C21" s="36" t="s">
        <v>39</v>
      </c>
      <c r="D21" s="116">
        <v>24167</v>
      </c>
      <c r="E21" s="110"/>
      <c r="F21" s="113"/>
      <c r="G21" s="36"/>
      <c r="H21" s="112"/>
      <c r="I21" s="112"/>
      <c r="J21" s="112"/>
    </row>
    <row r="22" spans="1:10" ht="12.75">
      <c r="A22" s="36">
        <v>16</v>
      </c>
      <c r="B22" s="91" t="s">
        <v>65</v>
      </c>
      <c r="C22" s="36" t="s">
        <v>36</v>
      </c>
      <c r="D22" s="116">
        <v>24085</v>
      </c>
      <c r="E22" s="110"/>
      <c r="F22" s="113"/>
      <c r="G22" s="36"/>
      <c r="H22" s="112"/>
      <c r="I22" s="112"/>
      <c r="J22" s="112"/>
    </row>
    <row r="23" spans="1:10" ht="12.75">
      <c r="A23" s="36">
        <v>17</v>
      </c>
      <c r="B23" s="91" t="s">
        <v>66</v>
      </c>
      <c r="C23" s="36" t="s">
        <v>35</v>
      </c>
      <c r="D23" s="116">
        <v>22823</v>
      </c>
      <c r="E23" s="110"/>
      <c r="F23" s="113"/>
      <c r="G23" s="36"/>
      <c r="H23" s="112"/>
      <c r="I23" s="112"/>
      <c r="J23" s="112"/>
    </row>
    <row r="24" spans="1:10" ht="12.75">
      <c r="A24" s="36">
        <v>18</v>
      </c>
      <c r="B24" s="91" t="s">
        <v>67</v>
      </c>
      <c r="C24" s="24" t="s">
        <v>31</v>
      </c>
      <c r="D24" s="116">
        <v>22237</v>
      </c>
      <c r="E24" s="110"/>
      <c r="F24" s="113"/>
      <c r="G24" s="36"/>
      <c r="H24" s="112"/>
      <c r="I24" s="112"/>
      <c r="J24" s="112"/>
    </row>
    <row r="25" spans="1:10" ht="12.75">
      <c r="A25" s="36">
        <v>19</v>
      </c>
      <c r="B25" s="91" t="s">
        <v>68</v>
      </c>
      <c r="C25" s="36" t="s">
        <v>29</v>
      </c>
      <c r="D25" s="116">
        <v>20699</v>
      </c>
      <c r="E25" s="110"/>
      <c r="F25" s="113"/>
      <c r="G25" s="36"/>
      <c r="H25" s="112"/>
      <c r="I25" s="112"/>
      <c r="J25" s="112"/>
    </row>
    <row r="26" spans="1:10" ht="12.75">
      <c r="A26" s="36">
        <v>20</v>
      </c>
      <c r="B26" s="91" t="s">
        <v>69</v>
      </c>
      <c r="C26" s="36" t="s">
        <v>33</v>
      </c>
      <c r="D26" s="116">
        <v>20310</v>
      </c>
      <c r="E26" s="110"/>
      <c r="F26" s="113"/>
      <c r="G26" s="36"/>
      <c r="H26" s="112"/>
      <c r="I26" s="112"/>
      <c r="J26" s="112"/>
    </row>
    <row r="27" spans="1:10" ht="12.75">
      <c r="A27" s="36">
        <v>21</v>
      </c>
      <c r="B27" s="91" t="s">
        <v>137</v>
      </c>
      <c r="C27" s="36" t="s">
        <v>37</v>
      </c>
      <c r="D27" s="116">
        <v>19870</v>
      </c>
      <c r="E27" s="110"/>
      <c r="F27" s="113"/>
      <c r="G27" s="36"/>
      <c r="H27" s="112"/>
      <c r="I27" s="112"/>
      <c r="J27" s="112"/>
    </row>
    <row r="28" spans="1:10" ht="12.75">
      <c r="A28" s="36">
        <v>22</v>
      </c>
      <c r="B28" s="91" t="s">
        <v>70</v>
      </c>
      <c r="C28" s="36" t="s">
        <v>32</v>
      </c>
      <c r="D28" s="116">
        <v>19595</v>
      </c>
      <c r="E28" s="110"/>
      <c r="F28" s="113"/>
      <c r="G28" s="36"/>
      <c r="H28" s="112"/>
      <c r="I28" s="112"/>
      <c r="J28" s="112"/>
    </row>
    <row r="29" spans="1:10" ht="12.75">
      <c r="A29" s="36">
        <v>23</v>
      </c>
      <c r="B29" s="91" t="s">
        <v>71</v>
      </c>
      <c r="C29" s="36" t="s">
        <v>30</v>
      </c>
      <c r="D29" s="116">
        <v>18545</v>
      </c>
      <c r="E29" s="110"/>
      <c r="F29" s="113"/>
      <c r="G29" s="36"/>
      <c r="H29" s="112"/>
      <c r="I29" s="112"/>
      <c r="J29" s="112"/>
    </row>
    <row r="30" spans="1:10" ht="12.75">
      <c r="A30" s="36">
        <v>24</v>
      </c>
      <c r="B30" s="91" t="s">
        <v>138</v>
      </c>
      <c r="C30" s="36" t="s">
        <v>33</v>
      </c>
      <c r="D30" s="116">
        <v>18226</v>
      </c>
      <c r="F30" s="113"/>
      <c r="G30" s="36"/>
      <c r="H30" s="91"/>
      <c r="I30" s="36"/>
      <c r="J30" s="112"/>
    </row>
    <row r="31" spans="1:10" ht="12.75">
      <c r="A31" s="36">
        <v>25</v>
      </c>
      <c r="B31" s="91" t="s">
        <v>139</v>
      </c>
      <c r="C31" s="36" t="s">
        <v>33</v>
      </c>
      <c r="D31" s="116">
        <v>17681</v>
      </c>
      <c r="E31" s="110"/>
      <c r="F31" s="113"/>
      <c r="G31" s="36"/>
      <c r="H31" s="91"/>
      <c r="J31" s="112"/>
    </row>
    <row r="32" spans="1:10" ht="12.75">
      <c r="A32" s="36">
        <v>26</v>
      </c>
      <c r="B32" s="91" t="s">
        <v>72</v>
      </c>
      <c r="C32" s="36" t="s">
        <v>32</v>
      </c>
      <c r="D32" s="116">
        <v>17157</v>
      </c>
      <c r="E32" s="110"/>
      <c r="F32" s="113"/>
      <c r="G32" s="36"/>
      <c r="H32" s="112"/>
      <c r="I32" s="112"/>
      <c r="J32" s="112"/>
    </row>
    <row r="33" spans="1:10" ht="12.75">
      <c r="A33" s="36">
        <v>27</v>
      </c>
      <c r="B33" s="91" t="s">
        <v>140</v>
      </c>
      <c r="C33" s="36" t="s">
        <v>32</v>
      </c>
      <c r="D33" s="116">
        <v>16652</v>
      </c>
      <c r="E33" s="110"/>
      <c r="F33" s="113"/>
      <c r="G33" s="36"/>
      <c r="H33" s="112"/>
      <c r="I33" s="112"/>
      <c r="J33" s="112"/>
    </row>
    <row r="34" spans="1:10" ht="12.75">
      <c r="A34" s="36">
        <v>28</v>
      </c>
      <c r="B34" s="91" t="s">
        <v>73</v>
      </c>
      <c r="C34" s="24" t="s">
        <v>32</v>
      </c>
      <c r="D34" s="116">
        <v>16632</v>
      </c>
      <c r="E34" s="110"/>
      <c r="F34" s="113"/>
      <c r="G34" s="36"/>
      <c r="H34" s="112"/>
      <c r="I34" s="112"/>
      <c r="J34" s="112"/>
    </row>
    <row r="35" spans="1:10" ht="12.75">
      <c r="A35" s="36">
        <v>29</v>
      </c>
      <c r="B35" s="91" t="s">
        <v>76</v>
      </c>
      <c r="C35" s="36" t="s">
        <v>33</v>
      </c>
      <c r="D35" s="116">
        <v>16493</v>
      </c>
      <c r="E35" s="110"/>
      <c r="F35" s="113"/>
      <c r="G35" s="36"/>
      <c r="H35" s="112"/>
      <c r="I35" s="112"/>
      <c r="J35" s="112"/>
    </row>
    <row r="36" spans="1:10" ht="12.75">
      <c r="A36" s="36">
        <v>30</v>
      </c>
      <c r="B36" s="91" t="s">
        <v>75</v>
      </c>
      <c r="C36" s="36" t="s">
        <v>39</v>
      </c>
      <c r="D36" s="116">
        <v>16165</v>
      </c>
      <c r="E36" s="110"/>
      <c r="F36" s="113"/>
      <c r="G36" s="91"/>
      <c r="H36" s="36"/>
      <c r="I36" s="112"/>
      <c r="J36" s="112"/>
    </row>
    <row r="37" spans="1:10" ht="12.75">
      <c r="A37" s="36">
        <v>31</v>
      </c>
      <c r="B37" s="91" t="s">
        <v>74</v>
      </c>
      <c r="C37" s="36" t="s">
        <v>37</v>
      </c>
      <c r="D37" s="116">
        <v>15888</v>
      </c>
      <c r="E37" s="110"/>
      <c r="G37" s="91"/>
      <c r="H37" s="36"/>
      <c r="I37" s="112"/>
      <c r="J37" s="112"/>
    </row>
    <row r="38" spans="1:10" ht="12.75">
      <c r="A38" s="36">
        <v>32</v>
      </c>
      <c r="B38" s="91" t="s">
        <v>77</v>
      </c>
      <c r="C38" s="36" t="s">
        <v>34</v>
      </c>
      <c r="D38" s="116">
        <v>15876</v>
      </c>
      <c r="E38" s="110"/>
      <c r="J38" s="112"/>
    </row>
    <row r="39" spans="1:10" ht="12.75">
      <c r="A39" s="36">
        <v>33</v>
      </c>
      <c r="B39" s="91" t="s">
        <v>144</v>
      </c>
      <c r="C39" s="24" t="s">
        <v>31</v>
      </c>
      <c r="D39" s="116">
        <v>15358</v>
      </c>
      <c r="E39" s="110"/>
      <c r="F39" s="113"/>
      <c r="G39" s="91"/>
      <c r="H39" s="36"/>
      <c r="I39" s="112"/>
      <c r="J39" s="112"/>
    </row>
    <row r="40" spans="1:10" ht="12.75">
      <c r="A40" s="36">
        <v>34</v>
      </c>
      <c r="B40" s="91" t="s">
        <v>1</v>
      </c>
      <c r="C40" s="36" t="s">
        <v>32</v>
      </c>
      <c r="D40" s="116">
        <v>15660</v>
      </c>
      <c r="E40" s="110"/>
      <c r="F40" s="113"/>
      <c r="G40" s="91"/>
      <c r="I40" s="112"/>
      <c r="J40" s="112"/>
    </row>
    <row r="41" spans="1:10" ht="12.75">
      <c r="A41" s="36">
        <v>35</v>
      </c>
      <c r="B41" s="91" t="s">
        <v>79</v>
      </c>
      <c r="C41" s="36" t="s">
        <v>39</v>
      </c>
      <c r="D41" s="116">
        <v>14979</v>
      </c>
      <c r="E41" s="110"/>
      <c r="F41" s="113"/>
      <c r="G41" s="91"/>
      <c r="H41" s="36"/>
      <c r="I41" s="112"/>
      <c r="J41" s="112"/>
    </row>
    <row r="42" spans="1:10" ht="12.75">
      <c r="A42" s="36">
        <v>36</v>
      </c>
      <c r="B42" s="91" t="s">
        <v>78</v>
      </c>
      <c r="C42" s="36" t="s">
        <v>30</v>
      </c>
      <c r="D42" s="116">
        <v>14905</v>
      </c>
      <c r="E42" s="110"/>
      <c r="F42" s="113"/>
      <c r="G42" s="91"/>
      <c r="H42" s="36"/>
      <c r="I42" s="112"/>
      <c r="J42" s="112"/>
    </row>
    <row r="43" spans="1:10" ht="12.75">
      <c r="A43" s="36">
        <v>37</v>
      </c>
      <c r="B43" s="91" t="s">
        <v>80</v>
      </c>
      <c r="C43" s="24" t="s">
        <v>30</v>
      </c>
      <c r="D43" s="116">
        <v>13727</v>
      </c>
      <c r="E43" s="110"/>
      <c r="F43" s="113"/>
      <c r="J43" s="112"/>
    </row>
    <row r="44" spans="1:10" ht="12.75">
      <c r="A44" s="36">
        <v>38</v>
      </c>
      <c r="B44" s="91" t="s">
        <v>81</v>
      </c>
      <c r="C44" s="36" t="s">
        <v>37</v>
      </c>
      <c r="D44" s="116">
        <v>13687</v>
      </c>
      <c r="E44" s="110"/>
      <c r="F44" s="113"/>
      <c r="G44" s="36"/>
      <c r="H44" s="36"/>
      <c r="I44" s="36"/>
      <c r="J44" s="112"/>
    </row>
    <row r="45" spans="1:10" ht="12.75">
      <c r="A45" s="36">
        <v>39</v>
      </c>
      <c r="B45" s="91" t="s">
        <v>136</v>
      </c>
      <c r="C45" s="36" t="s">
        <v>33</v>
      </c>
      <c r="D45" s="116">
        <v>13639</v>
      </c>
      <c r="E45" s="110"/>
      <c r="F45" s="113"/>
      <c r="G45" s="36"/>
      <c r="H45" s="91"/>
      <c r="I45" s="36"/>
      <c r="J45" s="112"/>
    </row>
    <row r="46" spans="1:7" ht="12.75">
      <c r="A46" s="36">
        <v>40</v>
      </c>
      <c r="B46" s="91" t="s">
        <v>145</v>
      </c>
      <c r="C46" s="24" t="s">
        <v>34</v>
      </c>
      <c r="D46" s="116">
        <v>13533</v>
      </c>
      <c r="F46" s="113"/>
      <c r="G46" s="36"/>
    </row>
    <row r="47" spans="1:10" ht="12.75">
      <c r="A47" s="36">
        <v>41</v>
      </c>
      <c r="B47" s="91" t="s">
        <v>2</v>
      </c>
      <c r="C47" s="36" t="s">
        <v>29</v>
      </c>
      <c r="D47" s="116">
        <v>13333</v>
      </c>
      <c r="E47" s="110"/>
      <c r="F47" s="113"/>
      <c r="G47" s="36"/>
      <c r="H47" s="112"/>
      <c r="I47" s="112"/>
      <c r="J47" s="112"/>
    </row>
    <row r="48" spans="1:10" ht="12.75">
      <c r="A48" s="36">
        <v>42</v>
      </c>
      <c r="B48" s="91" t="s">
        <v>82</v>
      </c>
      <c r="C48" s="36" t="s">
        <v>32</v>
      </c>
      <c r="D48" s="116">
        <v>13028</v>
      </c>
      <c r="F48" s="113"/>
      <c r="G48" s="36"/>
      <c r="H48" s="112"/>
      <c r="I48" s="112"/>
      <c r="J48" s="112"/>
    </row>
    <row r="49" spans="1:10" ht="12.75">
      <c r="A49" s="36">
        <v>43</v>
      </c>
      <c r="B49" s="91" t="s">
        <v>134</v>
      </c>
      <c r="C49" s="24" t="s">
        <v>33</v>
      </c>
      <c r="D49" s="116">
        <v>12923</v>
      </c>
      <c r="E49" s="110"/>
      <c r="F49" s="113"/>
      <c r="G49" s="36"/>
      <c r="H49" s="112"/>
      <c r="I49" s="112"/>
      <c r="J49" s="112"/>
    </row>
    <row r="50" spans="1:10" ht="12.75">
      <c r="A50" s="36">
        <v>44</v>
      </c>
      <c r="B50" s="91" t="s">
        <v>135</v>
      </c>
      <c r="C50" s="36" t="s">
        <v>34</v>
      </c>
      <c r="D50" s="116">
        <v>12782</v>
      </c>
      <c r="E50" s="110"/>
      <c r="F50" s="113"/>
      <c r="G50" s="36"/>
      <c r="H50" s="112"/>
      <c r="I50" s="112"/>
      <c r="J50" s="112"/>
    </row>
    <row r="51" spans="1:10" ht="12.75">
      <c r="A51" s="36">
        <v>45</v>
      </c>
      <c r="B51" s="91" t="s">
        <v>83</v>
      </c>
      <c r="C51" s="36" t="s">
        <v>39</v>
      </c>
      <c r="D51" s="116">
        <v>12382</v>
      </c>
      <c r="E51" s="110"/>
      <c r="F51" s="113"/>
      <c r="G51" s="36"/>
      <c r="H51" s="112"/>
      <c r="I51" s="112"/>
      <c r="J51" s="112"/>
    </row>
    <row r="52" spans="1:10" ht="12.75">
      <c r="A52" s="36">
        <v>46</v>
      </c>
      <c r="B52" s="91" t="s">
        <v>142</v>
      </c>
      <c r="C52" s="24" t="s">
        <v>35</v>
      </c>
      <c r="D52" s="116">
        <v>11987</v>
      </c>
      <c r="E52" s="110"/>
      <c r="F52" s="113"/>
      <c r="G52" s="36"/>
      <c r="H52" s="112"/>
      <c r="I52" s="112"/>
      <c r="J52" s="112"/>
    </row>
    <row r="53" spans="1:10" ht="12.75">
      <c r="A53" s="36">
        <v>47</v>
      </c>
      <c r="B53" s="91" t="s">
        <v>86</v>
      </c>
      <c r="C53" s="24" t="s">
        <v>32</v>
      </c>
      <c r="D53" s="116">
        <v>11724</v>
      </c>
      <c r="E53" s="110"/>
      <c r="F53" s="113"/>
      <c r="G53" s="36"/>
      <c r="H53" s="112"/>
      <c r="I53" s="112"/>
      <c r="J53" s="112"/>
    </row>
    <row r="54" spans="1:10" ht="12.75">
      <c r="A54" s="36">
        <v>48</v>
      </c>
      <c r="B54" s="91" t="s">
        <v>84</v>
      </c>
      <c r="C54" s="36" t="s">
        <v>38</v>
      </c>
      <c r="D54" s="116">
        <v>11680</v>
      </c>
      <c r="E54" s="110"/>
      <c r="F54" s="113"/>
      <c r="G54" s="36"/>
      <c r="H54" s="112"/>
      <c r="I54" s="112"/>
      <c r="J54" s="112"/>
    </row>
    <row r="55" spans="1:10" ht="12.75">
      <c r="A55" s="36">
        <v>49</v>
      </c>
      <c r="B55" s="91" t="s">
        <v>141</v>
      </c>
      <c r="C55" s="36" t="s">
        <v>30</v>
      </c>
      <c r="D55" s="116">
        <v>11526</v>
      </c>
      <c r="E55" s="110"/>
      <c r="F55" s="113"/>
      <c r="G55" s="36"/>
      <c r="H55" s="112"/>
      <c r="I55" s="112"/>
      <c r="J55" s="112"/>
    </row>
    <row r="56" spans="1:10" ht="12.75">
      <c r="A56" s="36">
        <v>50</v>
      </c>
      <c r="B56" s="91" t="s">
        <v>87</v>
      </c>
      <c r="C56" s="36" t="s">
        <v>36</v>
      </c>
      <c r="D56" s="116">
        <v>11378</v>
      </c>
      <c r="E56" s="110"/>
      <c r="F56" s="113"/>
      <c r="G56" s="36"/>
      <c r="H56" s="112"/>
      <c r="I56" s="112"/>
      <c r="J56" s="112"/>
    </row>
    <row r="57" spans="1:10" ht="12.75">
      <c r="A57" s="36">
        <v>51</v>
      </c>
      <c r="B57" s="91" t="s">
        <v>85</v>
      </c>
      <c r="C57" s="36" t="s">
        <v>30</v>
      </c>
      <c r="D57" s="116">
        <v>11364</v>
      </c>
      <c r="E57" s="110"/>
      <c r="F57" s="113"/>
      <c r="G57" s="36"/>
      <c r="H57" s="112"/>
      <c r="I57" s="112"/>
      <c r="J57" s="112"/>
    </row>
    <row r="58" spans="1:10" ht="12.75">
      <c r="A58" s="36">
        <v>52</v>
      </c>
      <c r="B58" s="91" t="s">
        <v>88</v>
      </c>
      <c r="C58" s="36" t="s">
        <v>32</v>
      </c>
      <c r="D58" s="116">
        <v>10888</v>
      </c>
      <c r="F58" s="113"/>
      <c r="G58" s="36"/>
      <c r="H58" s="112"/>
      <c r="I58" s="112"/>
      <c r="J58" s="112"/>
    </row>
    <row r="59" spans="1:10" ht="12.75">
      <c r="A59" s="36">
        <v>53</v>
      </c>
      <c r="B59" s="91" t="s">
        <v>143</v>
      </c>
      <c r="C59" s="36" t="s">
        <v>36</v>
      </c>
      <c r="D59" s="116">
        <v>10729</v>
      </c>
      <c r="F59" s="113"/>
      <c r="G59" s="36"/>
      <c r="H59" s="112"/>
      <c r="I59" s="112"/>
      <c r="J59" s="112"/>
    </row>
    <row r="60" spans="1:10" ht="12.75">
      <c r="A60" s="36">
        <v>54</v>
      </c>
      <c r="B60" s="91" t="s">
        <v>89</v>
      </c>
      <c r="C60" s="36" t="s">
        <v>35</v>
      </c>
      <c r="D60" s="116">
        <v>10186</v>
      </c>
      <c r="F60" s="36"/>
      <c r="G60" s="114"/>
      <c r="H60" s="115"/>
      <c r="I60" s="115"/>
      <c r="J60" s="115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3/09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30.09.2009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30.09.2008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88 250</v>
      </c>
      <c r="C9" s="34" t="str">
        <f>IF(ISBLANK('AI1vj Tab4'!C8)," ",TEXT('AI1vj Tab4'!C8,"# ##0"))</f>
        <v>43 510</v>
      </c>
      <c r="D9" s="34" t="str">
        <f>IF(ISBLANK('AI1vj Tab4'!D8)," ",TEXT('AI1vj Tab4'!D8,"# ##0"))</f>
        <v>44 740</v>
      </c>
      <c r="E9" s="34" t="str">
        <f>IF(ISBLANK('AI1vj Tab4'!E8)," ",TEXT('AI1vj Tab4'!E8,"+ # ##0;- # ##0"))</f>
        <v>- 185</v>
      </c>
      <c r="F9" s="34" t="str">
        <f>IF(ISBLANK('AI1vj Tab4'!F8)," ",TEXT('AI1vj Tab4'!F8,"0,0;- 0,0"))</f>
        <v>- 0,2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237 174</v>
      </c>
      <c r="C10" s="34" t="str">
        <f>IF(ISBLANK('AI1vj Tab4'!C9)," ",TEXT('AI1vj Tab4'!C9,"# ##0"))</f>
        <v>115 990</v>
      </c>
      <c r="D10" s="34" t="str">
        <f>IF(ISBLANK('AI1vj Tab4'!D9)," ",TEXT('AI1vj Tab4'!D9,"# ##0"))</f>
        <v>121 184</v>
      </c>
      <c r="E10" s="34" t="str">
        <f>IF(ISBLANK('AI1vj Tab4'!E9)," ",TEXT('AI1vj Tab4'!E9,"+ # ##0;- # ##0"))</f>
        <v>+ 536</v>
      </c>
      <c r="F10" s="34" t="str">
        <f>IF(ISBLANK('AI1vj Tab4'!F9)," ",TEXT('AI1vj Tab4'!F9,"0,0;- 0,0"))</f>
        <v>0,2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209 732</v>
      </c>
      <c r="C11" s="34" t="str">
        <f>IF(ISBLANK('AI1vj Tab4'!C10)," ",TEXT('AI1vj Tab4'!C10,"# ##0"))</f>
        <v>99 665</v>
      </c>
      <c r="D11" s="34" t="str">
        <f>IF(ISBLANK('AI1vj Tab4'!D10)," ",TEXT('AI1vj Tab4'!D10,"# ##0"))</f>
        <v>110 067</v>
      </c>
      <c r="E11" s="34" t="str">
        <f>IF(ISBLANK('AI1vj Tab4'!E10)," ",TEXT('AI1vj Tab4'!E10,"+ # ##0;- # ##0"))</f>
        <v>- 1 642</v>
      </c>
      <c r="F11" s="34" t="str">
        <f>IF(ISBLANK('AI1vj Tab4'!F10)," ",TEXT('AI1vj Tab4'!F10,"0,0;- 0,0"))</f>
        <v>- 0,8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76 881</v>
      </c>
      <c r="C12" s="34" t="str">
        <f>IF(ISBLANK('AI1vj Tab4'!C11)," ",TEXT('AI1vj Tab4'!C11,"# ##0"))</f>
        <v>37 681</v>
      </c>
      <c r="D12" s="34" t="str">
        <f>IF(ISBLANK('AI1vj Tab4'!D11)," ",TEXT('AI1vj Tab4'!D11,"# ##0"))</f>
        <v>39 200</v>
      </c>
      <c r="E12" s="34" t="str">
        <f>IF(ISBLANK('AI1vj Tab4'!E11)," ",TEXT('AI1vj Tab4'!E11,"+ # ##0;- # ##0"))</f>
        <v>- 318</v>
      </c>
      <c r="F12" s="34" t="str">
        <f>IF(ISBLANK('AI1vj Tab4'!F11)," ",TEXT('AI1vj Tab4'!F11,"0,0;- 0,0"))</f>
        <v>- 0,4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135 373</v>
      </c>
      <c r="C13" s="34" t="str">
        <f>IF(ISBLANK('AI1vj Tab4'!C12)," ",TEXT('AI1vj Tab4'!C12,"# ##0"))</f>
        <v>66 461</v>
      </c>
      <c r="D13" s="34" t="str">
        <f>IF(ISBLANK('AI1vj Tab4'!D12)," ",TEXT('AI1vj Tab4'!D12,"# ##0"))</f>
        <v>68 912</v>
      </c>
      <c r="E13" s="34" t="str">
        <f>IF(ISBLANK('AI1vj Tab4'!E12)," ",TEXT('AI1vj Tab4'!E12,"+ # ##0;- # ##0"))</f>
        <v>- 685</v>
      </c>
      <c r="F13" s="34" t="str">
        <f>IF(ISBLANK('AI1vj Tab4'!F12)," ",TEXT('AI1vj Tab4'!F12,"0,0;- 0,0"))</f>
        <v>- 0,5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186 728</v>
      </c>
      <c r="C14" s="34" t="str">
        <f>IF(ISBLANK('AI1vj Tab4'!C13)," ",TEXT('AI1vj Tab4'!C13,"# ##0"))</f>
        <v>91 047</v>
      </c>
      <c r="D14" s="34" t="str">
        <f>IF(ISBLANK('AI1vj Tab4'!D13)," ",TEXT('AI1vj Tab4'!D13,"# ##0"))</f>
        <v>95 681</v>
      </c>
      <c r="E14" s="34" t="str">
        <f>IF(ISBLANK('AI1vj Tab4'!E13)," ",TEXT('AI1vj Tab4'!E13,"+ # ##0;- # ##0"))</f>
        <v>- 474</v>
      </c>
      <c r="F14" s="34" t="str">
        <f>IF(ISBLANK('AI1vj Tab4'!F13)," ",TEXT('AI1vj Tab4'!F13,"0,0;- 0,0"))</f>
        <v>- 0,3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166 128</v>
      </c>
      <c r="C15" s="34" t="str">
        <f>IF(ISBLANK('AI1vj Tab4'!C14)," ",TEXT('AI1vj Tab4'!C14,"# ##0"))</f>
        <v>81 312</v>
      </c>
      <c r="D15" s="34" t="str">
        <f>IF(ISBLANK('AI1vj Tab4'!D14)," ",TEXT('AI1vj Tab4'!D14,"# ##0"))</f>
        <v>84 816</v>
      </c>
      <c r="E15" s="34" t="str">
        <f>IF(ISBLANK('AI1vj Tab4'!E14)," ",TEXT('AI1vj Tab4'!E14,"+ # ##0;- # ##0"))</f>
        <v>- 473</v>
      </c>
      <c r="F15" s="34" t="str">
        <f>IF(ISBLANK('AI1vj Tab4'!F14)," ",TEXT('AI1vj Tab4'!F14,"0,0;- 0,0"))</f>
        <v>- 0,3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205 250</v>
      </c>
      <c r="C16" s="34" t="str">
        <f>IF(ISBLANK('AI1vj Tab4'!C15)," ",TEXT('AI1vj Tab4'!C15,"# ##0"))</f>
        <v>99 341</v>
      </c>
      <c r="D16" s="34" t="str">
        <f>IF(ISBLANK('AI1vj Tab4'!D15)," ",TEXT('AI1vj Tab4'!D15,"# ##0"))</f>
        <v>105 909</v>
      </c>
      <c r="E16" s="34" t="str">
        <f>IF(ISBLANK('AI1vj Tab4'!E15)," ",TEXT('AI1vj Tab4'!E15,"+ # ##0;- # ##0"))</f>
        <v>- 429</v>
      </c>
      <c r="F16" s="34" t="str">
        <f>IF(ISBLANK('AI1vj Tab4'!F15)," ",TEXT('AI1vj Tab4'!F15,"0,0;- 0,0"))</f>
        <v>- 0,2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302 144</v>
      </c>
      <c r="C17" s="34" t="str">
        <f>IF(ISBLANK('AI1vj Tab4'!C16)," ",TEXT('AI1vj Tab4'!C16,"# ##0"))</f>
        <v>148 183</v>
      </c>
      <c r="D17" s="34" t="str">
        <f>IF(ISBLANK('AI1vj Tab4'!D16)," ",TEXT('AI1vj Tab4'!D16,"# ##0"))</f>
        <v>153 961</v>
      </c>
      <c r="E17" s="34" t="str">
        <f>IF(ISBLANK('AI1vj Tab4'!E16)," ",TEXT('AI1vj Tab4'!E16,"+ # ##0;- # ##0"))</f>
        <v>+ 483</v>
      </c>
      <c r="F17" s="34" t="str">
        <f>IF(ISBLANK('AI1vj Tab4'!F16)," ",TEXT('AI1vj Tab4'!F16,"0,0;- 0,0"))</f>
        <v>0,2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134 671</v>
      </c>
      <c r="C18" s="34" t="str">
        <f>IF(ISBLANK('AI1vj Tab4'!C17)," ",TEXT('AI1vj Tab4'!C17,"# ##0"))</f>
        <v>67 619</v>
      </c>
      <c r="D18" s="34" t="str">
        <f>IF(ISBLANK('AI1vj Tab4'!D17)," ",TEXT('AI1vj Tab4'!D17,"# ##0"))</f>
        <v>67 052</v>
      </c>
      <c r="E18" s="34" t="str">
        <f>IF(ISBLANK('AI1vj Tab4'!E17)," ",TEXT('AI1vj Tab4'!E17,"+ # ##0;- # ##0"))</f>
        <v>- 574</v>
      </c>
      <c r="F18" s="34" t="str">
        <f>IF(ISBLANK('AI1vj Tab4'!F17)," ",TEXT('AI1vj Tab4'!F17,"0,0;- 0,0"))</f>
        <v>- 0,4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270 856</v>
      </c>
      <c r="C19" s="34" t="str">
        <f>IF(ISBLANK('AI1vj Tab4'!C18)," ",TEXT('AI1vj Tab4'!C18,"# ##0"))</f>
        <v>133 313</v>
      </c>
      <c r="D19" s="34" t="str">
        <f>IF(ISBLANK('AI1vj Tab4'!D18)," ",TEXT('AI1vj Tab4'!D18,"# ##0"))</f>
        <v>137 543</v>
      </c>
      <c r="E19" s="34" t="str">
        <f>IF(ISBLANK('AI1vj Tab4'!E18)," ",TEXT('AI1vj Tab4'!E18,"+ # ##0;- # ##0"))</f>
        <v>- 1 070</v>
      </c>
      <c r="F19" s="34" t="str">
        <f>IF(ISBLANK('AI1vj Tab4'!F18)," ",TEXT('AI1vj Tab4'!F18,"0,0;- 0,0"))</f>
        <v>- 0,4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198 606</v>
      </c>
      <c r="C20" s="34" t="str">
        <f>IF(ISBLANK('AI1vj Tab4'!C19)," ",TEXT('AI1vj Tab4'!C19,"# ##0"))</f>
        <v>98 610</v>
      </c>
      <c r="D20" s="34" t="str">
        <f>IF(ISBLANK('AI1vj Tab4'!D19)," ",TEXT('AI1vj Tab4'!D19,"# ##0"))</f>
        <v>99 996</v>
      </c>
      <c r="E20" s="34" t="str">
        <f>IF(ISBLANK('AI1vj Tab4'!E19)," ",TEXT('AI1vj Tab4'!E19,"+ # ##0;- # ##0"))</f>
        <v>- 332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258 038</v>
      </c>
      <c r="C21" s="34" t="str">
        <f>IF(ISBLANK('AI1vj Tab4'!C20)," ",TEXT('AI1vj Tab4'!C20,"# ##0"))</f>
        <v>126 644</v>
      </c>
      <c r="D21" s="34" t="str">
        <f>IF(ISBLANK('AI1vj Tab4'!D20)," ",TEXT('AI1vj Tab4'!D20,"# ##0"))</f>
        <v>131 394</v>
      </c>
      <c r="E21" s="34" t="str">
        <f>IF(ISBLANK('AI1vj Tab4'!E20)," ",TEXT('AI1vj Tab4'!E20,"+ # ##0;- # ##0"))</f>
        <v>- 205</v>
      </c>
      <c r="F21" s="34" t="str">
        <f>IF(ISBLANK('AI1vj Tab4'!F20)," ",TEXT('AI1vj Tab4'!F20,"0,0;- 0,0"))</f>
        <v>- 0,1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133 752</v>
      </c>
      <c r="C22" s="34" t="str">
        <f>IF(ISBLANK('AI1vj Tab4'!C21)," ",TEXT('AI1vj Tab4'!C21,"# ##0"))</f>
        <v>66 238</v>
      </c>
      <c r="D22" s="34" t="str">
        <f>IF(ISBLANK('AI1vj Tab4'!D21)," ",TEXT('AI1vj Tab4'!D21,"# ##0"))</f>
        <v>67 514</v>
      </c>
      <c r="E22" s="34" t="str">
        <f>IF(ISBLANK('AI1vj Tab4'!E21)," ",TEXT('AI1vj Tab4'!E21,"+ # ##0;- # ##0"))</f>
        <v>- 648</v>
      </c>
      <c r="F22" s="34" t="str">
        <f>IF(ISBLANK('AI1vj Tab4'!F21)," ",TEXT('AI1vj Tab4'!F21,"0,0;- 0,0"))</f>
        <v>- 0,5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228 277</v>
      </c>
      <c r="C23" s="34" t="str">
        <f>IF(ISBLANK('AI1vj Tab4'!C22)," ",TEXT('AI1vj Tab4'!C22,"# ##0"))</f>
        <v>111 105</v>
      </c>
      <c r="D23" s="34" t="str">
        <f>IF(ISBLANK('AI1vj Tab4'!D22)," ",TEXT('AI1vj Tab4'!D22,"# ##0"))</f>
        <v>117 172</v>
      </c>
      <c r="E23" s="34" t="str">
        <f>IF(ISBLANK('AI1vj Tab4'!E22)," ",TEXT('AI1vj Tab4'!E22,"+ # ##0;- # ##0"))</f>
        <v>+ 1 190</v>
      </c>
      <c r="F23" s="34" t="str">
        <f>IF(ISBLANK('AI1vj Tab4'!F22)," ",TEXT('AI1vj Tab4'!F22,"0,0;- 0,0"))</f>
        <v>0,5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2 831 860</v>
      </c>
      <c r="C24" s="34" t="str">
        <f>IF(ISBLANK('AI1vj Tab4'!C23)," ",TEXT('AI1vj Tab4'!C23,"# ##0"))</f>
        <v>1 386 719</v>
      </c>
      <c r="D24" s="34" t="str">
        <f>IF(ISBLANK('AI1vj Tab4'!D23)," ",TEXT('AI1vj Tab4'!D23,"# ##0"))</f>
        <v>1 445 141</v>
      </c>
      <c r="E24" s="34" t="str">
        <f>IF(ISBLANK('AI1vj Tab4'!E23)," ",TEXT('AI1vj Tab4'!E23,"+ # ##0;- # ##0"))</f>
        <v>- 4 826</v>
      </c>
      <c r="F24" s="34" t="str">
        <f>IF(ISBLANK('AI1vj Tab4'!F23)," ",TEXT('AI1vj Tab4'!F23,"0,0;- 0,0"))</f>
        <v>- 0,2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30.09.2009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3/09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30.09.2009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Tab5'!B41</f>
        <v>Bargteheide, Stadt               </v>
      </c>
      <c r="C40" t="str">
        <f>'AI1vj Tab5'!C41</f>
        <v>Stormarn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Tab5'!B43</f>
        <v>Ratzeburg, Stadt                 </v>
      </c>
      <c r="C42" t="str">
        <f>'AI1vj Tab5'!C43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Tab5'!B44</f>
        <v>Bad Bramstedt, Stadt             </v>
      </c>
      <c r="C43" t="str">
        <f>'AI1vj Tab5'!C44</f>
        <v>Segeberg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Tab5'!B45</f>
        <v>Rellingen</v>
      </c>
      <c r="C44" t="str">
        <f>'AI1vj Tab5'!C45</f>
        <v>Pinneberg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Tab5'!C48</f>
        <v>Ostholstein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Tab5'!B49</f>
        <v>Tornesch, Stadt</v>
      </c>
      <c r="C47" t="str">
        <f>'AI1vj Tab5'!C49</f>
        <v>Pinneberg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Tab5'!B54</f>
        <v>Glückstadt, Stadt</v>
      </c>
      <c r="C51" t="str">
        <f>'AI1vj Tab5'!C54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Tab5'!B55</f>
        <v>Wentorf bei Hamburg, Stadt            </v>
      </c>
      <c r="C53" t="str">
        <f>'AI1vj Tab5'!C55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Tab5'!B56</f>
        <v>Harrislee                        </v>
      </c>
      <c r="C54" t="str">
        <f>'AI1vj Tab5'!C56</f>
        <v>Schleswig-Flensburg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Tab5'!B58</f>
        <v>Malente                          </v>
      </c>
      <c r="C56" t="str">
        <f>'AI1vj Tab5'!C58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Tab5'!B59</f>
        <v>Handewitt</v>
      </c>
      <c r="C57" t="str">
        <f>'AI1vj Tab5'!C59</f>
        <v>Schleswig-Flensburg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4" t="str">
        <f>IF('AI1vj Tab5'!D60&gt;0,TEXT('AI1vj Tab5'!D60,"# ##0")," ")</f>
        <v>10 186</v>
      </c>
      <c r="F58" s="33" t="s">
        <v>47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4" t="e">
        <f>IF('AI1vj Tab5'!#REF!&gt;0,TEXT('AI1vj Tab5'!#REF!,"# ##0")," ")</f>
        <v>#REF!</v>
      </c>
      <c r="F59" s="33" t="s">
        <v>47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4" t="e">
        <f>IF('AI1vj Tab5'!#REF!&gt;0,TEXT('AI1vj Tab5'!#REF!,"# ##0")," ")</f>
        <v>#REF!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551-15</cp:lastModifiedBy>
  <cp:lastPrinted>2010-03-11T08:22:11Z</cp:lastPrinted>
  <dcterms:created xsi:type="dcterms:W3CDTF">2001-11-19T10:33:16Z</dcterms:created>
  <dcterms:modified xsi:type="dcterms:W3CDTF">2010-03-12T07:26:11Z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