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<sst xmlns="http://schemas.openxmlformats.org/spreadsheetml/2006/main" count="317" uniqueCount="143">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</sst>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,###,###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72" fontId="0" fillId="0" borderId="0" xfId="0" applyNumberForma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2" customWidth="1"/>
    <col min="2" max="4" width="11.8515625" style="42" customWidth="1"/>
    <col min="5" max="5" width="12.421875" style="42" customWidth="1"/>
    <col min="6" max="8" width="11.8515625" style="42" customWidth="1"/>
    <col min="9" max="16384" width="11.421875" style="42" customWidth="1"/>
  </cols>
  <sheetData>
    <row r="1" spans="1:8" ht="15">
      <c r="A1" s="55" t="s">
        <v>100</v>
      </c>
      <c r="B1" s="56"/>
      <c r="C1" s="56"/>
      <c r="D1" s="56"/>
      <c r="E1" s="56"/>
      <c r="F1" s="56"/>
      <c r="G1" s="56"/>
      <c r="H1" s="62"/>
    </row>
    <row r="2" spans="1:8" ht="12.75">
      <c r="A2" s="56" t="s">
        <v>106</v>
      </c>
      <c r="B2" s="56"/>
      <c r="C2" s="56"/>
      <c r="D2" s="56"/>
      <c r="E2" s="56"/>
      <c r="F2" s="56"/>
      <c r="G2" s="56"/>
      <c r="H2" s="62"/>
    </row>
    <row r="3" spans="1:8" ht="12.75">
      <c r="A3" s="113" t="s">
        <v>108</v>
      </c>
      <c r="B3" s="113"/>
      <c r="C3" s="56"/>
      <c r="D3" s="56"/>
      <c r="E3" s="56"/>
      <c r="F3" s="56"/>
      <c r="G3" s="56"/>
      <c r="H3" s="62"/>
    </row>
    <row r="4" spans="1:8" ht="12.75">
      <c r="A4" s="57" t="s">
        <v>109</v>
      </c>
      <c r="B4" s="58" t="s">
        <v>107</v>
      </c>
      <c r="C4" s="58"/>
      <c r="D4" s="59"/>
      <c r="E4" s="58" t="s">
        <v>116</v>
      </c>
      <c r="F4" s="58" t="s">
        <v>115</v>
      </c>
      <c r="G4" s="58"/>
      <c r="H4" s="59"/>
    </row>
    <row r="5" spans="1:8" ht="12.75">
      <c r="A5" s="60" t="s">
        <v>110</v>
      </c>
      <c r="B5" s="61" t="s">
        <v>111</v>
      </c>
      <c r="C5" s="61"/>
      <c r="D5" s="62"/>
      <c r="E5" s="61" t="s">
        <v>110</v>
      </c>
      <c r="F5" s="61" t="s">
        <v>117</v>
      </c>
      <c r="G5" s="61"/>
      <c r="H5" s="62"/>
    </row>
    <row r="6" spans="1:8" ht="12.75">
      <c r="A6" s="60" t="s">
        <v>105</v>
      </c>
      <c r="B6" s="84" t="s">
        <v>112</v>
      </c>
      <c r="C6" s="61"/>
      <c r="D6" s="62"/>
      <c r="E6" s="61" t="s">
        <v>105</v>
      </c>
      <c r="F6" s="84" t="s">
        <v>118</v>
      </c>
      <c r="G6" s="63"/>
      <c r="H6" s="62"/>
    </row>
    <row r="7" spans="1:8" ht="12.75">
      <c r="A7" s="60" t="s">
        <v>104</v>
      </c>
      <c r="B7" s="84" t="s">
        <v>113</v>
      </c>
      <c r="C7" s="61"/>
      <c r="D7" s="62"/>
      <c r="E7" s="61" t="s">
        <v>104</v>
      </c>
      <c r="F7" s="84" t="s">
        <v>119</v>
      </c>
      <c r="G7" s="63"/>
      <c r="H7" s="62"/>
    </row>
    <row r="8" spans="1:8" ht="12.75">
      <c r="A8" s="64" t="s">
        <v>103</v>
      </c>
      <c r="B8" s="114" t="s">
        <v>114</v>
      </c>
      <c r="C8" s="114"/>
      <c r="D8" s="115"/>
      <c r="E8" s="65" t="s">
        <v>103</v>
      </c>
      <c r="F8" s="114" t="s">
        <v>120</v>
      </c>
      <c r="G8" s="114"/>
      <c r="H8" s="115"/>
    </row>
    <row r="9" spans="1:8" ht="12.75">
      <c r="A9" s="57"/>
      <c r="B9" s="58"/>
      <c r="C9" s="58"/>
      <c r="D9" s="58"/>
      <c r="E9" s="58"/>
      <c r="F9" s="58"/>
      <c r="G9" s="58"/>
      <c r="H9" s="59"/>
    </row>
    <row r="10" spans="1:8" ht="12.75">
      <c r="A10" s="66" t="s">
        <v>101</v>
      </c>
      <c r="B10" s="61"/>
      <c r="C10" s="61"/>
      <c r="D10" s="61"/>
      <c r="E10" s="61"/>
      <c r="F10" s="61"/>
      <c r="G10" s="61"/>
      <c r="H10" s="62"/>
    </row>
    <row r="11" spans="1:8" ht="18">
      <c r="A11" s="66" t="str">
        <f>"A I 1 - vj "&amp;Quartal&amp;"/"&amp;TEXT(Jahr,"00")</f>
        <v>A I 1 - vj 2/04</v>
      </c>
      <c r="B11" s="61"/>
      <c r="C11" s="67"/>
      <c r="D11" s="67"/>
      <c r="E11" s="67"/>
      <c r="F11" s="67"/>
      <c r="G11" s="67"/>
      <c r="H11" s="81"/>
    </row>
    <row r="12" spans="1:8" ht="18">
      <c r="A12" s="70" t="s">
        <v>99</v>
      </c>
      <c r="B12" s="61"/>
      <c r="C12" s="67"/>
      <c r="D12" s="67"/>
      <c r="E12" s="67"/>
      <c r="F12" s="67"/>
      <c r="G12" s="67"/>
      <c r="H12" s="81"/>
    </row>
    <row r="13" spans="1:8" ht="15">
      <c r="A13" s="70" t="str">
        <f>"im "&amp;Quartal&amp;". Vierteljahr "&amp;Jahr+2000</f>
        <v>im 2. Vierteljahr 2004</v>
      </c>
      <c r="B13" s="68"/>
      <c r="C13" s="68"/>
      <c r="D13" s="68"/>
      <c r="E13" s="68"/>
      <c r="F13" s="68"/>
      <c r="G13" s="68"/>
      <c r="H13" s="82"/>
    </row>
    <row r="14" spans="1:8" ht="12.75">
      <c r="A14" s="60"/>
      <c r="B14" s="68"/>
      <c r="C14" s="68"/>
      <c r="D14" s="68"/>
      <c r="E14" s="68"/>
      <c r="F14" s="68"/>
      <c r="G14" s="68"/>
      <c r="H14" s="82"/>
    </row>
    <row r="15" spans="1:8" ht="12.75">
      <c r="A15" s="60" t="s">
        <v>102</v>
      </c>
      <c r="B15" s="68"/>
      <c r="C15" s="56"/>
      <c r="D15" s="56"/>
      <c r="E15" s="56"/>
      <c r="F15" s="56"/>
      <c r="G15" s="68" t="s">
        <v>142</v>
      </c>
      <c r="H15" s="62"/>
    </row>
    <row r="16" spans="1:8" ht="12.75">
      <c r="A16" s="57" t="s">
        <v>105</v>
      </c>
      <c r="B16" s="120" t="s">
        <v>121</v>
      </c>
      <c r="C16" s="121"/>
      <c r="D16" s="121"/>
      <c r="E16" s="122"/>
      <c r="F16" s="56"/>
      <c r="G16" s="123">
        <v>38316</v>
      </c>
      <c r="H16" s="124"/>
    </row>
    <row r="17" spans="1:8" ht="12.75">
      <c r="A17" s="60" t="s">
        <v>104</v>
      </c>
      <c r="B17" s="125" t="s">
        <v>122</v>
      </c>
      <c r="C17" s="126"/>
      <c r="D17" s="126"/>
      <c r="E17" s="127"/>
      <c r="F17" s="61"/>
      <c r="G17" s="68"/>
      <c r="H17" s="62"/>
    </row>
    <row r="18" spans="1:8" ht="12.75">
      <c r="A18" s="64" t="s">
        <v>103</v>
      </c>
      <c r="B18" s="128" t="s">
        <v>123</v>
      </c>
      <c r="C18" s="129"/>
      <c r="D18" s="129"/>
      <c r="E18" s="130"/>
      <c r="F18" s="68"/>
      <c r="G18" s="68"/>
      <c r="H18" s="82"/>
    </row>
    <row r="19" spans="1:8" ht="12.75">
      <c r="A19" s="60"/>
      <c r="B19" s="61"/>
      <c r="C19" s="68"/>
      <c r="D19" s="68"/>
      <c r="E19" s="68"/>
      <c r="F19" s="68"/>
      <c r="G19" s="68"/>
      <c r="H19" s="82"/>
    </row>
    <row r="20" spans="1:8" ht="38.25" customHeight="1">
      <c r="A20" s="116" t="s">
        <v>139</v>
      </c>
      <c r="B20" s="116"/>
      <c r="C20" s="116"/>
      <c r="D20" s="116"/>
      <c r="E20" s="116"/>
      <c r="F20" s="116"/>
      <c r="G20" s="116"/>
      <c r="H20" s="117"/>
    </row>
    <row r="21" spans="1:8" ht="12.75">
      <c r="A21" s="65"/>
      <c r="B21" s="65"/>
      <c r="C21" s="69"/>
      <c r="D21" s="69"/>
      <c r="E21" s="69"/>
      <c r="F21" s="69"/>
      <c r="G21" s="69"/>
      <c r="H21" s="83"/>
    </row>
    <row r="22" spans="2:8" ht="12.75">
      <c r="B22" s="43"/>
      <c r="C22" s="43"/>
      <c r="D22" s="43"/>
      <c r="E22" s="43"/>
      <c r="F22" s="43"/>
      <c r="G22" s="43"/>
      <c r="H22" s="43"/>
    </row>
    <row r="23" spans="2:8" ht="13.5" thickBot="1">
      <c r="B23" s="43"/>
      <c r="C23" s="43"/>
      <c r="D23" s="43"/>
      <c r="E23" s="43"/>
      <c r="F23" s="43"/>
      <c r="G23" s="43"/>
      <c r="H23" s="43"/>
    </row>
    <row r="24" spans="1:8" ht="13.5" thickTop="1">
      <c r="A24" s="44"/>
      <c r="B24" s="45"/>
      <c r="C24" s="45"/>
      <c r="D24" s="45"/>
      <c r="E24" s="45"/>
      <c r="F24" s="45"/>
      <c r="G24" s="45"/>
      <c r="H24" s="46"/>
    </row>
    <row r="25" spans="1:8" s="89" customFormat="1" ht="20.25" customHeight="1">
      <c r="A25" s="86" t="s">
        <v>135</v>
      </c>
      <c r="B25" s="87"/>
      <c r="C25" s="87"/>
      <c r="D25" s="87"/>
      <c r="E25" s="87"/>
      <c r="F25" s="87"/>
      <c r="G25" s="87"/>
      <c r="H25" s="88"/>
    </row>
    <row r="26" spans="1:8" ht="6.75" customHeight="1">
      <c r="A26" s="47"/>
      <c r="B26" s="48"/>
      <c r="C26" s="48"/>
      <c r="D26" s="48"/>
      <c r="E26" s="48"/>
      <c r="F26" s="48"/>
      <c r="G26" s="48"/>
      <c r="H26" s="49"/>
    </row>
    <row r="27" spans="1:8" ht="15.75">
      <c r="A27" s="47"/>
      <c r="B27" s="50" t="s">
        <v>12</v>
      </c>
      <c r="C27" s="131">
        <v>4</v>
      </c>
      <c r="D27" s="51" t="s">
        <v>13</v>
      </c>
      <c r="E27" s="48"/>
      <c r="F27" s="48"/>
      <c r="G27" s="48"/>
      <c r="H27" s="49"/>
    </row>
    <row r="28" spans="1:8" ht="15.75">
      <c r="A28" s="47"/>
      <c r="B28" s="50" t="s">
        <v>14</v>
      </c>
      <c r="C28" s="132">
        <v>2</v>
      </c>
      <c r="D28" s="48"/>
      <c r="E28" s="48"/>
      <c r="F28" s="48"/>
      <c r="G28" s="48"/>
      <c r="H28" s="49"/>
    </row>
    <row r="29" spans="1:8" ht="13.5" thickBot="1">
      <c r="A29" s="52"/>
      <c r="B29" s="53"/>
      <c r="C29" s="53"/>
      <c r="D29" s="53"/>
      <c r="E29" s="53"/>
      <c r="F29" s="53"/>
      <c r="G29" s="53"/>
      <c r="H29" s="54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2" bestFit="1" customWidth="1"/>
    <col min="2" max="16384" width="11.421875" style="42" customWidth="1"/>
  </cols>
  <sheetData>
    <row r="1" spans="1:9" ht="18">
      <c r="A1" s="1" t="str">
        <f>'AI1vj'!A11</f>
        <v>A I 1 - vj 2/04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40"/>
      <c r="C2" s="19"/>
      <c r="D2" s="19"/>
      <c r="E2" s="19"/>
      <c r="F2" s="19"/>
      <c r="G2" s="19"/>
      <c r="H2" s="19"/>
      <c r="I2" s="19"/>
    </row>
    <row r="3" spans="1:9" ht="18" customHeight="1">
      <c r="A3" s="41" t="s">
        <v>137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79" t="str">
        <f>'AI1vj'!A13</f>
        <v>im 2.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2.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4"/>
      <c r="B8" s="76"/>
      <c r="C8" s="76"/>
      <c r="D8" s="76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7" t="str">
        <f>IF(Quartal=1,"Januar",IF(Quartal=2,"April",IF(Quartal=3,"Juli",IF(Quartal=4,"Oktober",""))))</f>
        <v>April</v>
      </c>
      <c r="C9" s="77" t="str">
        <f>IF(Quartal=1,"Februar",IF(Quartal=2,"Mai",IF(Quartal=3,"August",IF(Quartal=4,"November",""))))</f>
        <v>Mai</v>
      </c>
      <c r="D9" s="77" t="str">
        <f>IF(Quartal=1,"März",IF(Quartal=2,"Juni",IF(Quartal=3,"September",IF(Quartal=4,"Dezember",""))))</f>
        <v>Juni</v>
      </c>
      <c r="E9" s="72" t="s">
        <v>0</v>
      </c>
      <c r="F9" s="72" t="s">
        <v>1</v>
      </c>
      <c r="G9" s="75" t="s">
        <v>2</v>
      </c>
      <c r="H9" s="75" t="s">
        <v>124</v>
      </c>
      <c r="I9" s="73" t="s">
        <v>125</v>
      </c>
    </row>
    <row r="10" spans="1:9" ht="12.75">
      <c r="A10" s="4" t="s">
        <v>3</v>
      </c>
      <c r="B10" s="37">
        <v>2824107</v>
      </c>
      <c r="C10" s="37">
        <v>2824223</v>
      </c>
      <c r="D10" s="37">
        <v>2824651</v>
      </c>
      <c r="E10" s="37">
        <v>2824107</v>
      </c>
      <c r="F10" s="37">
        <v>1380192</v>
      </c>
      <c r="G10" s="37">
        <v>1443915</v>
      </c>
      <c r="H10" s="37">
        <v>2671492</v>
      </c>
      <c r="I10" s="37">
        <v>152615</v>
      </c>
    </row>
    <row r="11" spans="1:9" ht="12.75">
      <c r="A11" s="4" t="s">
        <v>4</v>
      </c>
      <c r="B11" s="37">
        <v>1968</v>
      </c>
      <c r="C11" s="37">
        <v>1798</v>
      </c>
      <c r="D11" s="37">
        <v>2253</v>
      </c>
      <c r="E11" s="37">
        <v>6019</v>
      </c>
      <c r="F11" s="37">
        <v>3159</v>
      </c>
      <c r="G11" s="37">
        <v>2860</v>
      </c>
      <c r="H11" s="37">
        <v>5819</v>
      </c>
      <c r="I11" s="37">
        <v>200</v>
      </c>
    </row>
    <row r="12" spans="1:9" ht="12.75">
      <c r="A12" s="4" t="s">
        <v>5</v>
      </c>
      <c r="B12" s="37">
        <v>2521</v>
      </c>
      <c r="C12" s="37">
        <v>2202</v>
      </c>
      <c r="D12" s="37">
        <v>2549</v>
      </c>
      <c r="E12" s="37">
        <v>7272</v>
      </c>
      <c r="F12" s="37">
        <v>3311</v>
      </c>
      <c r="G12" s="37">
        <v>3961</v>
      </c>
      <c r="H12" s="37">
        <v>7193</v>
      </c>
      <c r="I12" s="37">
        <v>79</v>
      </c>
    </row>
    <row r="13" spans="1:9" ht="12.75">
      <c r="A13" s="4" t="s">
        <v>6</v>
      </c>
      <c r="B13" s="103">
        <f>B11-B12</f>
        <v>-553</v>
      </c>
      <c r="C13" s="103">
        <f aca="true" t="shared" si="0" ref="C13:I13">C11-C12</f>
        <v>-404</v>
      </c>
      <c r="D13" s="103">
        <f t="shared" si="0"/>
        <v>-296</v>
      </c>
      <c r="E13" s="103">
        <f t="shared" si="0"/>
        <v>-1253</v>
      </c>
      <c r="F13" s="103">
        <f t="shared" si="0"/>
        <v>-152</v>
      </c>
      <c r="G13" s="103">
        <f t="shared" si="0"/>
        <v>-1101</v>
      </c>
      <c r="H13" s="103">
        <f t="shared" si="0"/>
        <v>-1374</v>
      </c>
      <c r="I13" s="103">
        <f t="shared" si="0"/>
        <v>121</v>
      </c>
    </row>
    <row r="14" spans="1:9" ht="12.75">
      <c r="A14" s="4" t="s">
        <v>7</v>
      </c>
      <c r="B14" s="102">
        <v>5779</v>
      </c>
      <c r="C14" s="102">
        <v>5283</v>
      </c>
      <c r="D14" s="102">
        <v>6732</v>
      </c>
      <c r="E14" s="37">
        <v>17794</v>
      </c>
      <c r="F14" s="102">
        <v>9046</v>
      </c>
      <c r="G14" s="102">
        <v>8748</v>
      </c>
      <c r="H14" s="102">
        <v>13517</v>
      </c>
      <c r="I14" s="102">
        <v>4277</v>
      </c>
    </row>
    <row r="15" spans="1:9" ht="12.75">
      <c r="A15" s="4" t="s">
        <v>8</v>
      </c>
      <c r="B15" s="102">
        <v>5115</v>
      </c>
      <c r="C15" s="102">
        <v>4448</v>
      </c>
      <c r="D15" s="102">
        <v>5590</v>
      </c>
      <c r="E15" s="37">
        <v>15153</v>
      </c>
      <c r="F15" s="102">
        <v>8062</v>
      </c>
      <c r="G15" s="102">
        <v>7091</v>
      </c>
      <c r="H15" s="102">
        <v>11227</v>
      </c>
      <c r="I15" s="102">
        <v>3926</v>
      </c>
    </row>
    <row r="16" spans="1:9" ht="12.75">
      <c r="A16" s="4" t="s">
        <v>6</v>
      </c>
      <c r="B16" s="103">
        <f aca="true" t="shared" si="1" ref="B16:I16">B14-B15</f>
        <v>664</v>
      </c>
      <c r="C16" s="103">
        <f t="shared" si="1"/>
        <v>835</v>
      </c>
      <c r="D16" s="103">
        <f t="shared" si="1"/>
        <v>1142</v>
      </c>
      <c r="E16" s="103">
        <f t="shared" si="1"/>
        <v>2641</v>
      </c>
      <c r="F16" s="103">
        <f t="shared" si="1"/>
        <v>984</v>
      </c>
      <c r="G16" s="103">
        <f t="shared" si="1"/>
        <v>1657</v>
      </c>
      <c r="H16" s="103">
        <f t="shared" si="1"/>
        <v>2290</v>
      </c>
      <c r="I16" s="103">
        <f t="shared" si="1"/>
        <v>351</v>
      </c>
    </row>
    <row r="17" spans="1:9" ht="12.75">
      <c r="A17" s="4" t="s">
        <v>141</v>
      </c>
      <c r="B17" s="37">
        <v>5</v>
      </c>
      <c r="C17" s="101">
        <v>-3</v>
      </c>
      <c r="D17" s="101">
        <v>0</v>
      </c>
      <c r="E17" s="37">
        <v>2</v>
      </c>
      <c r="F17" s="101">
        <v>3</v>
      </c>
      <c r="G17" s="37">
        <v>-1</v>
      </c>
      <c r="H17" s="37">
        <v>956</v>
      </c>
      <c r="I17" s="37">
        <v>-954</v>
      </c>
    </row>
    <row r="18" spans="1:10" ht="12.75">
      <c r="A18" s="4" t="s">
        <v>9</v>
      </c>
      <c r="B18" s="103">
        <f>B13+B16+B17</f>
        <v>116</v>
      </c>
      <c r="C18" s="103">
        <f aca="true" t="shared" si="2" ref="C18:I18">C13+C16+C17</f>
        <v>428</v>
      </c>
      <c r="D18" s="103">
        <f t="shared" si="2"/>
        <v>846</v>
      </c>
      <c r="E18" s="103">
        <f t="shared" si="2"/>
        <v>1390</v>
      </c>
      <c r="F18" s="103">
        <f t="shared" si="2"/>
        <v>835</v>
      </c>
      <c r="G18" s="103">
        <f t="shared" si="2"/>
        <v>555</v>
      </c>
      <c r="H18" s="103">
        <f t="shared" si="2"/>
        <v>1872</v>
      </c>
      <c r="I18" s="103">
        <f t="shared" si="2"/>
        <v>-482</v>
      </c>
      <c r="J18" s="80"/>
    </row>
    <row r="19" spans="1:9" ht="12.75">
      <c r="A19" s="4" t="s">
        <v>10</v>
      </c>
      <c r="B19" s="103">
        <f>B10+B18</f>
        <v>2824223</v>
      </c>
      <c r="C19" s="103">
        <f aca="true" t="shared" si="3" ref="C19:I19">C10+C18</f>
        <v>2824651</v>
      </c>
      <c r="D19" s="103">
        <f t="shared" si="3"/>
        <v>2825497</v>
      </c>
      <c r="E19" s="103">
        <f t="shared" si="3"/>
        <v>2825497</v>
      </c>
      <c r="F19" s="103">
        <f t="shared" si="3"/>
        <v>1381027</v>
      </c>
      <c r="G19" s="103">
        <f t="shared" si="3"/>
        <v>1444470</v>
      </c>
      <c r="H19" s="103">
        <f t="shared" si="3"/>
        <v>2673364</v>
      </c>
      <c r="I19" s="103">
        <f t="shared" si="3"/>
        <v>152133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1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1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2" customWidth="1"/>
    <col min="2" max="5" width="15.7109375" style="42" customWidth="1"/>
    <col min="6" max="6" width="11.8515625" style="42" customWidth="1"/>
    <col min="7" max="16384" width="11.421875" style="42" customWidth="1"/>
  </cols>
  <sheetData>
    <row r="1" spans="1:6" ht="18">
      <c r="A1" s="6" t="str">
        <f>'AI1vj'!A11</f>
        <v>A I 1 - vj 2/04</v>
      </c>
      <c r="B1" s="109"/>
      <c r="C1" s="108"/>
      <c r="D1" s="108"/>
      <c r="E1" s="108"/>
      <c r="F1" s="108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30.06.2004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30.06.2003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104">
        <f>C8+D8</f>
        <v>85421</v>
      </c>
      <c r="C8" s="25">
        <v>41621</v>
      </c>
      <c r="D8" s="25">
        <v>43800</v>
      </c>
      <c r="E8" s="118">
        <v>409</v>
      </c>
      <c r="F8" s="106">
        <f>E8*100/B8</f>
        <v>0.47880497769869235</v>
      </c>
    </row>
    <row r="9" spans="1:6" ht="12.75">
      <c r="A9" s="12" t="s">
        <v>23</v>
      </c>
      <c r="B9" s="104">
        <f aca="true" t="shared" si="0" ref="B9:B23">C9+D9</f>
        <v>232886</v>
      </c>
      <c r="C9" s="25">
        <v>113206</v>
      </c>
      <c r="D9" s="25">
        <v>119680</v>
      </c>
      <c r="E9" s="118">
        <v>273</v>
      </c>
      <c r="F9" s="106">
        <f aca="true" t="shared" si="1" ref="F9:F23">E9*100/B9</f>
        <v>0.11722473656638871</v>
      </c>
    </row>
    <row r="10" spans="1:6" ht="12.75">
      <c r="A10" s="12" t="s">
        <v>24</v>
      </c>
      <c r="B10" s="104">
        <f t="shared" si="0"/>
        <v>212245</v>
      </c>
      <c r="C10" s="25">
        <v>100894</v>
      </c>
      <c r="D10" s="25">
        <v>111351</v>
      </c>
      <c r="E10" s="118">
        <v>47</v>
      </c>
      <c r="F10" s="106">
        <f t="shared" si="1"/>
        <v>0.022144220122971094</v>
      </c>
    </row>
    <row r="11" spans="1:6" ht="12.75">
      <c r="A11" s="12" t="s">
        <v>25</v>
      </c>
      <c r="B11" s="104">
        <f t="shared" si="0"/>
        <v>78756</v>
      </c>
      <c r="C11" s="25">
        <v>38347</v>
      </c>
      <c r="D11" s="25">
        <v>40409</v>
      </c>
      <c r="E11" s="118">
        <v>-513</v>
      </c>
      <c r="F11" s="106">
        <f t="shared" si="1"/>
        <v>-0.6513789425567575</v>
      </c>
    </row>
    <row r="12" spans="1:6" ht="12.75">
      <c r="A12" s="12" t="s">
        <v>26</v>
      </c>
      <c r="B12" s="104">
        <f t="shared" si="0"/>
        <v>137525</v>
      </c>
      <c r="C12" s="25">
        <v>67582</v>
      </c>
      <c r="D12" s="25">
        <v>69943</v>
      </c>
      <c r="E12" s="118">
        <v>74</v>
      </c>
      <c r="F12" s="106">
        <f t="shared" si="1"/>
        <v>0.053808398473004906</v>
      </c>
    </row>
    <row r="13" spans="1:6" ht="12.75">
      <c r="A13" s="12" t="s">
        <v>27</v>
      </c>
      <c r="B13" s="104">
        <f t="shared" si="0"/>
        <v>185545</v>
      </c>
      <c r="C13" s="25">
        <v>90258</v>
      </c>
      <c r="D13" s="25">
        <v>95287</v>
      </c>
      <c r="E13" s="118">
        <v>1364</v>
      </c>
      <c r="F13" s="106">
        <f t="shared" si="1"/>
        <v>0.7351316392249858</v>
      </c>
    </row>
    <row r="14" spans="1:6" ht="12.75">
      <c r="A14" s="12" t="s">
        <v>28</v>
      </c>
      <c r="B14" s="104">
        <f t="shared" si="0"/>
        <v>166606</v>
      </c>
      <c r="C14" s="25">
        <v>81436</v>
      </c>
      <c r="D14" s="25">
        <v>85170</v>
      </c>
      <c r="E14" s="118">
        <v>399</v>
      </c>
      <c r="F14" s="106">
        <f t="shared" si="1"/>
        <v>0.2394871733310925</v>
      </c>
    </row>
    <row r="15" spans="1:6" ht="12.75">
      <c r="A15" s="12" t="s">
        <v>29</v>
      </c>
      <c r="B15" s="104">
        <f t="shared" si="0"/>
        <v>205555</v>
      </c>
      <c r="C15" s="25">
        <v>99142</v>
      </c>
      <c r="D15" s="25">
        <v>106413</v>
      </c>
      <c r="E15" s="118">
        <v>578</v>
      </c>
      <c r="F15" s="106">
        <f t="shared" si="1"/>
        <v>0.2811899491620248</v>
      </c>
    </row>
    <row r="16" spans="1:6" ht="12.75">
      <c r="A16" s="12" t="s">
        <v>30</v>
      </c>
      <c r="B16" s="104">
        <f t="shared" si="0"/>
        <v>297604</v>
      </c>
      <c r="C16" s="25">
        <v>145592</v>
      </c>
      <c r="D16" s="25">
        <v>152012</v>
      </c>
      <c r="E16" s="118">
        <v>1674</v>
      </c>
      <c r="F16" s="106">
        <f t="shared" si="1"/>
        <v>0.5624924396177471</v>
      </c>
    </row>
    <row r="17" spans="1:6" ht="12.75">
      <c r="A17" s="12" t="s">
        <v>31</v>
      </c>
      <c r="B17" s="104">
        <f t="shared" si="0"/>
        <v>135060</v>
      </c>
      <c r="C17" s="25">
        <v>67925</v>
      </c>
      <c r="D17" s="25">
        <v>67135</v>
      </c>
      <c r="E17" s="118">
        <v>315</v>
      </c>
      <c r="F17" s="106">
        <f t="shared" si="1"/>
        <v>0.23322967569968903</v>
      </c>
    </row>
    <row r="18" spans="1:6" ht="12.75">
      <c r="A18" s="12" t="s">
        <v>32</v>
      </c>
      <c r="B18" s="104">
        <f t="shared" si="0"/>
        <v>273051</v>
      </c>
      <c r="C18" s="25">
        <v>134636</v>
      </c>
      <c r="D18" s="25">
        <v>138415</v>
      </c>
      <c r="E18" s="118">
        <v>309</v>
      </c>
      <c r="F18" s="106">
        <f t="shared" si="1"/>
        <v>0.1131656723469242</v>
      </c>
    </row>
    <row r="19" spans="1:6" ht="12.75">
      <c r="A19" s="12" t="s">
        <v>33</v>
      </c>
      <c r="B19" s="104">
        <f t="shared" si="0"/>
        <v>200039</v>
      </c>
      <c r="C19" s="25">
        <v>99323</v>
      </c>
      <c r="D19" s="25">
        <v>100716</v>
      </c>
      <c r="E19" s="118">
        <v>680</v>
      </c>
      <c r="F19" s="106">
        <f t="shared" si="1"/>
        <v>0.33993371292597946</v>
      </c>
    </row>
    <row r="20" spans="1:6" ht="12.75">
      <c r="A20" s="12" t="s">
        <v>34</v>
      </c>
      <c r="B20" s="104">
        <f t="shared" si="0"/>
        <v>255776</v>
      </c>
      <c r="C20" s="25">
        <v>125441</v>
      </c>
      <c r="D20" s="25">
        <v>130335</v>
      </c>
      <c r="E20" s="118">
        <v>1030</v>
      </c>
      <c r="F20" s="106">
        <f t="shared" si="1"/>
        <v>0.4026961090954585</v>
      </c>
    </row>
    <row r="21" spans="1:6" ht="12.75">
      <c r="A21" s="12" t="s">
        <v>35</v>
      </c>
      <c r="B21" s="104">
        <f t="shared" si="0"/>
        <v>136853</v>
      </c>
      <c r="C21" s="25">
        <v>67546</v>
      </c>
      <c r="D21" s="25">
        <v>69307</v>
      </c>
      <c r="E21" s="118">
        <v>112</v>
      </c>
      <c r="F21" s="106">
        <f t="shared" si="1"/>
        <v>0.0818396381518856</v>
      </c>
    </row>
    <row r="22" spans="1:6" ht="12.75">
      <c r="A22" s="12" t="s">
        <v>36</v>
      </c>
      <c r="B22" s="104">
        <f t="shared" si="0"/>
        <v>222575</v>
      </c>
      <c r="C22" s="25">
        <v>108078</v>
      </c>
      <c r="D22" s="25">
        <v>114497</v>
      </c>
      <c r="E22" s="118">
        <v>1293</v>
      </c>
      <c r="F22" s="106">
        <f t="shared" si="1"/>
        <v>0.5809277771537684</v>
      </c>
    </row>
    <row r="23" spans="1:6" ht="12.75">
      <c r="A23" s="90" t="s">
        <v>136</v>
      </c>
      <c r="B23" s="105">
        <f t="shared" si="0"/>
        <v>2825497</v>
      </c>
      <c r="C23" s="26">
        <v>1381027</v>
      </c>
      <c r="D23" s="26">
        <v>1444470</v>
      </c>
      <c r="E23" s="119">
        <v>8044</v>
      </c>
      <c r="F23" s="107">
        <f t="shared" si="1"/>
        <v>0.2846932769703879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30.06.2004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2/04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40"/>
      <c r="C2" s="19"/>
      <c r="D2" s="19"/>
      <c r="E2" s="19"/>
      <c r="F2" s="19"/>
      <c r="G2" s="19"/>
      <c r="H2" s="19"/>
      <c r="I2" s="19"/>
    </row>
    <row r="3" spans="1:9" ht="18">
      <c r="A3" s="41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1" t="str">
        <f>'AI1vj'!A13</f>
        <v>im 2.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2.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4"/>
      <c r="B8" s="76"/>
      <c r="C8" s="76"/>
      <c r="D8" s="76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7" t="str">
        <f>IF(Quartal=1,"Januar",IF(Quartal=2,"April",IF(Quartal=3,"Juli",IF(Quartal=4,"Oktober",""))))</f>
        <v>April</v>
      </c>
      <c r="C9" s="77" t="str">
        <f>IF(Quartal=1,"Februar",IF(Quartal=2,"Mai",IF(Quartal=3,"August",IF(Quartal=4,"November",""))))</f>
        <v>Mai</v>
      </c>
      <c r="D9" s="77" t="str">
        <f>IF(Quartal=1,"März",IF(Quartal=2,"Juni",IF(Quartal=3,"September",IF(Quartal=4,"Dezember",""))))</f>
        <v>Juni</v>
      </c>
      <c r="E9" s="72" t="s">
        <v>0</v>
      </c>
      <c r="F9" s="72" t="s">
        <v>1</v>
      </c>
      <c r="G9" s="75" t="s">
        <v>2</v>
      </c>
      <c r="H9" s="75" t="s">
        <v>124</v>
      </c>
      <c r="I9" s="73" t="s">
        <v>125</v>
      </c>
    </row>
    <row r="10" spans="1:9" ht="12.75">
      <c r="A10" s="4" t="s">
        <v>3</v>
      </c>
      <c r="B10" s="98">
        <v>1737893</v>
      </c>
      <c r="C10" s="98">
        <v>1737678</v>
      </c>
      <c r="D10" s="98">
        <v>1737691</v>
      </c>
      <c r="E10" s="98">
        <v>1737893</v>
      </c>
      <c r="F10" s="98">
        <v>844735</v>
      </c>
      <c r="G10" s="98">
        <v>893158</v>
      </c>
      <c r="H10" s="98">
        <v>1485924</v>
      </c>
      <c r="I10" s="98">
        <v>251969</v>
      </c>
    </row>
    <row r="11" spans="1:9" ht="12.75">
      <c r="A11" s="4" t="s">
        <v>4</v>
      </c>
      <c r="B11" s="98">
        <v>1273</v>
      </c>
      <c r="C11" s="98">
        <v>1187</v>
      </c>
      <c r="D11" s="98">
        <v>1343</v>
      </c>
      <c r="E11" s="99">
        <v>3803</v>
      </c>
      <c r="F11" s="98">
        <v>1927</v>
      </c>
      <c r="G11" s="98">
        <v>1876</v>
      </c>
      <c r="H11" s="98">
        <v>3458</v>
      </c>
      <c r="I11" s="98">
        <v>345</v>
      </c>
    </row>
    <row r="12" spans="1:9" ht="12.75">
      <c r="A12" s="4" t="s">
        <v>5</v>
      </c>
      <c r="B12" s="98">
        <v>1555</v>
      </c>
      <c r="C12" s="98">
        <v>1264</v>
      </c>
      <c r="D12" s="98">
        <v>1560</v>
      </c>
      <c r="E12" s="99">
        <v>4379</v>
      </c>
      <c r="F12" s="98">
        <v>2025</v>
      </c>
      <c r="G12" s="98">
        <v>2354</v>
      </c>
      <c r="H12" s="98">
        <v>4230</v>
      </c>
      <c r="I12" s="98">
        <v>149</v>
      </c>
    </row>
    <row r="13" spans="1:9" ht="12.75">
      <c r="A13" s="4" t="s">
        <v>6</v>
      </c>
      <c r="B13" s="110">
        <f>B11-B12</f>
        <v>-282</v>
      </c>
      <c r="C13" s="110">
        <f aca="true" t="shared" si="0" ref="C13:I13">C11-C12</f>
        <v>-77</v>
      </c>
      <c r="D13" s="110">
        <f t="shared" si="0"/>
        <v>-217</v>
      </c>
      <c r="E13" s="110">
        <f t="shared" si="0"/>
        <v>-576</v>
      </c>
      <c r="F13" s="110">
        <f t="shared" si="0"/>
        <v>-98</v>
      </c>
      <c r="G13" s="110">
        <f t="shared" si="0"/>
        <v>-478</v>
      </c>
      <c r="H13" s="110">
        <f t="shared" si="0"/>
        <v>-772</v>
      </c>
      <c r="I13" s="110">
        <f t="shared" si="0"/>
        <v>196</v>
      </c>
    </row>
    <row r="14" spans="1:9" ht="12.75">
      <c r="A14" s="4" t="s">
        <v>7</v>
      </c>
      <c r="B14" s="98">
        <v>5993</v>
      </c>
      <c r="C14" s="98">
        <v>5318</v>
      </c>
      <c r="D14" s="98">
        <v>6947</v>
      </c>
      <c r="E14" s="98">
        <v>18258</v>
      </c>
      <c r="F14" s="100">
        <v>9718</v>
      </c>
      <c r="G14" s="100">
        <v>8540</v>
      </c>
      <c r="H14" s="100">
        <v>12537</v>
      </c>
      <c r="I14" s="100">
        <v>5721</v>
      </c>
    </row>
    <row r="15" spans="1:9" ht="12.75">
      <c r="A15" s="4" t="s">
        <v>8</v>
      </c>
      <c r="B15" s="98">
        <v>5909</v>
      </c>
      <c r="C15" s="98">
        <v>5207</v>
      </c>
      <c r="D15" s="98">
        <v>7454</v>
      </c>
      <c r="E15" s="98">
        <v>18570</v>
      </c>
      <c r="F15" s="100">
        <v>10058</v>
      </c>
      <c r="G15" s="100">
        <v>8512</v>
      </c>
      <c r="H15" s="100">
        <v>12143</v>
      </c>
      <c r="I15" s="100">
        <v>6427</v>
      </c>
    </row>
    <row r="16" spans="1:9" ht="12.75">
      <c r="A16" s="4" t="s">
        <v>6</v>
      </c>
      <c r="B16" s="110">
        <f>B14-B15</f>
        <v>84</v>
      </c>
      <c r="C16" s="110">
        <f aca="true" t="shared" si="1" ref="C16:I16">C14-C15</f>
        <v>111</v>
      </c>
      <c r="D16" s="110">
        <f t="shared" si="1"/>
        <v>-507</v>
      </c>
      <c r="E16" s="110">
        <f t="shared" si="1"/>
        <v>-312</v>
      </c>
      <c r="F16" s="110">
        <f t="shared" si="1"/>
        <v>-340</v>
      </c>
      <c r="G16" s="110">
        <f t="shared" si="1"/>
        <v>28</v>
      </c>
      <c r="H16" s="110">
        <f t="shared" si="1"/>
        <v>394</v>
      </c>
      <c r="I16" s="110">
        <f t="shared" si="1"/>
        <v>-706</v>
      </c>
    </row>
    <row r="17" spans="1:9" ht="12.75">
      <c r="A17" s="4" t="s">
        <v>141</v>
      </c>
      <c r="B17" s="98">
        <v>-17</v>
      </c>
      <c r="C17" s="98">
        <v>-21</v>
      </c>
      <c r="D17" s="98">
        <v>-17</v>
      </c>
      <c r="E17" s="99">
        <v>-55</v>
      </c>
      <c r="F17" s="101">
        <v>-39</v>
      </c>
      <c r="G17" s="98">
        <v>-16</v>
      </c>
      <c r="H17" s="98">
        <v>-4</v>
      </c>
      <c r="I17" s="98">
        <v>-59</v>
      </c>
    </row>
    <row r="18" spans="1:9" ht="12.75">
      <c r="A18" s="4" t="s">
        <v>9</v>
      </c>
      <c r="B18" s="110">
        <f aca="true" t="shared" si="2" ref="B18:G18">B13+B16+B17</f>
        <v>-215</v>
      </c>
      <c r="C18" s="110">
        <f t="shared" si="2"/>
        <v>13</v>
      </c>
      <c r="D18" s="110">
        <f t="shared" si="2"/>
        <v>-741</v>
      </c>
      <c r="E18" s="110">
        <f t="shared" si="2"/>
        <v>-943</v>
      </c>
      <c r="F18" s="110">
        <f t="shared" si="2"/>
        <v>-477</v>
      </c>
      <c r="G18" s="110">
        <f t="shared" si="2"/>
        <v>-466</v>
      </c>
      <c r="H18" s="111">
        <v>1086</v>
      </c>
      <c r="I18" s="111">
        <v>-2029</v>
      </c>
    </row>
    <row r="19" spans="1:9" ht="12.75">
      <c r="A19" s="4" t="s">
        <v>10</v>
      </c>
      <c r="B19" s="110">
        <f>B10+B18</f>
        <v>1737678</v>
      </c>
      <c r="C19" s="110">
        <f aca="true" t="shared" si="3" ref="C19:I19">C10+C18</f>
        <v>1737691</v>
      </c>
      <c r="D19" s="110">
        <f t="shared" si="3"/>
        <v>1736950</v>
      </c>
      <c r="E19" s="110">
        <f t="shared" si="3"/>
        <v>1736950</v>
      </c>
      <c r="F19" s="110">
        <f t="shared" si="3"/>
        <v>844258</v>
      </c>
      <c r="G19" s="110">
        <f t="shared" si="3"/>
        <v>892692</v>
      </c>
      <c r="H19" s="110">
        <f t="shared" si="3"/>
        <v>1487010</v>
      </c>
      <c r="I19" s="110">
        <f t="shared" si="3"/>
        <v>249940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1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1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2" customWidth="1"/>
    <col min="2" max="5" width="14.421875" style="42" customWidth="1"/>
    <col min="6" max="6" width="12.140625" style="42" customWidth="1"/>
    <col min="7" max="16384" width="11.421875" style="42" customWidth="1"/>
  </cols>
  <sheetData>
    <row r="1" spans="1:6" ht="18">
      <c r="A1" s="6" t="str">
        <f>'AI1vj'!A11</f>
        <v>A I 1 - vj 2/04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30.06.2004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5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30.06.2003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104">
        <f>C8+D8</f>
        <v>236039</v>
      </c>
      <c r="C8" s="25">
        <v>122640</v>
      </c>
      <c r="D8" s="25">
        <v>113399</v>
      </c>
      <c r="E8" s="102">
        <v>231</v>
      </c>
      <c r="F8" s="106">
        <f>E8*100/B8</f>
        <v>0.09786518329598075</v>
      </c>
    </row>
    <row r="9" spans="1:6" ht="12.75">
      <c r="A9" s="12" t="s">
        <v>127</v>
      </c>
      <c r="B9" s="104">
        <f aca="true" t="shared" si="0" ref="B9:B15">C9+D9</f>
        <v>245416</v>
      </c>
      <c r="C9" s="25">
        <v>119445</v>
      </c>
      <c r="D9" s="25">
        <v>125971</v>
      </c>
      <c r="E9" s="102">
        <v>986</v>
      </c>
      <c r="F9" s="106">
        <f aca="true" t="shared" si="1" ref="F9:F15">E9*100/B9</f>
        <v>0.40176679597092285</v>
      </c>
    </row>
    <row r="10" spans="1:6" ht="12.75">
      <c r="A10" s="12" t="s">
        <v>128</v>
      </c>
      <c r="B10" s="104">
        <f t="shared" si="0"/>
        <v>247384</v>
      </c>
      <c r="C10" s="25">
        <v>117127</v>
      </c>
      <c r="D10" s="25">
        <v>130257</v>
      </c>
      <c r="E10" s="102">
        <v>900</v>
      </c>
      <c r="F10" s="106">
        <f t="shared" si="1"/>
        <v>0.36380687514148047</v>
      </c>
    </row>
    <row r="11" spans="1:6" ht="12.75">
      <c r="A11" s="12" t="s">
        <v>129</v>
      </c>
      <c r="B11" s="104">
        <f t="shared" si="0"/>
        <v>282375</v>
      </c>
      <c r="C11" s="25">
        <v>133402</v>
      </c>
      <c r="D11" s="25">
        <v>148973</v>
      </c>
      <c r="E11" s="102">
        <v>1437</v>
      </c>
      <c r="F11" s="106">
        <f t="shared" si="1"/>
        <v>0.5088977423638779</v>
      </c>
    </row>
    <row r="12" spans="1:6" ht="12.75">
      <c r="A12" s="12" t="s">
        <v>130</v>
      </c>
      <c r="B12" s="104">
        <f t="shared" si="0"/>
        <v>407903</v>
      </c>
      <c r="C12" s="25">
        <v>194357</v>
      </c>
      <c r="D12" s="25">
        <v>213546</v>
      </c>
      <c r="E12" s="102">
        <v>-193</v>
      </c>
      <c r="F12" s="106">
        <f t="shared" si="1"/>
        <v>-0.04731517051848111</v>
      </c>
    </row>
    <row r="13" spans="1:6" ht="12.75">
      <c r="A13" s="12" t="s">
        <v>131</v>
      </c>
      <c r="B13" s="104">
        <f t="shared" si="0"/>
        <v>118372</v>
      </c>
      <c r="C13" s="25">
        <v>57707</v>
      </c>
      <c r="D13" s="25">
        <v>60665</v>
      </c>
      <c r="E13" s="102">
        <v>903</v>
      </c>
      <c r="F13" s="106">
        <f t="shared" si="1"/>
        <v>0.7628493224749096</v>
      </c>
    </row>
    <row r="14" spans="1:6" ht="12.75">
      <c r="A14" s="12" t="s">
        <v>132</v>
      </c>
      <c r="B14" s="104">
        <f t="shared" si="0"/>
        <v>199461</v>
      </c>
      <c r="C14" s="25">
        <v>99580</v>
      </c>
      <c r="D14" s="25">
        <v>99881</v>
      </c>
      <c r="E14" s="102">
        <v>859</v>
      </c>
      <c r="F14" s="106">
        <f t="shared" si="1"/>
        <v>0.4306606303989251</v>
      </c>
    </row>
    <row r="15" spans="1:6" ht="12.75">
      <c r="A15" s="17" t="s">
        <v>133</v>
      </c>
      <c r="B15" s="105">
        <f t="shared" si="0"/>
        <v>1736950</v>
      </c>
      <c r="C15" s="26">
        <v>844258</v>
      </c>
      <c r="D15" s="26">
        <v>892692</v>
      </c>
      <c r="E15" s="26">
        <v>5123</v>
      </c>
      <c r="F15" s="107">
        <f t="shared" si="1"/>
        <v>0.29494228388842514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2/04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8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30.06.2004</v>
      </c>
      <c r="B4" s="2"/>
      <c r="C4" s="2"/>
      <c r="D4" s="2"/>
    </row>
    <row r="5" spans="1:4" ht="12.75">
      <c r="A5" s="1"/>
      <c r="B5" s="1"/>
      <c r="C5" s="1"/>
      <c r="D5" s="1"/>
    </row>
    <row r="6" spans="1:4" s="95" customFormat="1" ht="24.75" customHeight="1">
      <c r="A6" s="93" t="s">
        <v>38</v>
      </c>
      <c r="B6" s="72" t="s">
        <v>39</v>
      </c>
      <c r="C6" s="75" t="s">
        <v>19</v>
      </c>
      <c r="D6" s="94" t="s">
        <v>37</v>
      </c>
    </row>
    <row r="7" spans="1:4" ht="12.75">
      <c r="A7" s="36">
        <v>1</v>
      </c>
      <c r="B7" s="91" t="s">
        <v>47</v>
      </c>
      <c r="C7" s="36" t="s">
        <v>48</v>
      </c>
      <c r="D7" s="39">
        <v>232886</v>
      </c>
    </row>
    <row r="8" spans="1:4" ht="12.75">
      <c r="A8" s="36">
        <v>2</v>
      </c>
      <c r="B8" s="92" t="s">
        <v>49</v>
      </c>
      <c r="C8" s="36" t="s">
        <v>48</v>
      </c>
      <c r="D8" s="39">
        <v>212245</v>
      </c>
    </row>
    <row r="9" spans="1:4" ht="12.75">
      <c r="A9" s="36">
        <v>3</v>
      </c>
      <c r="B9" s="92" t="s">
        <v>50</v>
      </c>
      <c r="C9" s="36" t="s">
        <v>48</v>
      </c>
      <c r="D9" s="39">
        <v>85421</v>
      </c>
    </row>
    <row r="10" spans="1:4" ht="12.75">
      <c r="A10" s="36">
        <v>4</v>
      </c>
      <c r="B10" s="92" t="s">
        <v>51</v>
      </c>
      <c r="C10" s="36" t="s">
        <v>48</v>
      </c>
      <c r="D10" s="112">
        <v>78756</v>
      </c>
    </row>
    <row r="11" spans="1:4" ht="12.75">
      <c r="A11" s="36">
        <v>5</v>
      </c>
      <c r="B11" s="92" t="s">
        <v>52</v>
      </c>
      <c r="C11" s="36" t="s">
        <v>34</v>
      </c>
      <c r="D11" s="112">
        <v>71610</v>
      </c>
    </row>
    <row r="12" spans="1:4" ht="12.75">
      <c r="A12" s="36">
        <v>6</v>
      </c>
      <c r="B12" s="92" t="s">
        <v>53</v>
      </c>
      <c r="C12" s="36" t="s">
        <v>30</v>
      </c>
      <c r="D12" s="112">
        <v>48483</v>
      </c>
    </row>
    <row r="13" spans="1:4" ht="12.75">
      <c r="A13" s="36">
        <v>7</v>
      </c>
      <c r="B13" s="92" t="s">
        <v>54</v>
      </c>
      <c r="C13" s="36" t="s">
        <v>30</v>
      </c>
      <c r="D13" s="112">
        <v>40497</v>
      </c>
    </row>
    <row r="14" spans="1:4" ht="12.75">
      <c r="A14" s="36">
        <v>8</v>
      </c>
      <c r="B14" s="92" t="s">
        <v>55</v>
      </c>
      <c r="C14" s="36" t="s">
        <v>35</v>
      </c>
      <c r="D14" s="112">
        <v>33213</v>
      </c>
    </row>
    <row r="15" spans="1:4" ht="12.75">
      <c r="A15" s="36">
        <v>9</v>
      </c>
      <c r="B15" s="92" t="s">
        <v>56</v>
      </c>
      <c r="C15" s="36" t="s">
        <v>30</v>
      </c>
      <c r="D15" s="112">
        <v>32114</v>
      </c>
    </row>
    <row r="16" spans="1:4" ht="12.75">
      <c r="A16" s="36">
        <v>10</v>
      </c>
      <c r="B16" s="92" t="s">
        <v>57</v>
      </c>
      <c r="C16" s="36" t="s">
        <v>36</v>
      </c>
      <c r="D16" s="112">
        <v>30147</v>
      </c>
    </row>
    <row r="17" spans="1:4" ht="12.75">
      <c r="A17" s="36">
        <v>11</v>
      </c>
      <c r="B17" s="92" t="s">
        <v>58</v>
      </c>
      <c r="C17" s="36" t="s">
        <v>27</v>
      </c>
      <c r="D17" s="112">
        <v>29460</v>
      </c>
    </row>
    <row r="18" spans="1:4" ht="12.75">
      <c r="A18" s="36">
        <v>12</v>
      </c>
      <c r="B18" s="92" t="s">
        <v>59</v>
      </c>
      <c r="C18" s="36" t="s">
        <v>32</v>
      </c>
      <c r="D18" s="112">
        <v>28572</v>
      </c>
    </row>
    <row r="19" spans="1:4" ht="12.75">
      <c r="A19" s="36">
        <v>13</v>
      </c>
      <c r="B19" s="92" t="s">
        <v>60</v>
      </c>
      <c r="C19" s="36" t="s">
        <v>34</v>
      </c>
      <c r="D19" s="112">
        <v>25895</v>
      </c>
    </row>
    <row r="20" spans="1:4" ht="12.75">
      <c r="A20" s="36">
        <v>14</v>
      </c>
      <c r="B20" s="92" t="s">
        <v>61</v>
      </c>
      <c r="C20" s="24" t="s">
        <v>36</v>
      </c>
      <c r="D20" s="112">
        <v>25184</v>
      </c>
    </row>
    <row r="21" spans="1:4" ht="12.75">
      <c r="A21" s="36">
        <v>15</v>
      </c>
      <c r="B21" s="92" t="s">
        <v>62</v>
      </c>
      <c r="C21" s="36" t="s">
        <v>33</v>
      </c>
      <c r="D21" s="112">
        <v>24298</v>
      </c>
    </row>
    <row r="22" spans="1:4" ht="12.75">
      <c r="A22" s="36">
        <v>16</v>
      </c>
      <c r="B22" s="92" t="s">
        <v>63</v>
      </c>
      <c r="C22" s="36" t="s">
        <v>36</v>
      </c>
      <c r="D22" s="112">
        <v>24021</v>
      </c>
    </row>
    <row r="23" spans="1:4" ht="12.75">
      <c r="A23" s="36">
        <v>17</v>
      </c>
      <c r="B23" s="92" t="s">
        <v>64</v>
      </c>
      <c r="C23" s="36" t="s">
        <v>32</v>
      </c>
      <c r="D23" s="112">
        <v>23352</v>
      </c>
    </row>
    <row r="24" spans="1:4" ht="12.75">
      <c r="A24" s="36">
        <v>18</v>
      </c>
      <c r="B24" s="92" t="s">
        <v>65</v>
      </c>
      <c r="C24" s="36" t="s">
        <v>28</v>
      </c>
      <c r="D24" s="112">
        <v>20881</v>
      </c>
    </row>
    <row r="25" spans="1:4" ht="12.75">
      <c r="A25" s="36">
        <v>19</v>
      </c>
      <c r="B25" s="92" t="s">
        <v>66</v>
      </c>
      <c r="C25" s="36" t="s">
        <v>26</v>
      </c>
      <c r="D25" s="112">
        <v>20504</v>
      </c>
    </row>
    <row r="26" spans="1:4" ht="12.75">
      <c r="A26" s="36">
        <v>20</v>
      </c>
      <c r="B26" s="92" t="s">
        <v>67</v>
      </c>
      <c r="C26" s="36" t="s">
        <v>30</v>
      </c>
      <c r="D26" s="112">
        <v>20284</v>
      </c>
    </row>
    <row r="27" spans="1:4" ht="12.75">
      <c r="A27" s="36">
        <v>21</v>
      </c>
      <c r="B27" s="92" t="s">
        <v>68</v>
      </c>
      <c r="C27" s="36" t="s">
        <v>29</v>
      </c>
      <c r="D27" s="112">
        <v>19856</v>
      </c>
    </row>
    <row r="28" spans="1:4" ht="12.75">
      <c r="A28" s="36">
        <v>22</v>
      </c>
      <c r="B28" s="92" t="s">
        <v>69</v>
      </c>
      <c r="C28" s="36" t="s">
        <v>34</v>
      </c>
      <c r="D28" s="112">
        <v>19341</v>
      </c>
    </row>
    <row r="29" spans="1:4" ht="12.75">
      <c r="A29" s="36">
        <v>23</v>
      </c>
      <c r="B29" s="92" t="s">
        <v>70</v>
      </c>
      <c r="C29" s="36" t="s">
        <v>27</v>
      </c>
      <c r="D29" s="112">
        <v>18444</v>
      </c>
    </row>
    <row r="30" spans="1:4" ht="12.75">
      <c r="A30" s="36">
        <v>24</v>
      </c>
      <c r="B30" s="92" t="s">
        <v>71</v>
      </c>
      <c r="C30" s="36" t="s">
        <v>30</v>
      </c>
      <c r="D30" s="112">
        <v>17856</v>
      </c>
    </row>
    <row r="31" spans="1:4" ht="12.75">
      <c r="A31" s="36">
        <v>25</v>
      </c>
      <c r="B31" s="92" t="s">
        <v>72</v>
      </c>
      <c r="C31" s="36" t="s">
        <v>30</v>
      </c>
      <c r="D31" s="112">
        <v>17902</v>
      </c>
    </row>
    <row r="32" spans="1:4" ht="12.75">
      <c r="A32" s="36">
        <v>26</v>
      </c>
      <c r="B32" s="92" t="s">
        <v>73</v>
      </c>
      <c r="C32" s="36" t="s">
        <v>29</v>
      </c>
      <c r="D32" s="112">
        <v>17069</v>
      </c>
    </row>
    <row r="33" spans="1:4" ht="12.75">
      <c r="A33" s="36">
        <v>27</v>
      </c>
      <c r="B33" s="92" t="s">
        <v>74</v>
      </c>
      <c r="C33" s="36" t="s">
        <v>29</v>
      </c>
      <c r="D33" s="112">
        <v>16435</v>
      </c>
    </row>
    <row r="34" spans="1:4" ht="12.75">
      <c r="A34" s="36">
        <v>28</v>
      </c>
      <c r="B34" s="92" t="s">
        <v>75</v>
      </c>
      <c r="C34" s="36" t="s">
        <v>29</v>
      </c>
      <c r="D34" s="112">
        <v>16319</v>
      </c>
    </row>
    <row r="35" spans="1:4" ht="12.75">
      <c r="A35" s="36">
        <v>29</v>
      </c>
      <c r="B35" s="92" t="s">
        <v>77</v>
      </c>
      <c r="C35" s="36" t="s">
        <v>36</v>
      </c>
      <c r="D35" s="112">
        <v>16177</v>
      </c>
    </row>
    <row r="36" spans="1:4" ht="12.75">
      <c r="A36" s="36">
        <v>30</v>
      </c>
      <c r="B36" s="92" t="s">
        <v>78</v>
      </c>
      <c r="C36" s="36" t="s">
        <v>30</v>
      </c>
      <c r="D36" s="112">
        <v>16226</v>
      </c>
    </row>
    <row r="37" spans="1:4" ht="12.75">
      <c r="A37" s="36">
        <v>31</v>
      </c>
      <c r="B37" s="92" t="s">
        <v>76</v>
      </c>
      <c r="C37" s="36" t="s">
        <v>34</v>
      </c>
      <c r="D37" s="112">
        <v>15983</v>
      </c>
    </row>
    <row r="38" spans="1:4" ht="12.75">
      <c r="A38" s="36">
        <v>32</v>
      </c>
      <c r="B38" s="92" t="s">
        <v>79</v>
      </c>
      <c r="C38" s="36" t="s">
        <v>29</v>
      </c>
      <c r="D38" s="112">
        <v>15804</v>
      </c>
    </row>
    <row r="39" spans="1:4" ht="12.75">
      <c r="A39" s="36">
        <v>33</v>
      </c>
      <c r="B39" s="92" t="s">
        <v>80</v>
      </c>
      <c r="C39" s="36" t="s">
        <v>31</v>
      </c>
      <c r="D39" s="112">
        <v>15690</v>
      </c>
    </row>
    <row r="40" spans="1:4" ht="12.75">
      <c r="A40" s="36">
        <v>34</v>
      </c>
      <c r="B40" s="92" t="s">
        <v>81</v>
      </c>
      <c r="C40" s="36" t="s">
        <v>27</v>
      </c>
      <c r="D40" s="112">
        <v>14858</v>
      </c>
    </row>
    <row r="41" spans="1:4" ht="12.75">
      <c r="A41" s="36">
        <v>35</v>
      </c>
      <c r="B41" s="92" t="s">
        <v>82</v>
      </c>
      <c r="C41" s="36" t="s">
        <v>26</v>
      </c>
      <c r="D41" s="112">
        <v>13939</v>
      </c>
    </row>
    <row r="42" spans="1:4" ht="12.75">
      <c r="A42" s="36">
        <v>36</v>
      </c>
      <c r="B42" s="92" t="s">
        <v>83</v>
      </c>
      <c r="C42" s="36" t="s">
        <v>36</v>
      </c>
      <c r="D42" s="112">
        <v>13823</v>
      </c>
    </row>
    <row r="43" spans="1:4" ht="12.75">
      <c r="A43" s="36">
        <v>37</v>
      </c>
      <c r="B43" s="92" t="s">
        <v>84</v>
      </c>
      <c r="C43" s="36" t="s">
        <v>30</v>
      </c>
      <c r="D43" s="112">
        <v>13678</v>
      </c>
    </row>
    <row r="44" spans="1:4" ht="12.75">
      <c r="A44" s="36">
        <v>38</v>
      </c>
      <c r="B44" s="92" t="s">
        <v>85</v>
      </c>
      <c r="C44" s="36" t="s">
        <v>27</v>
      </c>
      <c r="D44" s="112">
        <v>13653</v>
      </c>
    </row>
    <row r="45" spans="1:4" ht="12.75">
      <c r="A45" s="36">
        <v>39</v>
      </c>
      <c r="B45" s="92" t="s">
        <v>86</v>
      </c>
      <c r="C45" s="36" t="s">
        <v>34</v>
      </c>
      <c r="D45" s="112">
        <v>13111</v>
      </c>
    </row>
    <row r="46" spans="1:4" ht="12.75">
      <c r="A46" s="36">
        <v>40</v>
      </c>
      <c r="B46" s="92" t="s">
        <v>87</v>
      </c>
      <c r="C46" s="36" t="s">
        <v>31</v>
      </c>
      <c r="D46" s="112">
        <v>12970</v>
      </c>
    </row>
    <row r="47" spans="1:4" ht="12.75">
      <c r="A47" s="36">
        <v>41</v>
      </c>
      <c r="B47" s="92" t="s">
        <v>88</v>
      </c>
      <c r="C47" s="36" t="s">
        <v>30</v>
      </c>
      <c r="D47" s="112">
        <v>12947</v>
      </c>
    </row>
    <row r="48" spans="1:4" ht="12.75">
      <c r="A48" s="36">
        <v>42</v>
      </c>
      <c r="B48" s="92" t="s">
        <v>89</v>
      </c>
      <c r="C48" s="36" t="s">
        <v>29</v>
      </c>
      <c r="D48" s="112">
        <v>12875</v>
      </c>
    </row>
    <row r="49" spans="1:4" ht="12.75">
      <c r="A49" s="36">
        <v>43</v>
      </c>
      <c r="B49" s="92" t="s">
        <v>90</v>
      </c>
      <c r="C49" s="36" t="s">
        <v>36</v>
      </c>
      <c r="D49" s="112">
        <v>12275</v>
      </c>
    </row>
    <row r="50" spans="1:4" ht="12.75">
      <c r="A50" s="36">
        <v>44</v>
      </c>
      <c r="B50" s="92" t="s">
        <v>91</v>
      </c>
      <c r="C50" s="36" t="s">
        <v>35</v>
      </c>
      <c r="D50" s="112">
        <v>12044</v>
      </c>
    </row>
    <row r="51" spans="1:4" ht="12.75">
      <c r="A51" s="36">
        <v>45</v>
      </c>
      <c r="B51" s="92" t="s">
        <v>94</v>
      </c>
      <c r="C51" s="36" t="s">
        <v>29</v>
      </c>
      <c r="D51" s="112">
        <v>11947</v>
      </c>
    </row>
    <row r="52" spans="1:4" ht="12.75">
      <c r="A52" s="36">
        <v>46</v>
      </c>
      <c r="B52" s="92" t="s">
        <v>92</v>
      </c>
      <c r="C52" s="36" t="s">
        <v>32</v>
      </c>
      <c r="D52" s="112">
        <v>11876</v>
      </c>
    </row>
    <row r="53" spans="1:4" ht="12.75">
      <c r="A53" s="36">
        <v>47</v>
      </c>
      <c r="B53" s="92" t="s">
        <v>93</v>
      </c>
      <c r="C53" s="36" t="s">
        <v>27</v>
      </c>
      <c r="D53" s="112">
        <v>11768</v>
      </c>
    </row>
    <row r="54" spans="1:4" ht="12.75">
      <c r="A54" s="36">
        <v>48</v>
      </c>
      <c r="B54" s="92" t="s">
        <v>95</v>
      </c>
      <c r="C54" s="36" t="s">
        <v>33</v>
      </c>
      <c r="D54" s="112">
        <v>11594</v>
      </c>
    </row>
    <row r="55" spans="1:4" ht="12.75">
      <c r="A55" s="36">
        <v>49</v>
      </c>
      <c r="B55" s="92" t="s">
        <v>96</v>
      </c>
      <c r="C55" s="36" t="s">
        <v>27</v>
      </c>
      <c r="D55" s="112">
        <v>11460</v>
      </c>
    </row>
    <row r="56" spans="1:4" ht="12.75">
      <c r="A56" s="36">
        <v>50</v>
      </c>
      <c r="B56" s="92" t="s">
        <v>97</v>
      </c>
      <c r="C56" s="36" t="s">
        <v>29</v>
      </c>
      <c r="D56" s="112">
        <v>10833</v>
      </c>
    </row>
    <row r="57" spans="1:4" ht="12.75">
      <c r="A57" s="36">
        <v>51</v>
      </c>
      <c r="B57" s="92" t="s">
        <v>98</v>
      </c>
      <c r="C57" s="36" t="s">
        <v>32</v>
      </c>
      <c r="D57" s="112">
        <v>10175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6"/>
      <c r="B65" s="96"/>
      <c r="C65" s="96"/>
      <c r="D65" s="96"/>
    </row>
    <row r="66" spans="1:4" ht="12.75">
      <c r="A66" s="97"/>
      <c r="B66" s="97"/>
      <c r="C66" s="97"/>
      <c r="D66" s="97"/>
    </row>
    <row r="67" spans="1:4" ht="12.75">
      <c r="A67" s="97"/>
      <c r="B67" s="97"/>
      <c r="C67" s="97"/>
      <c r="D67" s="97"/>
    </row>
    <row r="68" spans="1:4" ht="12.75">
      <c r="A68" s="97"/>
      <c r="B68" s="97"/>
      <c r="C68" s="97"/>
      <c r="D68" s="97"/>
    </row>
    <row r="69" spans="1:4" ht="12.75">
      <c r="A69" s="97"/>
      <c r="B69" s="97"/>
      <c r="C69" s="97"/>
      <c r="D69" s="97"/>
    </row>
    <row r="70" spans="1:4" ht="12.75">
      <c r="A70" s="97"/>
      <c r="B70" s="97"/>
      <c r="C70" s="97"/>
      <c r="D70" s="97"/>
    </row>
    <row r="71" spans="1:4" ht="12.75">
      <c r="A71" s="97"/>
      <c r="B71" s="97"/>
      <c r="C71" s="97"/>
      <c r="D71" s="97"/>
    </row>
    <row r="72" spans="1:4" ht="12.75">
      <c r="A72" s="97"/>
      <c r="B72" s="97"/>
      <c r="C72" s="97"/>
      <c r="D72" s="97"/>
    </row>
    <row r="73" spans="1:4" ht="12.75">
      <c r="A73" s="97"/>
      <c r="B73" s="97"/>
      <c r="C73" s="97"/>
      <c r="D73" s="97"/>
    </row>
    <row r="74" spans="1:4" ht="12.75">
      <c r="A74" s="97"/>
      <c r="B74" s="97"/>
      <c r="C74" s="97"/>
      <c r="D74" s="97"/>
    </row>
    <row r="75" spans="1:4" ht="12.75">
      <c r="A75" s="97"/>
      <c r="B75" s="97"/>
      <c r="C75" s="97"/>
      <c r="D75" s="97"/>
    </row>
    <row r="76" spans="1:4" ht="12.75">
      <c r="A76" s="97"/>
      <c r="B76" s="97"/>
      <c r="C76" s="97"/>
      <c r="D76" s="97"/>
    </row>
    <row r="77" spans="1:4" ht="12.75">
      <c r="A77" s="97"/>
      <c r="B77" s="97"/>
      <c r="C77" s="97"/>
      <c r="D77" s="97"/>
    </row>
    <row r="78" spans="1:4" ht="12.75">
      <c r="A78" s="97"/>
      <c r="B78" s="97"/>
      <c r="C78" s="97"/>
      <c r="D78" s="97"/>
    </row>
    <row r="79" spans="1:4" ht="12.75">
      <c r="A79" s="97"/>
      <c r="B79" s="97"/>
      <c r="C79" s="97"/>
      <c r="D79" s="97"/>
    </row>
    <row r="80" spans="1:4" ht="12.75">
      <c r="A80" s="97"/>
      <c r="B80" s="97"/>
      <c r="C80" s="97"/>
      <c r="D80" s="97"/>
    </row>
    <row r="81" spans="1:4" ht="12.75">
      <c r="A81" s="97"/>
      <c r="B81" s="97"/>
      <c r="C81" s="97"/>
      <c r="D81" s="97"/>
    </row>
    <row r="82" spans="1:4" ht="12.75">
      <c r="A82" s="97"/>
      <c r="B82" s="97"/>
      <c r="C82" s="97"/>
      <c r="D82" s="97"/>
    </row>
    <row r="83" spans="1:4" ht="12.75">
      <c r="A83" s="97"/>
      <c r="B83" s="97"/>
      <c r="C83" s="97"/>
      <c r="D83" s="97"/>
    </row>
    <row r="84" spans="1:4" ht="12.75">
      <c r="A84" s="97"/>
      <c r="B84" s="97"/>
      <c r="C84" s="97"/>
      <c r="D84" s="97"/>
    </row>
    <row r="85" spans="1:4" ht="12.75">
      <c r="A85" s="97"/>
      <c r="B85" s="97"/>
      <c r="C85" s="97"/>
      <c r="D85" s="97"/>
    </row>
    <row r="86" spans="1:4" ht="12.75">
      <c r="A86" s="97"/>
      <c r="B86" s="97"/>
      <c r="C86" s="97"/>
      <c r="D86" s="97"/>
    </row>
    <row r="87" spans="1:4" ht="12.75">
      <c r="A87" s="97"/>
      <c r="B87" s="97"/>
      <c r="C87" s="97"/>
      <c r="D87" s="97"/>
    </row>
    <row r="88" spans="1:4" ht="12.75">
      <c r="A88" s="97"/>
      <c r="B88" s="97"/>
      <c r="C88" s="97"/>
      <c r="D88" s="97"/>
    </row>
    <row r="89" spans="1:4" ht="12.75">
      <c r="A89" s="97"/>
      <c r="B89" s="97"/>
      <c r="C89" s="97"/>
      <c r="D89" s="97"/>
    </row>
    <row r="90" spans="1:4" ht="12.75">
      <c r="A90" s="97"/>
      <c r="B90" s="97"/>
      <c r="C90" s="97"/>
      <c r="D90" s="97"/>
    </row>
    <row r="91" spans="1:4" ht="12.75">
      <c r="A91" s="97"/>
      <c r="B91" s="97"/>
      <c r="C91" s="97"/>
      <c r="D91" s="97"/>
    </row>
    <row r="92" spans="1:4" ht="12.75">
      <c r="A92" s="97"/>
      <c r="B92" s="97"/>
      <c r="C92" s="97"/>
      <c r="D92" s="97"/>
    </row>
    <row r="93" spans="1:4" ht="12.75">
      <c r="A93" s="97"/>
      <c r="B93" s="97"/>
      <c r="C93" s="97"/>
      <c r="D93" s="97"/>
    </row>
    <row r="94" spans="1:4" ht="12.75">
      <c r="A94" s="97"/>
      <c r="B94" s="97"/>
      <c r="C94" s="97"/>
      <c r="D94" s="97"/>
    </row>
    <row r="95" spans="1:4" ht="12.75">
      <c r="A95" s="97"/>
      <c r="B95" s="97"/>
      <c r="C95" s="97"/>
      <c r="D95" s="97"/>
    </row>
    <row r="96" spans="1:4" ht="12.75">
      <c r="A96" s="97"/>
      <c r="B96" s="97"/>
      <c r="C96" s="97"/>
      <c r="D96" s="97"/>
    </row>
    <row r="97" spans="1:4" ht="12.75">
      <c r="A97" s="97"/>
      <c r="B97" s="97"/>
      <c r="C97" s="97"/>
      <c r="D97" s="97"/>
    </row>
    <row r="98" spans="1:4" ht="12.75">
      <c r="A98" s="97"/>
      <c r="B98" s="97"/>
      <c r="C98" s="97"/>
      <c r="D98" s="97"/>
    </row>
    <row r="99" spans="1:4" ht="12.75">
      <c r="A99" s="97"/>
      <c r="B99" s="97"/>
      <c r="C99" s="97"/>
      <c r="D99" s="97"/>
    </row>
    <row r="100" spans="1:4" ht="12.75">
      <c r="A100" s="97"/>
      <c r="B100" s="97"/>
      <c r="C100" s="97"/>
      <c r="D100" s="97"/>
    </row>
    <row r="101" spans="1:4" ht="12.75">
      <c r="A101" s="97"/>
      <c r="B101" s="97"/>
      <c r="C101" s="97"/>
      <c r="D101" s="97"/>
    </row>
    <row r="102" spans="1:4" ht="12.75">
      <c r="A102" s="97"/>
      <c r="B102" s="97"/>
      <c r="C102" s="97"/>
      <c r="D102" s="97"/>
    </row>
    <row r="103" spans="1:4" ht="12.75">
      <c r="A103" s="97"/>
      <c r="B103" s="97"/>
      <c r="C103" s="97"/>
      <c r="D103" s="97"/>
    </row>
    <row r="104" spans="1:4" ht="12.75">
      <c r="A104" s="97"/>
      <c r="B104" s="97"/>
      <c r="C104" s="97"/>
      <c r="D104" s="97"/>
    </row>
    <row r="105" spans="1:4" ht="12.75">
      <c r="A105" s="97"/>
      <c r="B105" s="97"/>
      <c r="C105" s="97"/>
      <c r="D105" s="97"/>
    </row>
    <row r="106" spans="1:4" ht="12.75">
      <c r="A106" s="97"/>
      <c r="B106" s="97"/>
      <c r="C106" s="97"/>
      <c r="D106" s="97"/>
    </row>
    <row r="107" spans="1:4" ht="12.75">
      <c r="A107" s="97"/>
      <c r="B107" s="97"/>
      <c r="C107" s="97"/>
      <c r="D107" s="97"/>
    </row>
    <row r="108" spans="1:4" ht="12.75">
      <c r="A108" s="97"/>
      <c r="B108" s="97"/>
      <c r="C108" s="97"/>
      <c r="D108" s="97"/>
    </row>
    <row r="109" spans="1:4" ht="12.75">
      <c r="A109" s="97"/>
      <c r="B109" s="97"/>
      <c r="C109" s="97"/>
      <c r="D109" s="97"/>
    </row>
    <row r="110" spans="1:4" ht="12.75">
      <c r="A110" s="97"/>
      <c r="B110" s="97"/>
      <c r="C110" s="97"/>
      <c r="D110" s="9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2/04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30.06.2004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30.06.2003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85 421</v>
      </c>
      <c r="C9" s="34" t="str">
        <f>IF(ISBLANK('AI1vj Tab2'!C8)," ",TEXT('AI1vj Tab2'!C8,"# ##0"))</f>
        <v>41 621</v>
      </c>
      <c r="D9" s="34" t="str">
        <f>IF(ISBLANK('AI1vj Tab2'!D8)," ",TEXT('AI1vj Tab2'!D8,"# ##0"))</f>
        <v>43 800</v>
      </c>
      <c r="E9" s="34" t="str">
        <f>IF(ISBLANK('AI1vj Tab2'!E8)," ",TEXT('AI1vj Tab2'!E8,"+ # ##0;- # ##0"))</f>
        <v>+ 409</v>
      </c>
      <c r="F9" s="34" t="str">
        <f>IF(ISBLANK('AI1vj Tab2'!F8)," ",TEXT('AI1vj Tab2'!F8,"0,0;- 0,0"))</f>
        <v>0,5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232 886</v>
      </c>
      <c r="C10" s="34" t="str">
        <f>IF(ISBLANK('AI1vj Tab2'!C9)," ",TEXT('AI1vj Tab2'!C9,"# ##0"))</f>
        <v>113 206</v>
      </c>
      <c r="D10" s="34" t="str">
        <f>IF(ISBLANK('AI1vj Tab2'!D9)," ",TEXT('AI1vj Tab2'!D9,"# ##0"))</f>
        <v>119 680</v>
      </c>
      <c r="E10" s="34" t="str">
        <f>IF(ISBLANK('AI1vj Tab2'!E9)," ",TEXT('AI1vj Tab2'!E9,"+ # ##0;- # ##0"))</f>
        <v>+ 273</v>
      </c>
      <c r="F10" s="34" t="str">
        <f>IF(ISBLANK('AI1vj Tab2'!F9)," ",TEXT('AI1vj Tab2'!F9,"0,0;- 0,0"))</f>
        <v>0,1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212 245</v>
      </c>
      <c r="C11" s="34" t="str">
        <f>IF(ISBLANK('AI1vj Tab2'!C10)," ",TEXT('AI1vj Tab2'!C10,"# ##0"))</f>
        <v>100 894</v>
      </c>
      <c r="D11" s="34" t="str">
        <f>IF(ISBLANK('AI1vj Tab2'!D10)," ",TEXT('AI1vj Tab2'!D10,"# ##0"))</f>
        <v>111 351</v>
      </c>
      <c r="E11" s="34" t="str">
        <f>IF(ISBLANK('AI1vj Tab2'!E10)," ",TEXT('AI1vj Tab2'!E10,"+ # ##0;- # ##0"))</f>
        <v>+ 47</v>
      </c>
      <c r="F11" s="34" t="str">
        <f>IF(ISBLANK('AI1vj Tab2'!F10)," ",TEXT('AI1vj Tab2'!F10,"0,0;- 0,0"))</f>
        <v>0,0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78 756</v>
      </c>
      <c r="C12" s="34" t="str">
        <f>IF(ISBLANK('AI1vj Tab2'!C11)," ",TEXT('AI1vj Tab2'!C11,"# ##0"))</f>
        <v>38 347</v>
      </c>
      <c r="D12" s="34" t="str">
        <f>IF(ISBLANK('AI1vj Tab2'!D11)," ",TEXT('AI1vj Tab2'!D11,"# ##0"))</f>
        <v>40 409</v>
      </c>
      <c r="E12" s="34" t="str">
        <f>IF(ISBLANK('AI1vj Tab2'!E11)," ",TEXT('AI1vj Tab2'!E11,"+ # ##0;- # ##0"))</f>
        <v>- 513</v>
      </c>
      <c r="F12" s="34" t="str">
        <f>IF(ISBLANK('AI1vj Tab2'!F11)," ",TEXT('AI1vj Tab2'!F11,"0,0;- 0,0"))</f>
        <v>- 0,7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137 525</v>
      </c>
      <c r="C13" s="34" t="str">
        <f>IF(ISBLANK('AI1vj Tab2'!C12)," ",TEXT('AI1vj Tab2'!C12,"# ##0"))</f>
        <v>67 582</v>
      </c>
      <c r="D13" s="34" t="str">
        <f>IF(ISBLANK('AI1vj Tab2'!D12)," ",TEXT('AI1vj Tab2'!D12,"# ##0"))</f>
        <v>69 943</v>
      </c>
      <c r="E13" s="34" t="str">
        <f>IF(ISBLANK('AI1vj Tab2'!E12)," ",TEXT('AI1vj Tab2'!E12,"+ # ##0;- # ##0"))</f>
        <v>+ 74</v>
      </c>
      <c r="F13" s="34" t="str">
        <f>IF(ISBLANK('AI1vj Tab2'!F12)," ",TEXT('AI1vj Tab2'!F12,"0,0;- 0,0"))</f>
        <v>0,1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185 545</v>
      </c>
      <c r="C14" s="34" t="str">
        <f>IF(ISBLANK('AI1vj Tab2'!C13)," ",TEXT('AI1vj Tab2'!C13,"# ##0"))</f>
        <v>90 258</v>
      </c>
      <c r="D14" s="34" t="str">
        <f>IF(ISBLANK('AI1vj Tab2'!D13)," ",TEXT('AI1vj Tab2'!D13,"# ##0"))</f>
        <v>95 287</v>
      </c>
      <c r="E14" s="34" t="str">
        <f>IF(ISBLANK('AI1vj Tab2'!E13)," ",TEXT('AI1vj Tab2'!E13,"+ # ##0;- # ##0"))</f>
        <v>+ 1 364</v>
      </c>
      <c r="F14" s="34" t="str">
        <f>IF(ISBLANK('AI1vj Tab2'!F13)," ",TEXT('AI1vj Tab2'!F13,"0,0;- 0,0"))</f>
        <v>0,7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166 606</v>
      </c>
      <c r="C15" s="34" t="str">
        <f>IF(ISBLANK('AI1vj Tab2'!C14)," ",TEXT('AI1vj Tab2'!C14,"# ##0"))</f>
        <v>81 436</v>
      </c>
      <c r="D15" s="34" t="str">
        <f>IF(ISBLANK('AI1vj Tab2'!D14)," ",TEXT('AI1vj Tab2'!D14,"# ##0"))</f>
        <v>85 170</v>
      </c>
      <c r="E15" s="34" t="str">
        <f>IF(ISBLANK('AI1vj Tab2'!E14)," ",TEXT('AI1vj Tab2'!E14,"+ # ##0;- # ##0"))</f>
        <v>+ 399</v>
      </c>
      <c r="F15" s="34" t="str">
        <f>IF(ISBLANK('AI1vj Tab2'!F14)," ",TEXT('AI1vj Tab2'!F14,"0,0;- 0,0"))</f>
        <v>0,2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205 555</v>
      </c>
      <c r="C16" s="34" t="str">
        <f>IF(ISBLANK('AI1vj Tab2'!C15)," ",TEXT('AI1vj Tab2'!C15,"# ##0"))</f>
        <v>99 142</v>
      </c>
      <c r="D16" s="34" t="str">
        <f>IF(ISBLANK('AI1vj Tab2'!D15)," ",TEXT('AI1vj Tab2'!D15,"# ##0"))</f>
        <v>106 413</v>
      </c>
      <c r="E16" s="34" t="str">
        <f>IF(ISBLANK('AI1vj Tab2'!E15)," ",TEXT('AI1vj Tab2'!E15,"+ # ##0;- # ##0"))</f>
        <v>+ 578</v>
      </c>
      <c r="F16" s="34" t="str">
        <f>IF(ISBLANK('AI1vj Tab2'!F15)," ",TEXT('AI1vj Tab2'!F15,"0,0;- 0,0"))</f>
        <v>0,3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297 604</v>
      </c>
      <c r="C17" s="34" t="str">
        <f>IF(ISBLANK('AI1vj Tab2'!C16)," ",TEXT('AI1vj Tab2'!C16,"# ##0"))</f>
        <v>145 592</v>
      </c>
      <c r="D17" s="34" t="str">
        <f>IF(ISBLANK('AI1vj Tab2'!D16)," ",TEXT('AI1vj Tab2'!D16,"# ##0"))</f>
        <v>152 012</v>
      </c>
      <c r="E17" s="34" t="str">
        <f>IF(ISBLANK('AI1vj Tab2'!E16)," ",TEXT('AI1vj Tab2'!E16,"+ # ##0;- # ##0"))</f>
        <v>+ 1 674</v>
      </c>
      <c r="F17" s="34" t="str">
        <f>IF(ISBLANK('AI1vj Tab2'!F16)," ",TEXT('AI1vj Tab2'!F16,"0,0;- 0,0"))</f>
        <v>0,6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135 060</v>
      </c>
      <c r="C18" s="34" t="str">
        <f>IF(ISBLANK('AI1vj Tab2'!C17)," ",TEXT('AI1vj Tab2'!C17,"# ##0"))</f>
        <v>67 925</v>
      </c>
      <c r="D18" s="34" t="str">
        <f>IF(ISBLANK('AI1vj Tab2'!D17)," ",TEXT('AI1vj Tab2'!D17,"# ##0"))</f>
        <v>67 135</v>
      </c>
      <c r="E18" s="34" t="str">
        <f>IF(ISBLANK('AI1vj Tab2'!E17)," ",TEXT('AI1vj Tab2'!E17,"+ # ##0;- # ##0"))</f>
        <v>+ 315</v>
      </c>
      <c r="F18" s="34" t="str">
        <f>IF(ISBLANK('AI1vj Tab2'!F17)," ",TEXT('AI1vj Tab2'!F17,"0,0;- 0,0"))</f>
        <v>0,2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273 051</v>
      </c>
      <c r="C19" s="34" t="str">
        <f>IF(ISBLANK('AI1vj Tab2'!C18)," ",TEXT('AI1vj Tab2'!C18,"# ##0"))</f>
        <v>134 636</v>
      </c>
      <c r="D19" s="34" t="str">
        <f>IF(ISBLANK('AI1vj Tab2'!D18)," ",TEXT('AI1vj Tab2'!D18,"# ##0"))</f>
        <v>138 415</v>
      </c>
      <c r="E19" s="34" t="str">
        <f>IF(ISBLANK('AI1vj Tab2'!E18)," ",TEXT('AI1vj Tab2'!E18,"+ # ##0;- # ##0"))</f>
        <v>+ 309</v>
      </c>
      <c r="F19" s="34" t="str">
        <f>IF(ISBLANK('AI1vj Tab2'!F18)," ",TEXT('AI1vj Tab2'!F18,"0,0;- 0,0"))</f>
        <v>0,1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200 039</v>
      </c>
      <c r="C20" s="34" t="str">
        <f>IF(ISBLANK('AI1vj Tab2'!C19)," ",TEXT('AI1vj Tab2'!C19,"# ##0"))</f>
        <v>99 323</v>
      </c>
      <c r="D20" s="34" t="str">
        <f>IF(ISBLANK('AI1vj Tab2'!D19)," ",TEXT('AI1vj Tab2'!D19,"# ##0"))</f>
        <v>100 716</v>
      </c>
      <c r="E20" s="34" t="str">
        <f>IF(ISBLANK('AI1vj Tab2'!E19)," ",TEXT('AI1vj Tab2'!E19,"+ # ##0;- # ##0"))</f>
        <v>+ 680</v>
      </c>
      <c r="F20" s="34" t="str">
        <f>IF(ISBLANK('AI1vj Tab2'!F19)," ",TEXT('AI1vj Tab2'!F19,"0,0;- 0,0"))</f>
        <v>0,3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255 776</v>
      </c>
      <c r="C21" s="34" t="str">
        <f>IF(ISBLANK('AI1vj Tab2'!C20)," ",TEXT('AI1vj Tab2'!C20,"# ##0"))</f>
        <v>125 441</v>
      </c>
      <c r="D21" s="34" t="str">
        <f>IF(ISBLANK('AI1vj Tab2'!D20)," ",TEXT('AI1vj Tab2'!D20,"# ##0"))</f>
        <v>130 335</v>
      </c>
      <c r="E21" s="34" t="str">
        <f>IF(ISBLANK('AI1vj Tab2'!E20)," ",TEXT('AI1vj Tab2'!E20,"+ # ##0;- # ##0"))</f>
        <v>+ 1 030</v>
      </c>
      <c r="F21" s="34" t="str">
        <f>IF(ISBLANK('AI1vj Tab2'!F20)," ",TEXT('AI1vj Tab2'!F20,"0,0;- 0,0"))</f>
        <v>0,4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136 853</v>
      </c>
      <c r="C22" s="34" t="str">
        <f>IF(ISBLANK('AI1vj Tab2'!C21)," ",TEXT('AI1vj Tab2'!C21,"# ##0"))</f>
        <v>67 546</v>
      </c>
      <c r="D22" s="34" t="str">
        <f>IF(ISBLANK('AI1vj Tab2'!D21)," ",TEXT('AI1vj Tab2'!D21,"# ##0"))</f>
        <v>69 307</v>
      </c>
      <c r="E22" s="34" t="str">
        <f>IF(ISBLANK('AI1vj Tab2'!E21)," ",TEXT('AI1vj Tab2'!E21,"+ # ##0;- # ##0"))</f>
        <v>+ 112</v>
      </c>
      <c r="F22" s="34" t="str">
        <f>IF(ISBLANK('AI1vj Tab2'!F21)," ",TEXT('AI1vj Tab2'!F21,"0,0;- 0,0"))</f>
        <v>0,1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222 575</v>
      </c>
      <c r="C23" s="34" t="str">
        <f>IF(ISBLANK('AI1vj Tab2'!C22)," ",TEXT('AI1vj Tab2'!C22,"# ##0"))</f>
        <v>108 078</v>
      </c>
      <c r="D23" s="34" t="str">
        <f>IF(ISBLANK('AI1vj Tab2'!D22)," ",TEXT('AI1vj Tab2'!D22,"# ##0"))</f>
        <v>114 497</v>
      </c>
      <c r="E23" s="34" t="str">
        <f>IF(ISBLANK('AI1vj Tab2'!E22)," ",TEXT('AI1vj Tab2'!E22,"+ # ##0;- # ##0"))</f>
        <v>+ 1 293</v>
      </c>
      <c r="F23" s="34" t="str">
        <f>IF(ISBLANK('AI1vj Tab2'!F22)," ",TEXT('AI1vj Tab2'!F22,"0,0;- 0,0"))</f>
        <v>0,6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2825 497</v>
      </c>
      <c r="C24" s="34" t="str">
        <f>IF(ISBLANK('AI1vj Tab2'!C23)," ",TEXT('AI1vj Tab2'!C23,"# ##0"))</f>
        <v>1381 027</v>
      </c>
      <c r="D24" s="34" t="str">
        <f>IF(ISBLANK('AI1vj Tab2'!D23)," ",TEXT('AI1vj Tab2'!D23,"# ##0"))</f>
        <v>1444 470</v>
      </c>
      <c r="E24" s="34" t="str">
        <f>IF(ISBLANK('AI1vj Tab2'!E23)," ",TEXT('AI1vj Tab2'!E23,"+ # ##0;- # ##0"))</f>
        <v>+ 8 044</v>
      </c>
      <c r="F24" s="34" t="str">
        <f>IF(ISBLANK('AI1vj Tab2'!F23)," ",TEXT('AI1vj Tab2'!F23,"0,0;- 0,0"))</f>
        <v>0,3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30.06.2004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2/04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30.06.2004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232 886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212 245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85 421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78 756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71 610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48 483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40 497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33 213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32 114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30 147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29 460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28 572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25 895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25 184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24 298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24 021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23 352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20 881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20 504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20 284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19 856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19 341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18 444</v>
      </c>
      <c r="F29" s="33" t="s">
        <v>44</v>
      </c>
    </row>
    <row r="30" spans="1:6" ht="12.75">
      <c r="A30">
        <f>'AI1vj Tab5'!A30</f>
        <v>24</v>
      </c>
      <c r="B30" t="str">
        <f>'AI1vj Tab5'!B30</f>
        <v>Uetersen, Stadt                  </v>
      </c>
      <c r="C30" t="str">
        <f>'AI1vj Tab5'!C30</f>
        <v>Pinneberg</v>
      </c>
      <c r="D30" s="34" t="str">
        <f>IF('AI1vj Tab5'!D30&gt;0,TEXT('AI1vj Tab5'!D30,"# ##0")," ")</f>
        <v>17 856</v>
      </c>
      <c r="F30" s="33" t="s">
        <v>44</v>
      </c>
    </row>
    <row r="31" spans="1:6" ht="12.75">
      <c r="A31">
        <f>'AI1vj Tab5'!A31</f>
        <v>25</v>
      </c>
      <c r="B31" t="str">
        <f>'AI1vj Tab5'!B31</f>
        <v>Schenefeld, Stadt                </v>
      </c>
      <c r="C31" t="str">
        <f>'AI1vj Tab5'!C31</f>
        <v>Pinneberg</v>
      </c>
      <c r="D31" s="34" t="str">
        <f>IF('AI1vj Tab5'!D31&gt;0,TEXT('AI1vj Tab5'!D31,"# ##0")," ")</f>
        <v>17 902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17 069</v>
      </c>
      <c r="F32" s="33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str">
        <f>IF('AI1vj Tab5'!D33&gt;0,TEXT('AI1vj Tab5'!D33,"# ##0")," ")</f>
        <v>16 435</v>
      </c>
      <c r="F33" s="33" t="s">
        <v>44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str">
        <f>IF('AI1vj Tab5'!D34&gt;0,TEXT('AI1vj Tab5'!D34,"# ##0")," ")</f>
        <v>16 319</v>
      </c>
      <c r="F34" s="33" t="s">
        <v>44</v>
      </c>
    </row>
    <row r="35" spans="1:6" ht="12.75">
      <c r="A35">
        <f>'AI1vj Tab5'!A35</f>
        <v>29</v>
      </c>
      <c r="B35" t="str">
        <f>'AI1vj Tab5'!B35</f>
        <v>Glinde, Stadt                    </v>
      </c>
      <c r="C35" t="str">
        <f>'AI1vj Tab5'!C35</f>
        <v>Stormarn</v>
      </c>
      <c r="D35" s="34" t="str">
        <f>IF('AI1vj Tab5'!D35&gt;0,TEXT('AI1vj Tab5'!D35,"# ##0")," ")</f>
        <v>16 177</v>
      </c>
      <c r="F35" s="33" t="s">
        <v>44</v>
      </c>
    </row>
    <row r="36" spans="1:6" ht="12.75">
      <c r="A36">
        <f>'AI1vj Tab5'!A36</f>
        <v>30</v>
      </c>
      <c r="B36" t="str">
        <f>'AI1vj Tab5'!B36</f>
        <v>Halstenbek                       </v>
      </c>
      <c r="C36" t="str">
        <f>'AI1vj Tab5'!C36</f>
        <v>Pinneberg</v>
      </c>
      <c r="D36" s="34" t="str">
        <f>IF('AI1vj Tab5'!D36&gt;0,TEXT('AI1vj Tab5'!D36,"# ##0")," ")</f>
        <v>16 226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15 983</v>
      </c>
      <c r="F37" s="33" t="s">
        <v>44</v>
      </c>
    </row>
    <row r="38" spans="1:6" ht="12.75">
      <c r="A38">
        <f>'AI1vj Tab5'!A38</f>
        <v>32</v>
      </c>
      <c r="B38" t="str">
        <f>'AI1vj Tab5'!B38</f>
        <v>Ratekau                          </v>
      </c>
      <c r="C38" t="str">
        <f>'AI1vj Tab5'!C38</f>
        <v>Ostholstein</v>
      </c>
      <c r="D38" s="34" t="str">
        <f>IF('AI1vj Tab5'!D38&gt;0,TEXT('AI1vj Tab5'!D38,"# ##0")," ")</f>
        <v>15 804</v>
      </c>
      <c r="F38" s="33" t="s">
        <v>44</v>
      </c>
    </row>
    <row r="39" spans="1:6" ht="12.75">
      <c r="A39">
        <f>'AI1vj Tab5'!A39</f>
        <v>33</v>
      </c>
      <c r="B39" t="str">
        <f>'AI1vj Tab5'!B39</f>
        <v>Preetz, Stadt                    </v>
      </c>
      <c r="C39" t="str">
        <f>'AI1vj Tab5'!C39</f>
        <v>Plön</v>
      </c>
      <c r="D39" s="34" t="str">
        <f>IF('AI1vj Tab5'!D39&gt;0,TEXT('AI1vj Tab5'!D39,"# ##0")," ")</f>
        <v>15 690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14 858</v>
      </c>
      <c r="F40" s="33" t="s">
        <v>44</v>
      </c>
    </row>
    <row r="41" spans="1:6" ht="12.75">
      <c r="A41">
        <f>'AI1vj Tab5'!A41</f>
        <v>35</v>
      </c>
      <c r="B41" t="str">
        <f>'AI1vj Tab5'!B41</f>
        <v>Brunsbüttel, Stadt               </v>
      </c>
      <c r="C41" t="str">
        <f>'AI1vj Tab5'!C41</f>
        <v>Dithmarschen</v>
      </c>
      <c r="D41" s="34" t="str">
        <f>IF('AI1vj Tab5'!D41&gt;0,TEXT('AI1vj Tab5'!D41,"# ##0")," ")</f>
        <v>13 939</v>
      </c>
      <c r="F41" s="33" t="s">
        <v>44</v>
      </c>
    </row>
    <row r="42" spans="1:6" ht="12.75">
      <c r="A42">
        <f>'AI1vj Tab5'!A42</f>
        <v>36</v>
      </c>
      <c r="B42" t="str">
        <f>'AI1vj Tab5'!B42</f>
        <v>Bargteheide, Stadt               </v>
      </c>
      <c r="C42" t="str">
        <f>'AI1vj Tab5'!C42</f>
        <v>Stormarn</v>
      </c>
      <c r="D42" s="34" t="str">
        <f>IF('AI1vj Tab5'!D42&gt;0,TEXT('AI1vj Tab5'!D42,"# ##0")," ")</f>
        <v>13 823</v>
      </c>
      <c r="F42" s="33" t="s">
        <v>44</v>
      </c>
    </row>
    <row r="43" spans="1:6" ht="12.75">
      <c r="A43">
        <f>'AI1vj Tab5'!A43</f>
        <v>37</v>
      </c>
      <c r="B43" t="str">
        <f>'AI1vj Tab5'!B43</f>
        <v>Rellingen                        </v>
      </c>
      <c r="C43" t="str">
        <f>'AI1vj Tab5'!C43</f>
        <v>Pinneberg</v>
      </c>
      <c r="D43" s="34" t="str">
        <f>IF('AI1vj Tab5'!D43&gt;0,TEXT('AI1vj Tab5'!D43,"# ##0")," ")</f>
        <v>13 678</v>
      </c>
      <c r="F43" s="33" t="s">
        <v>44</v>
      </c>
    </row>
    <row r="44" spans="1:6" ht="12.75">
      <c r="A44">
        <f>'AI1vj Tab5'!A44</f>
        <v>38</v>
      </c>
      <c r="B44" t="str">
        <f>'AI1vj Tab5'!B44</f>
        <v>Ratzeburg, Stadt                 </v>
      </c>
      <c r="C44" t="str">
        <f>'AI1vj Tab5'!C44</f>
        <v>Herzogtum Lauenburg</v>
      </c>
      <c r="D44" s="34" t="str">
        <f>IF('AI1vj Tab5'!D44&gt;0,TEXT('AI1vj Tab5'!D44,"# ##0")," ")</f>
        <v>13 653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13 111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12 970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12 947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12 875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12 275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12 044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11 947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11 876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11 768</v>
      </c>
      <c r="F53" s="33" t="s">
        <v>44</v>
      </c>
    </row>
    <row r="54" spans="1:6" ht="12.75">
      <c r="A54">
        <f>'AI1vj Tab5'!A54</f>
        <v>48</v>
      </c>
      <c r="B54" t="str">
        <f>'AI1vj Tab5'!B54</f>
        <v>Harrislee                        </v>
      </c>
      <c r="C54" t="str">
        <f>'AI1vj Tab5'!C54</f>
        <v>Schleswig-Flensburg</v>
      </c>
      <c r="D54" s="34" t="str">
        <f>IF('AI1vj Tab5'!D54&gt;0,TEXT('AI1vj Tab5'!D54,"# ##0")," ")</f>
        <v>11 594</v>
      </c>
      <c r="F54" s="33" t="s">
        <v>44</v>
      </c>
    </row>
    <row r="55" spans="1:6" ht="12.75">
      <c r="A55">
        <f>'AI1vj Tab5'!A55</f>
        <v>49</v>
      </c>
      <c r="B55" t="str">
        <f>'AI1vj Tab5'!B55</f>
        <v>Wentorf bei Hamburg</v>
      </c>
      <c r="C55" t="str">
        <f>'AI1vj Tab5'!C55</f>
        <v>Herzogtum Lauenburg</v>
      </c>
      <c r="D55" s="34" t="str">
        <f>IF('AI1vj Tab5'!D55&gt;0,TEXT('AI1vj Tab5'!D55,"# ##0")," ")</f>
        <v>11 460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10 833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10 175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g121</cp:lastModifiedBy>
  <cp:lastPrinted>2004-11-16T13:23:06Z</cp:lastPrinted>
  <dcterms:created xsi:type="dcterms:W3CDTF">2001-11-19T10:33:16Z</dcterms:created>
  <dcterms:modified xsi:type="dcterms:W3CDTF">2004-11-16T13:24:11Z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