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<sst xmlns="http://schemas.openxmlformats.org/spreadsheetml/2006/main" count="317" uniqueCount="143">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</sst>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49" fontId="0" fillId="0" borderId="0" xfId="0" applyAlignment="1" applyProtection="1">
      <alignment horizontal="left"/>
      <protection locked="0"/>
    </xf>
    <xf numFmtId="184" fontId="0" fillId="0" borderId="0" xfId="0" applyNumberFormat="1" applyFont="1" applyAlignment="1" applyProtection="1">
      <alignment horizontal="right"/>
      <protection locked="0"/>
    </xf>
    <xf numFmtId="49" fontId="0" fillId="0" borderId="0" xfId="0" applyAlignment="1" applyProtection="1">
      <alignment horizontal="left"/>
      <protection locked="0"/>
    </xf>
    <xf numFmtId="18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2" xfId="0" applyNumberFormat="1" applyFont="1" applyFill="1" applyBorder="1" applyAlignment="1" applyProtection="1">
      <alignment horizontal="left"/>
      <protection/>
    </xf>
    <xf numFmtId="185" fontId="0" fillId="0" borderId="19" xfId="0" applyNumberFormat="1" applyFon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 quotePrefix="1">
      <alignment horizontal="left"/>
      <protection/>
    </xf>
    <xf numFmtId="49" fontId="0" fillId="0" borderId="5" xfId="0" applyNumberFormat="1" applyFill="1" applyBorder="1" applyAlignment="1" applyProtection="1" quotePrefix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2" xfId="0" applyNumberFormat="1" applyFill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 quotePrefix="1">
      <alignment/>
      <protection/>
    </xf>
    <xf numFmtId="0" fontId="0" fillId="0" borderId="4" xfId="0" applyBorder="1" applyAlignment="1" applyProtection="1" quotePrefix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3">
      <selection activeCell="A13" sqref="A13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100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106</v>
      </c>
      <c r="B2" s="55"/>
      <c r="C2" s="55"/>
      <c r="D2" s="55"/>
      <c r="E2" s="55"/>
      <c r="F2" s="55"/>
      <c r="G2" s="55"/>
      <c r="H2" s="61"/>
    </row>
    <row r="3" spans="1:8" ht="12.75">
      <c r="A3" s="120" t="s">
        <v>108</v>
      </c>
      <c r="B3" s="120"/>
      <c r="C3" s="55"/>
      <c r="D3" s="55"/>
      <c r="E3" s="55"/>
      <c r="F3" s="55"/>
      <c r="G3" s="55"/>
      <c r="H3" s="61"/>
    </row>
    <row r="4" spans="1:8" ht="12.75">
      <c r="A4" s="56" t="s">
        <v>109</v>
      </c>
      <c r="B4" s="57" t="s">
        <v>107</v>
      </c>
      <c r="C4" s="57"/>
      <c r="D4" s="58"/>
      <c r="E4" s="57" t="s">
        <v>116</v>
      </c>
      <c r="F4" s="57" t="s">
        <v>115</v>
      </c>
      <c r="G4" s="57"/>
      <c r="H4" s="58"/>
    </row>
    <row r="5" spans="1:8" ht="12.75">
      <c r="A5" s="59" t="s">
        <v>110</v>
      </c>
      <c r="B5" s="60" t="s">
        <v>111</v>
      </c>
      <c r="C5" s="60"/>
      <c r="D5" s="61"/>
      <c r="E5" s="60" t="s">
        <v>110</v>
      </c>
      <c r="F5" s="60" t="s">
        <v>117</v>
      </c>
      <c r="G5" s="60"/>
      <c r="H5" s="61"/>
    </row>
    <row r="6" spans="1:8" ht="12.75">
      <c r="A6" s="59" t="s">
        <v>105</v>
      </c>
      <c r="B6" s="83" t="s">
        <v>112</v>
      </c>
      <c r="C6" s="60"/>
      <c r="D6" s="61"/>
      <c r="E6" s="60" t="s">
        <v>105</v>
      </c>
      <c r="F6" s="83" t="s">
        <v>118</v>
      </c>
      <c r="G6" s="62"/>
      <c r="H6" s="61"/>
    </row>
    <row r="7" spans="1:8" ht="12.75">
      <c r="A7" s="59" t="s">
        <v>104</v>
      </c>
      <c r="B7" s="83" t="s">
        <v>113</v>
      </c>
      <c r="C7" s="60"/>
      <c r="D7" s="61"/>
      <c r="E7" s="60" t="s">
        <v>104</v>
      </c>
      <c r="F7" s="83" t="s">
        <v>119</v>
      </c>
      <c r="G7" s="62"/>
      <c r="H7" s="61"/>
    </row>
    <row r="8" spans="1:8" ht="12.75">
      <c r="A8" s="63" t="s">
        <v>103</v>
      </c>
      <c r="B8" s="121" t="s">
        <v>114</v>
      </c>
      <c r="C8" s="121"/>
      <c r="D8" s="122"/>
      <c r="E8" s="64" t="s">
        <v>103</v>
      </c>
      <c r="F8" s="121" t="s">
        <v>120</v>
      </c>
      <c r="G8" s="121"/>
      <c r="H8" s="122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101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4/05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99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4. Vierteljahr 2005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102</v>
      </c>
      <c r="B15" s="67"/>
      <c r="C15" s="55"/>
      <c r="D15" s="55"/>
      <c r="E15" s="55"/>
      <c r="F15" s="55"/>
      <c r="G15" s="67" t="s">
        <v>142</v>
      </c>
      <c r="H15" s="61"/>
    </row>
    <row r="16" spans="1:8" ht="12.75">
      <c r="A16" s="56" t="s">
        <v>105</v>
      </c>
      <c r="B16" s="127" t="s">
        <v>121</v>
      </c>
      <c r="C16" s="128"/>
      <c r="D16" s="128"/>
      <c r="E16" s="129"/>
      <c r="F16" s="55"/>
      <c r="G16" s="125">
        <v>38939</v>
      </c>
      <c r="H16" s="126"/>
    </row>
    <row r="17" spans="1:8" ht="12.75">
      <c r="A17" s="59" t="s">
        <v>104</v>
      </c>
      <c r="B17" s="130" t="s">
        <v>122</v>
      </c>
      <c r="C17" s="131"/>
      <c r="D17" s="131"/>
      <c r="E17" s="132"/>
      <c r="F17" s="60"/>
      <c r="G17" s="67"/>
      <c r="H17" s="61"/>
    </row>
    <row r="18" spans="1:8" ht="12.75">
      <c r="A18" s="63" t="s">
        <v>103</v>
      </c>
      <c r="B18" s="133" t="s">
        <v>123</v>
      </c>
      <c r="C18" s="134"/>
      <c r="D18" s="134"/>
      <c r="E18" s="135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23" t="s">
        <v>139</v>
      </c>
      <c r="B20" s="123"/>
      <c r="C20" s="123"/>
      <c r="D20" s="123"/>
      <c r="E20" s="123"/>
      <c r="F20" s="123"/>
      <c r="G20" s="123"/>
      <c r="H20" s="124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135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15</v>
      </c>
      <c r="C27" s="118">
        <v>5</v>
      </c>
      <c r="D27" s="50" t="s">
        <v>16</v>
      </c>
      <c r="E27" s="47"/>
      <c r="F27" s="47"/>
      <c r="G27" s="47"/>
      <c r="H27" s="48"/>
    </row>
    <row r="28" spans="1:8" ht="15.75">
      <c r="A28" s="46"/>
      <c r="B28" s="49" t="s">
        <v>17</v>
      </c>
      <c r="C28" s="119">
        <v>4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3">
      <selection activeCell="B11" sqref="B1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4/05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4.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Hamburg "&amp;A4</f>
        <v>1. Bevölkerungsentwicklung in Hamburg im 4.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Oktober bis Dezember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Oktober</v>
      </c>
      <c r="C9" s="76" t="str">
        <f>IF(Quartal=1,"Februar",IF(Quartal=2,"Mai",IF(Quartal=3,"August",IF(Quartal=4,"November",""))))</f>
        <v>November</v>
      </c>
      <c r="D9" s="76" t="str">
        <f>IF(Quartal=1,"März",IF(Quartal=2,"Juni",IF(Quartal=3,"September",IF(Quartal=4,"Dezember",""))))</f>
        <v>Dezember</v>
      </c>
      <c r="E9" s="71" t="s">
        <v>3</v>
      </c>
      <c r="F9" s="71" t="s">
        <v>4</v>
      </c>
      <c r="G9" s="74" t="s">
        <v>5</v>
      </c>
      <c r="H9" s="74" t="s">
        <v>124</v>
      </c>
      <c r="I9" s="72" t="s">
        <v>125</v>
      </c>
    </row>
    <row r="10" spans="1:9" ht="12.75">
      <c r="A10" s="4" t="s">
        <v>6</v>
      </c>
      <c r="B10" s="97">
        <v>1742862</v>
      </c>
      <c r="C10" s="97">
        <v>1744522</v>
      </c>
      <c r="D10" s="97">
        <v>1744215</v>
      </c>
      <c r="E10" s="97">
        <v>1742862</v>
      </c>
      <c r="F10" s="97">
        <v>848671</v>
      </c>
      <c r="G10" s="97">
        <v>894191</v>
      </c>
      <c r="H10" s="97">
        <v>1495447</v>
      </c>
      <c r="I10" s="97">
        <v>247415</v>
      </c>
    </row>
    <row r="11" spans="1:9" ht="12.75">
      <c r="A11" s="4" t="s">
        <v>7</v>
      </c>
      <c r="B11" s="97">
        <v>1292</v>
      </c>
      <c r="C11" s="97">
        <v>1263</v>
      </c>
      <c r="D11" s="37">
        <v>1798</v>
      </c>
      <c r="E11" s="37">
        <v>4353</v>
      </c>
      <c r="F11" s="37">
        <v>2190</v>
      </c>
      <c r="G11" s="37">
        <v>2163</v>
      </c>
      <c r="H11" s="97">
        <v>3967</v>
      </c>
      <c r="I11" s="97">
        <v>386</v>
      </c>
    </row>
    <row r="12" spans="1:9" ht="12.75">
      <c r="A12" s="4" t="s">
        <v>8</v>
      </c>
      <c r="B12" s="97">
        <v>1314</v>
      </c>
      <c r="C12" s="97">
        <v>1439</v>
      </c>
      <c r="D12" s="37">
        <v>1930</v>
      </c>
      <c r="E12" s="100">
        <f>SUM(B12:D12)</f>
        <v>4683</v>
      </c>
      <c r="F12" s="37">
        <v>2127</v>
      </c>
      <c r="G12" s="37">
        <v>2556</v>
      </c>
      <c r="H12" s="97">
        <v>4494</v>
      </c>
      <c r="I12" s="97">
        <v>189</v>
      </c>
    </row>
    <row r="13" spans="1:9" ht="12.75">
      <c r="A13" s="4" t="s">
        <v>9</v>
      </c>
      <c r="B13" s="108">
        <f>B11-B12</f>
        <v>-22</v>
      </c>
      <c r="C13" s="108">
        <f aca="true" t="shared" si="0" ref="C13:I13">C11-C12</f>
        <v>-176</v>
      </c>
      <c r="D13" s="108">
        <f t="shared" si="0"/>
        <v>-132</v>
      </c>
      <c r="E13" s="108">
        <f t="shared" si="0"/>
        <v>-330</v>
      </c>
      <c r="F13" s="108">
        <f t="shared" si="0"/>
        <v>63</v>
      </c>
      <c r="G13" s="108">
        <f t="shared" si="0"/>
        <v>-393</v>
      </c>
      <c r="H13" s="108">
        <f t="shared" si="0"/>
        <v>-527</v>
      </c>
      <c r="I13" s="108">
        <f t="shared" si="0"/>
        <v>197</v>
      </c>
    </row>
    <row r="14" spans="1:9" ht="12.75">
      <c r="A14" s="4" t="s">
        <v>10</v>
      </c>
      <c r="B14" s="97">
        <v>17751</v>
      </c>
      <c r="C14" s="97">
        <v>15798</v>
      </c>
      <c r="D14" s="97">
        <v>16554</v>
      </c>
      <c r="E14" s="97">
        <v>50103</v>
      </c>
      <c r="F14" s="97">
        <v>26117</v>
      </c>
      <c r="G14" s="98">
        <v>23986</v>
      </c>
      <c r="H14" s="98">
        <v>37329</v>
      </c>
      <c r="I14" s="98">
        <v>12774</v>
      </c>
    </row>
    <row r="15" spans="1:9" ht="12.75">
      <c r="A15" s="4" t="s">
        <v>11</v>
      </c>
      <c r="B15" s="97">
        <v>16065</v>
      </c>
      <c r="C15" s="97">
        <v>15924</v>
      </c>
      <c r="D15" s="97">
        <v>17005</v>
      </c>
      <c r="E15" s="97">
        <v>48994</v>
      </c>
      <c r="F15" s="98">
        <v>25378</v>
      </c>
      <c r="G15" s="98">
        <v>23616</v>
      </c>
      <c r="H15" s="98">
        <v>37920</v>
      </c>
      <c r="I15" s="98">
        <v>11074</v>
      </c>
    </row>
    <row r="16" spans="1:9" ht="12.75">
      <c r="A16" s="4" t="s">
        <v>9</v>
      </c>
      <c r="B16" s="108">
        <f>B14-B15</f>
        <v>1686</v>
      </c>
      <c r="C16" s="108">
        <f aca="true" t="shared" si="1" ref="C16:I16">C14-C15</f>
        <v>-126</v>
      </c>
      <c r="D16" s="108">
        <f t="shared" si="1"/>
        <v>-451</v>
      </c>
      <c r="E16" s="108">
        <f t="shared" si="1"/>
        <v>1109</v>
      </c>
      <c r="F16" s="108">
        <f t="shared" si="1"/>
        <v>739</v>
      </c>
      <c r="G16" s="108">
        <f t="shared" si="1"/>
        <v>370</v>
      </c>
      <c r="H16" s="108">
        <f t="shared" si="1"/>
        <v>-591</v>
      </c>
      <c r="I16" s="108">
        <f t="shared" si="1"/>
        <v>1700</v>
      </c>
    </row>
    <row r="17" spans="1:9" ht="12.75">
      <c r="A17" s="4" t="s">
        <v>141</v>
      </c>
      <c r="B17" s="97">
        <v>-4</v>
      </c>
      <c r="C17" s="97">
        <v>-5</v>
      </c>
      <c r="D17" s="97">
        <v>-5</v>
      </c>
      <c r="E17" s="37">
        <v>-14</v>
      </c>
      <c r="F17" s="99">
        <v>-6</v>
      </c>
      <c r="G17" s="37">
        <v>-8</v>
      </c>
      <c r="H17" s="37">
        <v>1386</v>
      </c>
      <c r="I17" s="37">
        <v>-1400</v>
      </c>
    </row>
    <row r="18" spans="1:9" ht="12.75">
      <c r="A18" s="4" t="s">
        <v>12</v>
      </c>
      <c r="B18" s="108">
        <f aca="true" t="shared" si="2" ref="B18:G18">B13+B16+B17</f>
        <v>1660</v>
      </c>
      <c r="C18" s="108">
        <f t="shared" si="2"/>
        <v>-307</v>
      </c>
      <c r="D18" s="108">
        <f t="shared" si="2"/>
        <v>-588</v>
      </c>
      <c r="E18" s="108">
        <f t="shared" si="2"/>
        <v>765</v>
      </c>
      <c r="F18" s="108">
        <f t="shared" si="2"/>
        <v>796</v>
      </c>
      <c r="G18" s="108">
        <f t="shared" si="2"/>
        <v>-31</v>
      </c>
      <c r="H18" s="109">
        <v>268</v>
      </c>
      <c r="I18" s="109">
        <v>497</v>
      </c>
    </row>
    <row r="19" spans="1:9" ht="12.75">
      <c r="A19" s="4" t="s">
        <v>13</v>
      </c>
      <c r="B19" s="108">
        <f>B10+B18</f>
        <v>1744522</v>
      </c>
      <c r="C19" s="108">
        <f aca="true" t="shared" si="3" ref="C19:I19">C10+C18</f>
        <v>1744215</v>
      </c>
      <c r="D19" s="108">
        <f t="shared" si="3"/>
        <v>1743627</v>
      </c>
      <c r="E19" s="108">
        <f t="shared" si="3"/>
        <v>1743627</v>
      </c>
      <c r="F19" s="108">
        <f t="shared" si="3"/>
        <v>849467</v>
      </c>
      <c r="G19" s="108">
        <f t="shared" si="3"/>
        <v>894160</v>
      </c>
      <c r="H19" s="108">
        <f t="shared" si="3"/>
        <v>1495715</v>
      </c>
      <c r="I19" s="108">
        <f t="shared" si="3"/>
        <v>247912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D9" sqref="D9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4/05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31.12.2005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134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31.12.2004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126</v>
      </c>
      <c r="B8" s="102">
        <f>C8+D8</f>
        <v>238257</v>
      </c>
      <c r="C8" s="25">
        <v>125218</v>
      </c>
      <c r="D8" s="25">
        <v>113039</v>
      </c>
      <c r="E8" s="110">
        <v>3531</v>
      </c>
      <c r="F8" s="104">
        <f>E8*100/B8</f>
        <v>1.4820131202860776</v>
      </c>
    </row>
    <row r="9" spans="1:6" ht="12.75">
      <c r="A9" s="12" t="s">
        <v>127</v>
      </c>
      <c r="B9" s="102">
        <f aca="true" t="shared" si="0" ref="B9:B15">C9+D9</f>
        <v>246936</v>
      </c>
      <c r="C9" s="25">
        <v>120207</v>
      </c>
      <c r="D9" s="25">
        <v>126729</v>
      </c>
      <c r="E9" s="110">
        <v>1797</v>
      </c>
      <c r="F9" s="104">
        <f aca="true" t="shared" si="1" ref="F9:F15">E9*100/B9</f>
        <v>0.7277189231217805</v>
      </c>
    </row>
    <row r="10" spans="1:6" ht="12.75">
      <c r="A10" s="12" t="s">
        <v>128</v>
      </c>
      <c r="B10" s="102">
        <f t="shared" si="0"/>
        <v>248233</v>
      </c>
      <c r="C10" s="25">
        <v>117616</v>
      </c>
      <c r="D10" s="25">
        <v>130617</v>
      </c>
      <c r="E10" s="110">
        <v>763</v>
      </c>
      <c r="F10" s="104">
        <f t="shared" si="1"/>
        <v>0.3073725088928547</v>
      </c>
    </row>
    <row r="11" spans="1:6" ht="12.75">
      <c r="A11" s="12" t="s">
        <v>129</v>
      </c>
      <c r="B11" s="102">
        <f t="shared" si="0"/>
        <v>283246</v>
      </c>
      <c r="C11" s="25">
        <v>134058</v>
      </c>
      <c r="D11" s="25">
        <v>149188</v>
      </c>
      <c r="E11" s="110">
        <v>1107</v>
      </c>
      <c r="F11" s="104">
        <f t="shared" si="1"/>
        <v>0.39082634882752093</v>
      </c>
    </row>
    <row r="12" spans="1:6" ht="12.75">
      <c r="A12" s="12" t="s">
        <v>130</v>
      </c>
      <c r="B12" s="102">
        <f t="shared" si="0"/>
        <v>408032</v>
      </c>
      <c r="C12" s="25">
        <v>194405</v>
      </c>
      <c r="D12" s="25">
        <v>213627</v>
      </c>
      <c r="E12" s="110">
        <v>894</v>
      </c>
      <c r="F12" s="104">
        <f t="shared" si="1"/>
        <v>0.21910046270880715</v>
      </c>
    </row>
    <row r="13" spans="1:6" ht="12.75">
      <c r="A13" s="12" t="s">
        <v>131</v>
      </c>
      <c r="B13" s="102">
        <f t="shared" si="0"/>
        <v>118789</v>
      </c>
      <c r="C13" s="25">
        <v>57851</v>
      </c>
      <c r="D13" s="25">
        <v>60938</v>
      </c>
      <c r="E13" s="110">
        <v>24</v>
      </c>
      <c r="F13" s="104">
        <f t="shared" si="1"/>
        <v>0.020203890932662116</v>
      </c>
    </row>
    <row r="14" spans="1:6" ht="12.75">
      <c r="A14" s="12" t="s">
        <v>132</v>
      </c>
      <c r="B14" s="102">
        <f t="shared" si="0"/>
        <v>200134</v>
      </c>
      <c r="C14" s="25">
        <v>100112</v>
      </c>
      <c r="D14" s="25">
        <v>100022</v>
      </c>
      <c r="E14" s="110">
        <v>681</v>
      </c>
      <c r="F14" s="104">
        <f t="shared" si="1"/>
        <v>0.3402720177481088</v>
      </c>
    </row>
    <row r="15" spans="1:6" ht="12.75">
      <c r="A15" s="17" t="s">
        <v>133</v>
      </c>
      <c r="B15" s="103">
        <f t="shared" si="0"/>
        <v>1743627</v>
      </c>
      <c r="C15" s="26">
        <v>849467</v>
      </c>
      <c r="D15" s="26">
        <v>894160</v>
      </c>
      <c r="E15" s="111">
        <v>8797</v>
      </c>
      <c r="F15" s="105">
        <f t="shared" si="1"/>
        <v>0.5045230430590947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4">
      <selection activeCell="B11" sqref="B11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4/05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137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4.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4.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Oktober bis Dezember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Oktober</v>
      </c>
      <c r="C9" s="76" t="str">
        <f>IF(Quartal=1,"Februar",IF(Quartal=2,"Mai",IF(Quartal=3,"August",IF(Quartal=4,"November",""))))</f>
        <v>November</v>
      </c>
      <c r="D9" s="76" t="str">
        <f>IF(Quartal=1,"März",IF(Quartal=2,"Juni",IF(Quartal=3,"September",IF(Quartal=4,"Dezember",""))))</f>
        <v>Dezember</v>
      </c>
      <c r="E9" s="71" t="s">
        <v>3</v>
      </c>
      <c r="F9" s="71" t="s">
        <v>4</v>
      </c>
      <c r="G9" s="74" t="s">
        <v>5</v>
      </c>
      <c r="H9" s="74" t="s">
        <v>124</v>
      </c>
      <c r="I9" s="72" t="s">
        <v>125</v>
      </c>
    </row>
    <row r="10" spans="1:9" ht="12.75">
      <c r="A10" s="4" t="s">
        <v>6</v>
      </c>
      <c r="B10" s="37">
        <v>2832205</v>
      </c>
      <c r="C10" s="37">
        <v>2832636</v>
      </c>
      <c r="D10" s="37">
        <v>2833023</v>
      </c>
      <c r="E10" s="37">
        <v>2832205</v>
      </c>
      <c r="F10" s="37">
        <v>1384797</v>
      </c>
      <c r="G10" s="37">
        <v>1447408</v>
      </c>
      <c r="H10" s="37">
        <v>2679117</v>
      </c>
      <c r="I10" s="37">
        <v>153088</v>
      </c>
    </row>
    <row r="11" spans="1:9" ht="12.75">
      <c r="A11" s="4" t="s">
        <v>7</v>
      </c>
      <c r="B11" s="37">
        <v>1801</v>
      </c>
      <c r="C11" s="37">
        <v>1880</v>
      </c>
      <c r="D11" s="37">
        <v>2246</v>
      </c>
      <c r="E11" s="37">
        <v>5927</v>
      </c>
      <c r="F11" s="37">
        <v>3090</v>
      </c>
      <c r="G11" s="37">
        <v>2837</v>
      </c>
      <c r="H11" s="37">
        <v>5748</v>
      </c>
      <c r="I11" s="37">
        <v>179</v>
      </c>
    </row>
    <row r="12" spans="1:9" ht="12.75">
      <c r="A12" s="4" t="s">
        <v>8</v>
      </c>
      <c r="B12" s="37">
        <v>2304</v>
      </c>
      <c r="C12" s="37">
        <v>2535</v>
      </c>
      <c r="D12" s="37">
        <v>2887</v>
      </c>
      <c r="E12" s="37">
        <v>7726</v>
      </c>
      <c r="F12" s="37">
        <v>3559</v>
      </c>
      <c r="G12" s="37">
        <v>4167</v>
      </c>
      <c r="H12" s="37">
        <v>7622</v>
      </c>
      <c r="I12" s="37">
        <v>104</v>
      </c>
    </row>
    <row r="13" spans="1:9" ht="12.75">
      <c r="A13" s="4" t="s">
        <v>9</v>
      </c>
      <c r="B13" s="101">
        <f>B11-B12</f>
        <v>-503</v>
      </c>
      <c r="C13" s="101">
        <f aca="true" t="shared" si="0" ref="C13:I13">C11-C12</f>
        <v>-655</v>
      </c>
      <c r="D13" s="101">
        <f t="shared" si="0"/>
        <v>-641</v>
      </c>
      <c r="E13" s="101">
        <f t="shared" si="0"/>
        <v>-1799</v>
      </c>
      <c r="F13" s="101">
        <f>F11-F12</f>
        <v>-469</v>
      </c>
      <c r="G13" s="101">
        <f>G11-G12</f>
        <v>-1330</v>
      </c>
      <c r="H13" s="101">
        <f t="shared" si="0"/>
        <v>-1874</v>
      </c>
      <c r="I13" s="101">
        <f t="shared" si="0"/>
        <v>75</v>
      </c>
    </row>
    <row r="14" spans="1:9" ht="12.75">
      <c r="A14" s="4" t="s">
        <v>10</v>
      </c>
      <c r="B14" s="37">
        <v>18218</v>
      </c>
      <c r="C14" s="37">
        <v>16552</v>
      </c>
      <c r="D14" s="100">
        <v>17341</v>
      </c>
      <c r="E14" s="37">
        <v>52111</v>
      </c>
      <c r="F14" s="100">
        <v>26256</v>
      </c>
      <c r="G14" s="100">
        <v>25855</v>
      </c>
      <c r="H14" s="100">
        <v>46375</v>
      </c>
      <c r="I14" s="100">
        <v>5736</v>
      </c>
    </row>
    <row r="15" spans="1:9" ht="12.75">
      <c r="A15" s="4" t="s">
        <v>11</v>
      </c>
      <c r="B15" s="37">
        <v>17299</v>
      </c>
      <c r="C15" s="37">
        <v>15516</v>
      </c>
      <c r="D15" s="100">
        <v>16783</v>
      </c>
      <c r="E15" s="37">
        <v>49598</v>
      </c>
      <c r="F15" s="100">
        <v>25315</v>
      </c>
      <c r="G15" s="100">
        <v>24283</v>
      </c>
      <c r="H15" s="100">
        <v>44304</v>
      </c>
      <c r="I15" s="100">
        <v>5294</v>
      </c>
    </row>
    <row r="16" spans="1:9" ht="12.75">
      <c r="A16" s="4" t="s">
        <v>9</v>
      </c>
      <c r="B16" s="101">
        <f aca="true" t="shared" si="1" ref="B16:I16">B14-B15</f>
        <v>919</v>
      </c>
      <c r="C16" s="101">
        <f t="shared" si="1"/>
        <v>1036</v>
      </c>
      <c r="D16" s="101">
        <f t="shared" si="1"/>
        <v>558</v>
      </c>
      <c r="E16" s="101">
        <f t="shared" si="1"/>
        <v>2513</v>
      </c>
      <c r="F16" s="101">
        <f t="shared" si="1"/>
        <v>941</v>
      </c>
      <c r="G16" s="101">
        <f t="shared" si="1"/>
        <v>1572</v>
      </c>
      <c r="H16" s="101">
        <f t="shared" si="1"/>
        <v>2071</v>
      </c>
      <c r="I16" s="101">
        <f t="shared" si="1"/>
        <v>442</v>
      </c>
    </row>
    <row r="17" spans="1:9" ht="12.75">
      <c r="A17" s="4" t="s">
        <v>141</v>
      </c>
      <c r="B17" s="99">
        <v>15</v>
      </c>
      <c r="C17" s="99">
        <v>6</v>
      </c>
      <c r="D17" s="99">
        <v>10</v>
      </c>
      <c r="E17" s="37">
        <v>31</v>
      </c>
      <c r="F17" s="99">
        <v>16</v>
      </c>
      <c r="G17" s="37">
        <v>15</v>
      </c>
      <c r="H17" s="37">
        <v>1106</v>
      </c>
      <c r="I17" s="37">
        <v>-1075</v>
      </c>
    </row>
    <row r="18" spans="1:10" ht="12.75">
      <c r="A18" s="4" t="s">
        <v>12</v>
      </c>
      <c r="B18" s="101">
        <f>B13+B16+B17</f>
        <v>431</v>
      </c>
      <c r="C18" s="101">
        <f aca="true" t="shared" si="2" ref="C18:I18">C13+C16+C17</f>
        <v>387</v>
      </c>
      <c r="D18" s="101">
        <f t="shared" si="2"/>
        <v>-73</v>
      </c>
      <c r="E18" s="101">
        <f t="shared" si="2"/>
        <v>745</v>
      </c>
      <c r="F18" s="101">
        <f t="shared" si="2"/>
        <v>488</v>
      </c>
      <c r="G18" s="101">
        <f t="shared" si="2"/>
        <v>257</v>
      </c>
      <c r="H18" s="101">
        <f t="shared" si="2"/>
        <v>1303</v>
      </c>
      <c r="I18" s="101">
        <f t="shared" si="2"/>
        <v>-558</v>
      </c>
      <c r="J18" s="79"/>
    </row>
    <row r="19" spans="1:9" ht="12.75">
      <c r="A19" s="4" t="s">
        <v>13</v>
      </c>
      <c r="B19" s="101">
        <f>B10+B18</f>
        <v>2832636</v>
      </c>
      <c r="C19" s="101">
        <f aca="true" t="shared" si="3" ref="C19:I19">C10+C18</f>
        <v>2833023</v>
      </c>
      <c r="D19" s="101">
        <f t="shared" si="3"/>
        <v>2832950</v>
      </c>
      <c r="E19" s="101">
        <f t="shared" si="3"/>
        <v>2832950</v>
      </c>
      <c r="F19" s="101">
        <f t="shared" si="3"/>
        <v>1385285</v>
      </c>
      <c r="G19" s="101">
        <f t="shared" si="3"/>
        <v>1447665</v>
      </c>
      <c r="H19" s="101">
        <f t="shared" si="3"/>
        <v>2680420</v>
      </c>
      <c r="I19" s="101">
        <f t="shared" si="3"/>
        <v>152530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C15" sqref="C15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4/05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31.12.2005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31.12.2004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102">
        <f>C8+D8</f>
        <v>86080</v>
      </c>
      <c r="C8" s="25">
        <v>41968</v>
      </c>
      <c r="D8" s="25">
        <v>44112</v>
      </c>
      <c r="E8" s="110">
        <v>318</v>
      </c>
      <c r="F8" s="104">
        <f>E8*100/B8</f>
        <v>0.3694237918215613</v>
      </c>
    </row>
    <row r="9" spans="1:6" ht="12.75">
      <c r="A9" s="12" t="s">
        <v>26</v>
      </c>
      <c r="B9" s="102">
        <f aca="true" t="shared" si="0" ref="B9:B23">C9+D9</f>
        <v>234433</v>
      </c>
      <c r="C9" s="25">
        <v>114145</v>
      </c>
      <c r="D9" s="25">
        <v>120288</v>
      </c>
      <c r="E9" s="110">
        <v>1104</v>
      </c>
      <c r="F9" s="104">
        <f aca="true" t="shared" si="1" ref="F9:F23">E9*100/B9</f>
        <v>0.47092346214056896</v>
      </c>
    </row>
    <row r="10" spans="1:6" ht="12.75">
      <c r="A10" s="12" t="s">
        <v>27</v>
      </c>
      <c r="B10" s="102">
        <f t="shared" si="0"/>
        <v>211825</v>
      </c>
      <c r="C10" s="25">
        <v>100752</v>
      </c>
      <c r="D10" s="25">
        <v>111073</v>
      </c>
      <c r="E10" s="110">
        <v>-49</v>
      </c>
      <c r="F10" s="104">
        <f t="shared" si="1"/>
        <v>-0.02313230260828514</v>
      </c>
    </row>
    <row r="11" spans="1:6" ht="12.75">
      <c r="A11" s="12" t="s">
        <v>28</v>
      </c>
      <c r="B11" s="102">
        <f t="shared" si="0"/>
        <v>78072</v>
      </c>
      <c r="C11" s="25">
        <v>38064</v>
      </c>
      <c r="D11" s="25">
        <v>40008</v>
      </c>
      <c r="E11" s="110">
        <v>-483</v>
      </c>
      <c r="F11" s="104">
        <f t="shared" si="1"/>
        <v>-0.618659698739625</v>
      </c>
    </row>
    <row r="12" spans="1:6" ht="12.75">
      <c r="A12" s="12" t="s">
        <v>29</v>
      </c>
      <c r="B12" s="102">
        <f t="shared" si="0"/>
        <v>137261</v>
      </c>
      <c r="C12" s="25">
        <v>67409</v>
      </c>
      <c r="D12" s="25">
        <v>69852</v>
      </c>
      <c r="E12" s="110">
        <v>-137</v>
      </c>
      <c r="F12" s="104">
        <f t="shared" si="1"/>
        <v>-0.09980985130517772</v>
      </c>
    </row>
    <row r="13" spans="1:6" ht="12.75">
      <c r="A13" s="12" t="s">
        <v>30</v>
      </c>
      <c r="B13" s="102">
        <f t="shared" si="0"/>
        <v>186471</v>
      </c>
      <c r="C13" s="25">
        <v>90705</v>
      </c>
      <c r="D13" s="25">
        <v>95766</v>
      </c>
      <c r="E13" s="110">
        <v>513</v>
      </c>
      <c r="F13" s="104">
        <f t="shared" si="1"/>
        <v>0.2751098025966504</v>
      </c>
    </row>
    <row r="14" spans="1:6" ht="12.75">
      <c r="A14" s="12" t="s">
        <v>31</v>
      </c>
      <c r="B14" s="102">
        <f t="shared" si="0"/>
        <v>166956</v>
      </c>
      <c r="C14" s="25">
        <v>81591</v>
      </c>
      <c r="D14" s="25">
        <v>85365</v>
      </c>
      <c r="E14" s="110">
        <v>346</v>
      </c>
      <c r="F14" s="104">
        <f t="shared" si="1"/>
        <v>0.20724023095905508</v>
      </c>
    </row>
    <row r="15" spans="1:6" ht="12.75">
      <c r="A15" s="12" t="s">
        <v>32</v>
      </c>
      <c r="B15" s="102">
        <f t="shared" si="0"/>
        <v>206040</v>
      </c>
      <c r="C15" s="25">
        <v>99560</v>
      </c>
      <c r="D15" s="25">
        <v>106480</v>
      </c>
      <c r="E15" s="110">
        <v>451</v>
      </c>
      <c r="F15" s="104">
        <f t="shared" si="1"/>
        <v>0.21888953601242478</v>
      </c>
    </row>
    <row r="16" spans="1:6" ht="12.75">
      <c r="A16" s="12" t="s">
        <v>33</v>
      </c>
      <c r="B16" s="102">
        <f t="shared" si="0"/>
        <v>299392</v>
      </c>
      <c r="C16" s="25">
        <v>146626</v>
      </c>
      <c r="D16" s="25">
        <v>152766</v>
      </c>
      <c r="E16" s="110">
        <v>1120</v>
      </c>
      <c r="F16" s="104">
        <f t="shared" si="1"/>
        <v>0.374091492090637</v>
      </c>
    </row>
    <row r="17" spans="1:6" ht="12.75">
      <c r="A17" s="12" t="s">
        <v>34</v>
      </c>
      <c r="B17" s="102">
        <f t="shared" si="0"/>
        <v>135655</v>
      </c>
      <c r="C17" s="25">
        <v>68072</v>
      </c>
      <c r="D17" s="25">
        <v>67583</v>
      </c>
      <c r="E17" s="110">
        <v>209</v>
      </c>
      <c r="F17" s="104">
        <f t="shared" si="1"/>
        <v>0.1540673030850319</v>
      </c>
    </row>
    <row r="18" spans="1:6" ht="12.75">
      <c r="A18" s="12" t="s">
        <v>35</v>
      </c>
      <c r="B18" s="102">
        <f t="shared" si="0"/>
        <v>273039</v>
      </c>
      <c r="C18" s="25">
        <v>134557</v>
      </c>
      <c r="D18" s="25">
        <v>138482</v>
      </c>
      <c r="E18" s="110">
        <v>-91</v>
      </c>
      <c r="F18" s="104">
        <f t="shared" si="1"/>
        <v>-0.03332857210874637</v>
      </c>
    </row>
    <row r="19" spans="1:6" ht="12.75">
      <c r="A19" s="12" t="s">
        <v>36</v>
      </c>
      <c r="B19" s="102">
        <f t="shared" si="0"/>
        <v>199671</v>
      </c>
      <c r="C19" s="25">
        <v>99083</v>
      </c>
      <c r="D19" s="25">
        <v>100588</v>
      </c>
      <c r="E19" s="110">
        <v>-328</v>
      </c>
      <c r="F19" s="104">
        <f t="shared" si="1"/>
        <v>-0.16427022451933432</v>
      </c>
    </row>
    <row r="20" spans="1:6" ht="12.75">
      <c r="A20" s="12" t="s">
        <v>37</v>
      </c>
      <c r="B20" s="102">
        <f t="shared" si="0"/>
        <v>257002</v>
      </c>
      <c r="C20" s="25">
        <v>126014</v>
      </c>
      <c r="D20" s="25">
        <v>130988</v>
      </c>
      <c r="E20" s="110">
        <v>836</v>
      </c>
      <c r="F20" s="104">
        <f t="shared" si="1"/>
        <v>0.32528929735955364</v>
      </c>
    </row>
    <row r="21" spans="1:6" ht="12.75">
      <c r="A21" s="12" t="s">
        <v>38</v>
      </c>
      <c r="B21" s="102">
        <f t="shared" si="0"/>
        <v>136470</v>
      </c>
      <c r="C21" s="25">
        <v>67477</v>
      </c>
      <c r="D21" s="25">
        <v>68993</v>
      </c>
      <c r="E21" s="110">
        <v>-508</v>
      </c>
      <c r="F21" s="104">
        <f t="shared" si="1"/>
        <v>-0.37224298380596466</v>
      </c>
    </row>
    <row r="22" spans="1:6" ht="12.75">
      <c r="A22" s="12" t="s">
        <v>39</v>
      </c>
      <c r="B22" s="102">
        <f t="shared" si="0"/>
        <v>224583</v>
      </c>
      <c r="C22" s="25">
        <v>109262</v>
      </c>
      <c r="D22" s="25">
        <v>115321</v>
      </c>
      <c r="E22" s="110">
        <v>889</v>
      </c>
      <c r="F22" s="104">
        <f t="shared" si="1"/>
        <v>0.3958447433688213</v>
      </c>
    </row>
    <row r="23" spans="1:6" ht="12.75">
      <c r="A23" s="89" t="s">
        <v>136</v>
      </c>
      <c r="B23" s="103">
        <f t="shared" si="0"/>
        <v>2832950</v>
      </c>
      <c r="C23" s="112">
        <v>1385285</v>
      </c>
      <c r="D23" s="112">
        <v>1447665</v>
      </c>
      <c r="E23" s="111">
        <v>4190</v>
      </c>
      <c r="F23" s="105">
        <f t="shared" si="1"/>
        <v>0.14790236326091177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31.12.2005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workbookViewId="0" topLeftCell="A1">
      <selection activeCell="G45" sqref="G45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4/05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31.12.2005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41</v>
      </c>
      <c r="B6" s="71" t="s">
        <v>42</v>
      </c>
      <c r="C6" s="74" t="s">
        <v>22</v>
      </c>
      <c r="D6" s="93" t="s">
        <v>40</v>
      </c>
    </row>
    <row r="7" spans="1:4" ht="12.75">
      <c r="A7" s="36">
        <v>1</v>
      </c>
      <c r="B7" s="90" t="s">
        <v>50</v>
      </c>
      <c r="C7" s="36" t="s">
        <v>51</v>
      </c>
      <c r="D7" s="113">
        <v>234433</v>
      </c>
    </row>
    <row r="8" spans="1:4" ht="12.75">
      <c r="A8" s="36">
        <v>2</v>
      </c>
      <c r="B8" s="91" t="s">
        <v>52</v>
      </c>
      <c r="C8" s="36" t="s">
        <v>51</v>
      </c>
      <c r="D8" s="113">
        <v>211825</v>
      </c>
    </row>
    <row r="9" spans="1:4" ht="12.75">
      <c r="A9" s="36">
        <v>3</v>
      </c>
      <c r="B9" s="91" t="s">
        <v>53</v>
      </c>
      <c r="C9" s="36" t="s">
        <v>51</v>
      </c>
      <c r="D9" s="113">
        <v>86080</v>
      </c>
    </row>
    <row r="10" spans="1:4" ht="12.75">
      <c r="A10" s="36">
        <v>4</v>
      </c>
      <c r="B10" s="91" t="s">
        <v>54</v>
      </c>
      <c r="C10" s="36" t="s">
        <v>51</v>
      </c>
      <c r="D10" s="113">
        <v>78072</v>
      </c>
    </row>
    <row r="11" spans="1:6" ht="12.75">
      <c r="A11" s="36">
        <v>5</v>
      </c>
      <c r="B11" s="91" t="s">
        <v>55</v>
      </c>
      <c r="C11" s="36" t="s">
        <v>37</v>
      </c>
      <c r="D11" s="114">
        <v>71330</v>
      </c>
      <c r="E11" s="115"/>
      <c r="F11" s="114"/>
    </row>
    <row r="12" spans="1:6" ht="12.75">
      <c r="A12" s="36">
        <v>6</v>
      </c>
      <c r="B12" s="91" t="s">
        <v>56</v>
      </c>
      <c r="C12" s="36" t="s">
        <v>33</v>
      </c>
      <c r="D12" s="114">
        <v>48331</v>
      </c>
      <c r="E12" s="115"/>
      <c r="F12" s="114"/>
    </row>
    <row r="13" spans="1:6" ht="12.75">
      <c r="A13" s="36">
        <v>7</v>
      </c>
      <c r="B13" s="91" t="s">
        <v>57</v>
      </c>
      <c r="C13" s="36" t="s">
        <v>33</v>
      </c>
      <c r="D13" s="114">
        <v>41461</v>
      </c>
      <c r="E13" s="115"/>
      <c r="F13" s="114"/>
    </row>
    <row r="14" spans="1:6" ht="12.75">
      <c r="A14" s="36">
        <v>8</v>
      </c>
      <c r="B14" s="91" t="s">
        <v>58</v>
      </c>
      <c r="C14" s="36" t="s">
        <v>38</v>
      </c>
      <c r="D14" s="114">
        <v>33137</v>
      </c>
      <c r="E14" s="115"/>
      <c r="F14" s="114"/>
    </row>
    <row r="15" spans="1:6" ht="12.75">
      <c r="A15" s="36">
        <v>9</v>
      </c>
      <c r="B15" s="91" t="s">
        <v>59</v>
      </c>
      <c r="C15" s="36" t="s">
        <v>33</v>
      </c>
      <c r="D15" s="114">
        <v>32028</v>
      </c>
      <c r="E15" s="115"/>
      <c r="F15" s="114"/>
    </row>
    <row r="16" spans="1:6" ht="12.75">
      <c r="A16" s="36">
        <v>10</v>
      </c>
      <c r="B16" s="91" t="s">
        <v>60</v>
      </c>
      <c r="C16" s="36" t="s">
        <v>39</v>
      </c>
      <c r="D16" s="114">
        <v>30138</v>
      </c>
      <c r="E16" s="115"/>
      <c r="F16" s="114"/>
    </row>
    <row r="17" spans="1:6" ht="12.75">
      <c r="A17" s="36">
        <v>11</v>
      </c>
      <c r="B17" s="91" t="s">
        <v>61</v>
      </c>
      <c r="C17" s="36" t="s">
        <v>30</v>
      </c>
      <c r="D17" s="114">
        <v>29399</v>
      </c>
      <c r="E17" s="115"/>
      <c r="F17" s="114"/>
    </row>
    <row r="18" spans="1:6" ht="12.75">
      <c r="A18" s="36">
        <v>12</v>
      </c>
      <c r="B18" s="91" t="s">
        <v>62</v>
      </c>
      <c r="C18" s="36" t="s">
        <v>35</v>
      </c>
      <c r="D18" s="114">
        <v>28488</v>
      </c>
      <c r="E18" s="115"/>
      <c r="F18" s="114"/>
    </row>
    <row r="19" spans="1:6" ht="12.75">
      <c r="A19" s="36">
        <v>13</v>
      </c>
      <c r="B19" s="91" t="s">
        <v>63</v>
      </c>
      <c r="C19" s="36" t="s">
        <v>37</v>
      </c>
      <c r="D19" s="116">
        <v>26242</v>
      </c>
      <c r="E19" s="115"/>
      <c r="F19" s="116"/>
    </row>
    <row r="20" spans="1:6" ht="12.75">
      <c r="A20" s="36">
        <v>14</v>
      </c>
      <c r="B20" s="91" t="s">
        <v>64</v>
      </c>
      <c r="C20" s="24" t="s">
        <v>39</v>
      </c>
      <c r="D20" s="114">
        <v>25647</v>
      </c>
      <c r="E20" s="115"/>
      <c r="F20" s="114"/>
    </row>
    <row r="21" spans="1:6" ht="12.75">
      <c r="A21" s="36">
        <v>15</v>
      </c>
      <c r="B21" s="115" t="s">
        <v>0</v>
      </c>
      <c r="C21" s="36" t="s">
        <v>39</v>
      </c>
      <c r="D21" s="114">
        <v>24131</v>
      </c>
      <c r="E21" s="115"/>
      <c r="F21" s="114"/>
    </row>
    <row r="22" spans="1:6" ht="12.75">
      <c r="A22" s="36">
        <v>16</v>
      </c>
      <c r="B22" s="115" t="s">
        <v>65</v>
      </c>
      <c r="C22" s="36" t="s">
        <v>36</v>
      </c>
      <c r="D22" s="114">
        <v>24071</v>
      </c>
      <c r="E22" s="115"/>
      <c r="F22" s="114"/>
    </row>
    <row r="23" spans="1:5" ht="12.75">
      <c r="A23" s="36">
        <v>17</v>
      </c>
      <c r="B23" s="91" t="s">
        <v>66</v>
      </c>
      <c r="C23" s="36" t="s">
        <v>35</v>
      </c>
      <c r="D23" s="114">
        <v>23144</v>
      </c>
      <c r="E23" s="115"/>
    </row>
    <row r="24" spans="1:5" ht="12.75">
      <c r="A24" s="36">
        <v>18</v>
      </c>
      <c r="B24" s="91" t="s">
        <v>67</v>
      </c>
      <c r="C24" s="36" t="s">
        <v>31</v>
      </c>
      <c r="D24" s="114">
        <v>20954</v>
      </c>
      <c r="E24" s="115"/>
    </row>
    <row r="25" spans="1:5" ht="12.75">
      <c r="A25" s="36">
        <v>19</v>
      </c>
      <c r="B25" s="91" t="s">
        <v>68</v>
      </c>
      <c r="C25" s="36" t="s">
        <v>29</v>
      </c>
      <c r="D25" s="114">
        <v>20745</v>
      </c>
      <c r="E25" s="115"/>
    </row>
    <row r="26" spans="1:5" ht="12.75">
      <c r="A26" s="36">
        <v>20</v>
      </c>
      <c r="B26" s="91" t="s">
        <v>69</v>
      </c>
      <c r="C26" s="36" t="s">
        <v>33</v>
      </c>
      <c r="D26" s="114">
        <v>20276</v>
      </c>
      <c r="E26" s="115"/>
    </row>
    <row r="27" spans="1:5" ht="12.75">
      <c r="A27" s="36">
        <v>21</v>
      </c>
      <c r="B27" s="91" t="s">
        <v>70</v>
      </c>
      <c r="C27" s="36" t="s">
        <v>32</v>
      </c>
      <c r="D27" s="114">
        <v>19727</v>
      </c>
      <c r="E27" s="115"/>
    </row>
    <row r="28" spans="1:5" ht="12.75">
      <c r="A28" s="36">
        <v>22</v>
      </c>
      <c r="B28" s="91" t="s">
        <v>71</v>
      </c>
      <c r="C28" s="36" t="s">
        <v>37</v>
      </c>
      <c r="D28" s="114">
        <v>19684</v>
      </c>
      <c r="E28" s="115"/>
    </row>
    <row r="29" spans="1:5" ht="12.75">
      <c r="A29" s="36">
        <v>23</v>
      </c>
      <c r="B29" s="91" t="s">
        <v>72</v>
      </c>
      <c r="C29" s="36" t="s">
        <v>30</v>
      </c>
      <c r="D29" s="116">
        <v>18478</v>
      </c>
      <c r="E29" s="115"/>
    </row>
    <row r="30" spans="1:5" ht="12.75">
      <c r="A30" s="36">
        <v>24</v>
      </c>
      <c r="B30" s="36" t="s">
        <v>74</v>
      </c>
      <c r="C30" s="36" t="s">
        <v>33</v>
      </c>
      <c r="D30" s="114">
        <v>17891</v>
      </c>
      <c r="E30" s="115"/>
    </row>
    <row r="31" spans="1:5" ht="12.75">
      <c r="A31" s="36">
        <v>25</v>
      </c>
      <c r="B31" s="36" t="s">
        <v>73</v>
      </c>
      <c r="C31" s="36" t="s">
        <v>33</v>
      </c>
      <c r="D31" s="114">
        <v>17866</v>
      </c>
      <c r="E31" s="115"/>
    </row>
    <row r="32" spans="1:6" ht="12.75">
      <c r="A32" s="36">
        <v>26</v>
      </c>
      <c r="B32" s="91" t="s">
        <v>75</v>
      </c>
      <c r="C32" s="36" t="s">
        <v>32</v>
      </c>
      <c r="D32" s="116">
        <v>17175</v>
      </c>
      <c r="E32" s="115"/>
      <c r="F32" s="116"/>
    </row>
    <row r="33" spans="1:6" ht="12.75">
      <c r="A33" s="36">
        <v>27</v>
      </c>
      <c r="B33" s="91" t="s">
        <v>77</v>
      </c>
      <c r="C33" s="36" t="s">
        <v>32</v>
      </c>
      <c r="D33" s="114">
        <v>16541</v>
      </c>
      <c r="E33" s="115"/>
      <c r="F33" s="114"/>
    </row>
    <row r="34" spans="1:6" ht="12.75">
      <c r="A34" s="36">
        <v>28</v>
      </c>
      <c r="B34" s="91" t="s">
        <v>76</v>
      </c>
      <c r="C34" s="36" t="s">
        <v>32</v>
      </c>
      <c r="D34" s="114">
        <v>16437</v>
      </c>
      <c r="E34" s="115"/>
      <c r="F34" s="114"/>
    </row>
    <row r="35" spans="1:6" ht="12.75">
      <c r="A35" s="36">
        <v>29</v>
      </c>
      <c r="B35" s="91" t="s">
        <v>80</v>
      </c>
      <c r="C35" s="36" t="s">
        <v>33</v>
      </c>
      <c r="D35" s="114">
        <v>16312</v>
      </c>
      <c r="E35" s="115"/>
      <c r="F35" s="114"/>
    </row>
    <row r="36" spans="1:6" ht="12.75">
      <c r="A36" s="36">
        <v>30</v>
      </c>
      <c r="B36" s="91" t="s">
        <v>79</v>
      </c>
      <c r="C36" s="36" t="s">
        <v>39</v>
      </c>
      <c r="D36" s="114">
        <v>16037</v>
      </c>
      <c r="E36" s="115"/>
      <c r="F36" s="114"/>
    </row>
    <row r="37" spans="1:6" ht="12.75">
      <c r="A37" s="36">
        <v>31</v>
      </c>
      <c r="B37" s="91" t="s">
        <v>78</v>
      </c>
      <c r="C37" s="36" t="s">
        <v>37</v>
      </c>
      <c r="D37" s="116">
        <v>15918</v>
      </c>
      <c r="E37" s="115"/>
      <c r="F37" s="116"/>
    </row>
    <row r="38" spans="1:5" ht="12.75">
      <c r="A38" s="36">
        <v>32</v>
      </c>
      <c r="B38" s="91" t="s">
        <v>81</v>
      </c>
      <c r="C38" s="36" t="s">
        <v>34</v>
      </c>
      <c r="D38" s="114">
        <v>15827</v>
      </c>
      <c r="E38" s="115"/>
    </row>
    <row r="39" spans="1:4" ht="12.75">
      <c r="A39" s="36">
        <v>33</v>
      </c>
      <c r="B39" s="115" t="s">
        <v>1</v>
      </c>
      <c r="C39" s="36" t="s">
        <v>32</v>
      </c>
      <c r="D39" s="114">
        <v>15821</v>
      </c>
    </row>
    <row r="40" spans="1:5" ht="12.75">
      <c r="A40" s="36">
        <v>34</v>
      </c>
      <c r="B40" s="91" t="s">
        <v>82</v>
      </c>
      <c r="C40" s="36" t="s">
        <v>30</v>
      </c>
      <c r="D40" s="116">
        <v>14906</v>
      </c>
      <c r="E40" s="115"/>
    </row>
    <row r="41" spans="1:5" ht="12.75">
      <c r="A41" s="36">
        <v>35</v>
      </c>
      <c r="B41" s="91" t="s">
        <v>83</v>
      </c>
      <c r="C41" s="36" t="s">
        <v>39</v>
      </c>
      <c r="D41" s="114">
        <v>14052</v>
      </c>
      <c r="E41" s="115"/>
    </row>
    <row r="42" spans="1:5" ht="12.75">
      <c r="A42" s="36">
        <v>36</v>
      </c>
      <c r="B42" s="91" t="s">
        <v>85</v>
      </c>
      <c r="C42" s="36" t="s">
        <v>30</v>
      </c>
      <c r="D42" s="114">
        <v>13785</v>
      </c>
      <c r="E42" s="115"/>
    </row>
    <row r="43" spans="1:5" ht="12.75">
      <c r="A43" s="36">
        <v>37</v>
      </c>
      <c r="B43" s="117" t="s">
        <v>2</v>
      </c>
      <c r="C43" s="36" t="s">
        <v>29</v>
      </c>
      <c r="D43" s="116">
        <v>13751</v>
      </c>
      <c r="E43" s="117"/>
    </row>
    <row r="44" spans="1:5" ht="12.75">
      <c r="A44" s="36">
        <v>38</v>
      </c>
      <c r="B44" s="91" t="s">
        <v>84</v>
      </c>
      <c r="C44" s="36" t="s">
        <v>33</v>
      </c>
      <c r="D44" s="114">
        <v>13709</v>
      </c>
      <c r="E44" s="115"/>
    </row>
    <row r="45" spans="1:5" ht="12.75">
      <c r="A45" s="36">
        <v>39</v>
      </c>
      <c r="B45" s="91" t="s">
        <v>86</v>
      </c>
      <c r="C45" s="36" t="s">
        <v>37</v>
      </c>
      <c r="D45" s="114">
        <v>13418</v>
      </c>
      <c r="E45" s="115"/>
    </row>
    <row r="46" spans="1:5" ht="12.75">
      <c r="A46" s="36">
        <v>40</v>
      </c>
      <c r="B46" s="91" t="s">
        <v>87</v>
      </c>
      <c r="C46" s="36" t="s">
        <v>34</v>
      </c>
      <c r="D46" s="114">
        <v>12919</v>
      </c>
      <c r="E46" s="115"/>
    </row>
    <row r="47" spans="1:5" ht="12.75">
      <c r="A47" s="36">
        <v>41</v>
      </c>
      <c r="B47" s="91" t="s">
        <v>88</v>
      </c>
      <c r="C47" s="36" t="s">
        <v>33</v>
      </c>
      <c r="D47" s="116">
        <v>12896</v>
      </c>
      <c r="E47" s="115"/>
    </row>
    <row r="48" spans="1:5" ht="12.75">
      <c r="A48" s="36">
        <v>42</v>
      </c>
      <c r="B48" s="91" t="s">
        <v>89</v>
      </c>
      <c r="C48" s="36" t="s">
        <v>32</v>
      </c>
      <c r="D48" s="114">
        <v>12894</v>
      </c>
      <c r="E48" s="115"/>
    </row>
    <row r="49" spans="1:5" ht="12.75">
      <c r="A49" s="36">
        <v>43</v>
      </c>
      <c r="B49" s="91" t="s">
        <v>90</v>
      </c>
      <c r="C49" s="36" t="s">
        <v>39</v>
      </c>
      <c r="D49" s="114">
        <v>12432</v>
      </c>
      <c r="E49" s="115"/>
    </row>
    <row r="50" spans="1:5" ht="12.75">
      <c r="A50" s="36">
        <v>44</v>
      </c>
      <c r="B50" s="91" t="s">
        <v>94</v>
      </c>
      <c r="C50" s="36" t="s">
        <v>32</v>
      </c>
      <c r="D50" s="116">
        <v>11987</v>
      </c>
      <c r="E50" s="115"/>
    </row>
    <row r="51" spans="1:5" ht="12.75">
      <c r="A51" s="36">
        <v>45</v>
      </c>
      <c r="B51" s="91" t="s">
        <v>92</v>
      </c>
      <c r="C51" s="36" t="s">
        <v>35</v>
      </c>
      <c r="D51" s="114">
        <v>11855</v>
      </c>
      <c r="E51" s="115"/>
    </row>
    <row r="52" spans="1:5" ht="12.75">
      <c r="A52" s="36">
        <v>46</v>
      </c>
      <c r="B52" s="91" t="s">
        <v>91</v>
      </c>
      <c r="C52" s="36" t="s">
        <v>38</v>
      </c>
      <c r="D52" s="114">
        <v>11846</v>
      </c>
      <c r="E52" s="115"/>
    </row>
    <row r="53" spans="1:5" ht="12.75">
      <c r="A53" s="36">
        <v>47</v>
      </c>
      <c r="B53" s="91" t="s">
        <v>93</v>
      </c>
      <c r="C53" s="36" t="s">
        <v>30</v>
      </c>
      <c r="D53" s="114">
        <v>11678</v>
      </c>
      <c r="E53" s="115"/>
    </row>
    <row r="54" spans="1:5" ht="12.75">
      <c r="A54" s="36">
        <v>48</v>
      </c>
      <c r="B54" s="91" t="s">
        <v>96</v>
      </c>
      <c r="C54" s="36" t="s">
        <v>30</v>
      </c>
      <c r="D54" s="114">
        <v>11470</v>
      </c>
      <c r="E54" s="115"/>
    </row>
    <row r="55" spans="1:5" ht="12.75">
      <c r="A55" s="36">
        <v>49</v>
      </c>
      <c r="B55" s="91" t="s">
        <v>95</v>
      </c>
      <c r="C55" s="36" t="s">
        <v>36</v>
      </c>
      <c r="D55" s="114">
        <v>11345</v>
      </c>
      <c r="E55" s="115"/>
    </row>
    <row r="56" spans="1:5" ht="12.75">
      <c r="A56" s="36">
        <v>50</v>
      </c>
      <c r="B56" s="91" t="s">
        <v>97</v>
      </c>
      <c r="C56" s="36" t="s">
        <v>32</v>
      </c>
      <c r="D56" s="114">
        <v>10823</v>
      </c>
      <c r="E56" s="115"/>
    </row>
    <row r="57" spans="1:5" ht="12.75">
      <c r="A57" s="36">
        <v>51</v>
      </c>
      <c r="B57" s="91" t="s">
        <v>98</v>
      </c>
      <c r="C57" s="36" t="s">
        <v>35</v>
      </c>
      <c r="D57" s="116">
        <v>10252</v>
      </c>
      <c r="E57" s="117"/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4/05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31.12.2005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31.12.2004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86 080</v>
      </c>
      <c r="C9" s="34" t="str">
        <f>IF(ISBLANK('AI1vj Tab4'!C8)," ",TEXT('AI1vj Tab4'!C8,"# ##0"))</f>
        <v>41 968</v>
      </c>
      <c r="D9" s="34" t="str">
        <f>IF(ISBLANK('AI1vj Tab4'!D8)," ",TEXT('AI1vj Tab4'!D8,"# ##0"))</f>
        <v>44 112</v>
      </c>
      <c r="E9" s="34" t="str">
        <f>IF(ISBLANK('AI1vj Tab4'!E8)," ",TEXT('AI1vj Tab4'!E8,"+ # ##0;- # ##0"))</f>
        <v>+ 318</v>
      </c>
      <c r="F9" s="34" t="str">
        <f>IF(ISBLANK('AI1vj Tab4'!F8)," ",TEXT('AI1vj Tab4'!F8,"0,0;- 0,0"))</f>
        <v>0,4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234 433</v>
      </c>
      <c r="C10" s="34" t="str">
        <f>IF(ISBLANK('AI1vj Tab4'!C9)," ",TEXT('AI1vj Tab4'!C9,"# ##0"))</f>
        <v>114 145</v>
      </c>
      <c r="D10" s="34" t="str">
        <f>IF(ISBLANK('AI1vj Tab4'!D9)," ",TEXT('AI1vj Tab4'!D9,"# ##0"))</f>
        <v>120 288</v>
      </c>
      <c r="E10" s="34" t="str">
        <f>IF(ISBLANK('AI1vj Tab4'!E9)," ",TEXT('AI1vj Tab4'!E9,"+ # ##0;- # ##0"))</f>
        <v>+ 1 104</v>
      </c>
      <c r="F10" s="34" t="str">
        <f>IF(ISBLANK('AI1vj Tab4'!F9)," ",TEXT('AI1vj Tab4'!F9,"0,0;- 0,0"))</f>
        <v>0,5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211 825</v>
      </c>
      <c r="C11" s="34" t="str">
        <f>IF(ISBLANK('AI1vj Tab4'!C10)," ",TEXT('AI1vj Tab4'!C10,"# ##0"))</f>
        <v>100 752</v>
      </c>
      <c r="D11" s="34" t="str">
        <f>IF(ISBLANK('AI1vj Tab4'!D10)," ",TEXT('AI1vj Tab4'!D10,"# ##0"))</f>
        <v>111 073</v>
      </c>
      <c r="E11" s="34" t="str">
        <f>IF(ISBLANK('AI1vj Tab4'!E10)," ",TEXT('AI1vj Tab4'!E10,"+ # ##0;- # ##0"))</f>
        <v>- 49</v>
      </c>
      <c r="F11" s="34" t="str">
        <f>IF(ISBLANK('AI1vj Tab4'!F10)," ",TEXT('AI1vj Tab4'!F10,"0,0;- 0,0"))</f>
        <v>- 0,0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78 072</v>
      </c>
      <c r="C12" s="34" t="str">
        <f>IF(ISBLANK('AI1vj Tab4'!C11)," ",TEXT('AI1vj Tab4'!C11,"# ##0"))</f>
        <v>38 064</v>
      </c>
      <c r="D12" s="34" t="str">
        <f>IF(ISBLANK('AI1vj Tab4'!D11)," ",TEXT('AI1vj Tab4'!D11,"# ##0"))</f>
        <v>40 008</v>
      </c>
      <c r="E12" s="34" t="str">
        <f>IF(ISBLANK('AI1vj Tab4'!E11)," ",TEXT('AI1vj Tab4'!E11,"+ # ##0;- # ##0"))</f>
        <v>- 483</v>
      </c>
      <c r="F12" s="34" t="str">
        <f>IF(ISBLANK('AI1vj Tab4'!F11)," ",TEXT('AI1vj Tab4'!F11,"0,0;- 0,0"))</f>
        <v>- 0,6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137 261</v>
      </c>
      <c r="C13" s="34" t="str">
        <f>IF(ISBLANK('AI1vj Tab4'!C12)," ",TEXT('AI1vj Tab4'!C12,"# ##0"))</f>
        <v>67 409</v>
      </c>
      <c r="D13" s="34" t="str">
        <f>IF(ISBLANK('AI1vj Tab4'!D12)," ",TEXT('AI1vj Tab4'!D12,"# ##0"))</f>
        <v>69 852</v>
      </c>
      <c r="E13" s="34" t="str">
        <f>IF(ISBLANK('AI1vj Tab4'!E12)," ",TEXT('AI1vj Tab4'!E12,"+ # ##0;- # ##0"))</f>
        <v>- 137</v>
      </c>
      <c r="F13" s="34" t="str">
        <f>IF(ISBLANK('AI1vj Tab4'!F12)," ",TEXT('AI1vj Tab4'!F12,"0,0;- 0,0"))</f>
        <v>- 0,1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186 471</v>
      </c>
      <c r="C14" s="34" t="str">
        <f>IF(ISBLANK('AI1vj Tab4'!C13)," ",TEXT('AI1vj Tab4'!C13,"# ##0"))</f>
        <v>90 705</v>
      </c>
      <c r="D14" s="34" t="str">
        <f>IF(ISBLANK('AI1vj Tab4'!D13)," ",TEXT('AI1vj Tab4'!D13,"# ##0"))</f>
        <v>95 766</v>
      </c>
      <c r="E14" s="34" t="str">
        <f>IF(ISBLANK('AI1vj Tab4'!E13)," ",TEXT('AI1vj Tab4'!E13,"+ # ##0;- # ##0"))</f>
        <v>+ 513</v>
      </c>
      <c r="F14" s="34" t="str">
        <f>IF(ISBLANK('AI1vj Tab4'!F13)," ",TEXT('AI1vj Tab4'!F13,"0,0;- 0,0"))</f>
        <v>0,3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166 956</v>
      </c>
      <c r="C15" s="34" t="str">
        <f>IF(ISBLANK('AI1vj Tab4'!C14)," ",TEXT('AI1vj Tab4'!C14,"# ##0"))</f>
        <v>81 591</v>
      </c>
      <c r="D15" s="34" t="str">
        <f>IF(ISBLANK('AI1vj Tab4'!D14)," ",TEXT('AI1vj Tab4'!D14,"# ##0"))</f>
        <v>85 365</v>
      </c>
      <c r="E15" s="34" t="str">
        <f>IF(ISBLANK('AI1vj Tab4'!E14)," ",TEXT('AI1vj Tab4'!E14,"+ # ##0;- # ##0"))</f>
        <v>+ 346</v>
      </c>
      <c r="F15" s="34" t="str">
        <f>IF(ISBLANK('AI1vj Tab4'!F14)," ",TEXT('AI1vj Tab4'!F14,"0,0;- 0,0"))</f>
        <v>0,2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206 040</v>
      </c>
      <c r="C16" s="34" t="str">
        <f>IF(ISBLANK('AI1vj Tab4'!C15)," ",TEXT('AI1vj Tab4'!C15,"# ##0"))</f>
        <v>99 560</v>
      </c>
      <c r="D16" s="34" t="str">
        <f>IF(ISBLANK('AI1vj Tab4'!D15)," ",TEXT('AI1vj Tab4'!D15,"# ##0"))</f>
        <v>106 480</v>
      </c>
      <c r="E16" s="34" t="str">
        <f>IF(ISBLANK('AI1vj Tab4'!E15)," ",TEXT('AI1vj Tab4'!E15,"+ # ##0;- # ##0"))</f>
        <v>+ 451</v>
      </c>
      <c r="F16" s="34" t="str">
        <f>IF(ISBLANK('AI1vj Tab4'!F15)," ",TEXT('AI1vj Tab4'!F15,"0,0;- 0,0"))</f>
        <v>0,2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299 392</v>
      </c>
      <c r="C17" s="34" t="str">
        <f>IF(ISBLANK('AI1vj Tab4'!C16)," ",TEXT('AI1vj Tab4'!C16,"# ##0"))</f>
        <v>146 626</v>
      </c>
      <c r="D17" s="34" t="str">
        <f>IF(ISBLANK('AI1vj Tab4'!D16)," ",TEXT('AI1vj Tab4'!D16,"# ##0"))</f>
        <v>152 766</v>
      </c>
      <c r="E17" s="34" t="str">
        <f>IF(ISBLANK('AI1vj Tab4'!E16)," ",TEXT('AI1vj Tab4'!E16,"+ # ##0;- # ##0"))</f>
        <v>+ 1 120</v>
      </c>
      <c r="F17" s="34" t="str">
        <f>IF(ISBLANK('AI1vj Tab4'!F16)," ",TEXT('AI1vj Tab4'!F16,"0,0;- 0,0"))</f>
        <v>0,4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135 655</v>
      </c>
      <c r="C18" s="34" t="str">
        <f>IF(ISBLANK('AI1vj Tab4'!C17)," ",TEXT('AI1vj Tab4'!C17,"# ##0"))</f>
        <v>68 072</v>
      </c>
      <c r="D18" s="34" t="str">
        <f>IF(ISBLANK('AI1vj Tab4'!D17)," ",TEXT('AI1vj Tab4'!D17,"# ##0"))</f>
        <v>67 583</v>
      </c>
      <c r="E18" s="34" t="str">
        <f>IF(ISBLANK('AI1vj Tab4'!E17)," ",TEXT('AI1vj Tab4'!E17,"+ # ##0;- # ##0"))</f>
        <v>+ 209</v>
      </c>
      <c r="F18" s="34" t="str">
        <f>IF(ISBLANK('AI1vj Tab4'!F17)," ",TEXT('AI1vj Tab4'!F17,"0,0;- 0,0"))</f>
        <v>0,2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273 039</v>
      </c>
      <c r="C19" s="34" t="str">
        <f>IF(ISBLANK('AI1vj Tab4'!C18)," ",TEXT('AI1vj Tab4'!C18,"# ##0"))</f>
        <v>134 557</v>
      </c>
      <c r="D19" s="34" t="str">
        <f>IF(ISBLANK('AI1vj Tab4'!D18)," ",TEXT('AI1vj Tab4'!D18,"# ##0"))</f>
        <v>138 482</v>
      </c>
      <c r="E19" s="34" t="str">
        <f>IF(ISBLANK('AI1vj Tab4'!E18)," ",TEXT('AI1vj Tab4'!E18,"+ # ##0;- # ##0"))</f>
        <v>- 91</v>
      </c>
      <c r="F19" s="34" t="str">
        <f>IF(ISBLANK('AI1vj Tab4'!F18)," ",TEXT('AI1vj Tab4'!F18,"0,0;- 0,0"))</f>
        <v>- 0,0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199 671</v>
      </c>
      <c r="C20" s="34" t="str">
        <f>IF(ISBLANK('AI1vj Tab4'!C19)," ",TEXT('AI1vj Tab4'!C19,"# ##0"))</f>
        <v>99 083</v>
      </c>
      <c r="D20" s="34" t="str">
        <f>IF(ISBLANK('AI1vj Tab4'!D19)," ",TEXT('AI1vj Tab4'!D19,"# ##0"))</f>
        <v>100 588</v>
      </c>
      <c r="E20" s="34" t="str">
        <f>IF(ISBLANK('AI1vj Tab4'!E19)," ",TEXT('AI1vj Tab4'!E19,"+ # ##0;- # ##0"))</f>
        <v>- 328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257 002</v>
      </c>
      <c r="C21" s="34" t="str">
        <f>IF(ISBLANK('AI1vj Tab4'!C20)," ",TEXT('AI1vj Tab4'!C20,"# ##0"))</f>
        <v>126 014</v>
      </c>
      <c r="D21" s="34" t="str">
        <f>IF(ISBLANK('AI1vj Tab4'!D20)," ",TEXT('AI1vj Tab4'!D20,"# ##0"))</f>
        <v>130 988</v>
      </c>
      <c r="E21" s="34" t="str">
        <f>IF(ISBLANK('AI1vj Tab4'!E20)," ",TEXT('AI1vj Tab4'!E20,"+ # ##0;- # ##0"))</f>
        <v>+ 836</v>
      </c>
      <c r="F21" s="34" t="str">
        <f>IF(ISBLANK('AI1vj Tab4'!F20)," ",TEXT('AI1vj Tab4'!F20,"0,0;- 0,0"))</f>
        <v>0,3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136 470</v>
      </c>
      <c r="C22" s="34" t="str">
        <f>IF(ISBLANK('AI1vj Tab4'!C21)," ",TEXT('AI1vj Tab4'!C21,"# ##0"))</f>
        <v>67 477</v>
      </c>
      <c r="D22" s="34" t="str">
        <f>IF(ISBLANK('AI1vj Tab4'!D21)," ",TEXT('AI1vj Tab4'!D21,"# ##0"))</f>
        <v>68 993</v>
      </c>
      <c r="E22" s="34" t="str">
        <f>IF(ISBLANK('AI1vj Tab4'!E21)," ",TEXT('AI1vj Tab4'!E21,"+ # ##0;- # ##0"))</f>
        <v>- 508</v>
      </c>
      <c r="F22" s="34" t="str">
        <f>IF(ISBLANK('AI1vj Tab4'!F21)," ",TEXT('AI1vj Tab4'!F21,"0,0;- 0,0"))</f>
        <v>- 0,4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224 583</v>
      </c>
      <c r="C23" s="34" t="str">
        <f>IF(ISBLANK('AI1vj Tab4'!C22)," ",TEXT('AI1vj Tab4'!C22,"# ##0"))</f>
        <v>109 262</v>
      </c>
      <c r="D23" s="34" t="str">
        <f>IF(ISBLANK('AI1vj Tab4'!D22)," ",TEXT('AI1vj Tab4'!D22,"# ##0"))</f>
        <v>115 321</v>
      </c>
      <c r="E23" s="34" t="str">
        <f>IF(ISBLANK('AI1vj Tab4'!E22)," ",TEXT('AI1vj Tab4'!E22,"+ # ##0;- # ##0"))</f>
        <v>+ 889</v>
      </c>
      <c r="F23" s="34" t="str">
        <f>IF(ISBLANK('AI1vj Tab4'!F22)," ",TEXT('AI1vj Tab4'!F22,"0,0;- 0,0"))</f>
        <v>0,4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2 832 950</v>
      </c>
      <c r="C24" s="34" t="str">
        <f>IF(ISBLANK('AI1vj Tab4'!C23)," ",TEXT('AI1vj Tab4'!C23,"# ##0"))</f>
        <v>1 385 285</v>
      </c>
      <c r="D24" s="34" t="str">
        <f>IF(ISBLANK('AI1vj Tab4'!D23)," ",TEXT('AI1vj Tab4'!D23,"# ##0"))</f>
        <v>1 447 665</v>
      </c>
      <c r="E24" s="34" t="str">
        <f>IF(ISBLANK('AI1vj Tab4'!E23)," ",TEXT('AI1vj Tab4'!E23,"+ # ##0;- # ##0"))</f>
        <v>+ 4 190</v>
      </c>
      <c r="F24" s="34" t="str">
        <f>IF(ISBLANK('AI1vj Tab4'!F23)," ",TEXT('AI1vj Tab4'!F23,"0,0;- 0,0"))</f>
        <v>0,1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31.12.2005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4/05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31.12.2005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234 433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211 825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86 080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78 072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71 330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48 331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41 461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33 137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32 028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30 138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29 399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28 488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26 242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str">
        <f>IF('AI1vj Tab5'!D20&gt;0,TEXT('AI1vj Tab5'!D20,"# ##0")," ")</f>
        <v>25 647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str">
        <f>IF('AI1vj Tab5'!D21&gt;0,TEXT('AI1vj Tab5'!D21,"# ##0")," ")</f>
        <v>24 131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str">
        <f>IF('AI1vj Tab5'!D22&gt;0,TEXT('AI1vj Tab5'!D22,"# ##0")," ")</f>
        <v>24 071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str">
        <f>'AI1vj Tab5'!B30</f>
        <v>Schenefeld, Stadt                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                  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17 175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str">
        <f>IF('AI1vj Tab5'!D33&gt;0,TEXT('AI1vj Tab5'!D33,"# ##0")," ")</f>
        <v>16 541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str">
        <f>IF('AI1vj Tab5'!D34&gt;0,TEXT('AI1vj Tab5'!D34,"# ##0")," ")</f>
        <v>16 437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str">
        <f>IF('AI1vj Tab5'!D35&gt;0,TEXT('AI1vj Tab5'!D35,"# ##0")," ")</f>
        <v>16 312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15 918</v>
      </c>
      <c r="F37" s="33" t="s">
        <v>47</v>
      </c>
    </row>
    <row r="38" spans="1:6" ht="12.75">
      <c r="A38">
        <f>'AI1vj Tab5'!A38</f>
        <v>32</v>
      </c>
      <c r="B38" t="str">
        <f>'AI1vj Tab5'!B38</f>
        <v>Preetz, Stadt                    </v>
      </c>
      <c r="C38" t="str">
        <f>'AI1vj Tab5'!C38</f>
        <v>Plön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Ratzeburg, Stadt                 </v>
      </c>
      <c r="C42" t="str">
        <f>'AI1vj Tab5'!C42</f>
        <v>Herzogtum Lauenburg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Brunsbüttel, Stadt</v>
      </c>
      <c r="C43" t="str">
        <f>'AI1vj Tab5'!C43</f>
        <v>Dithmarschen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Rellingen                        </v>
      </c>
      <c r="C44" t="str">
        <f>'AI1vj Tab5'!C44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Scharbeutz                       </v>
      </c>
      <c r="C50" t="str">
        <f>'AI1vj Tab5'!C50</f>
        <v>Ostholstein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47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2006-06-30T09:52:49Z</cp:lastPrinted>
  <dcterms:created xsi:type="dcterms:W3CDTF">2001-11-19T10:33:16Z</dcterms:created>
  <dcterms:modified xsi:type="dcterms:W3CDTF">2006-08-07T13:12:11Z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