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<sst xmlns="http://schemas.openxmlformats.org/spreadsheetml/2006/main" count="318" uniqueCount="144">
  <si>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</si>
  <si>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</si>
  <si>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</si>
  <si>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</si>
  <si>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</si>
  <si>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</si>
  <si>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</si>
  <si>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</si>
  <si>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</si>
  <si>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</si>
  <si>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</si>
  <si>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</si>
  <si>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</si>
  <si>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</si>
  <si>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</si>
  <si>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</si>
  <si>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</si>
  <si>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</si>
  <si>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</si>
  <si>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</si>
  <si>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</si>
  <si>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</si>
  <si>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</si>
  <si>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</si>
  <si>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</si>
  <si>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</si>
  <si>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</si>
  <si>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</si>
  <si>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</si>
  <si>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</si>
  <si>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</si>
  <si>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</si>
  <si>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</si>
  <si>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</si>
  <si>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</si>
  <si>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</si>
  <si>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</si>
  <si>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</si>
  <si>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</si>
  <si>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</si>
  <si>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</si>
  <si>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</si>
  <si>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</si>
  <si>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</si>
  <si>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</si>
  <si>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</si>
  <si>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</si>
  <si>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</si>
  <si>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</si>
  <si>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</si>
  <si>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</si>
  <si>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</si>
  <si>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</si>
  <si>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</si>
  <si>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</si>
  <si>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</si>
  <si>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</si>
  <si>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</si>
  <si>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</si>
  <si>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</si>
  <si>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</si>
  <si>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</si>
  <si>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</si>
  <si>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</si>
  <si>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</si>
  <si>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</si>
  <si>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</si>
  <si>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</si>
  <si>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</si>
  <si>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</si>
  <si>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</si>
  <si>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</si>
  <si>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</si>
  <si>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</si>
  <si>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</si>
  <si>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</si>
  <si>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</si>
  <si>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</si>
  <si>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</si>
  <si>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</si>
  <si>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</si>
  <si>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</si>
  <si>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</si>
  <si>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</si>
  <si>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</si>
  <si>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</si>
  <si>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</si>
  <si>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</si>
  <si>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</si>
  <si>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</si>
  <si>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</si>
  <si>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</si>
  <si>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</si>
  <si>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</si>
  <si>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</si>
  <si>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</si>
  <si>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</si>
  <si>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</si>
  <si>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</si>
  <si>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</si>
  <si>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</si>
  <si>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</si>
  <si>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</si>
  <si>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</si>
  <si>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</si>
  <si>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</si>
  <si>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</si>
  <si>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</si>
  <si>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</si>
  <si>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</si>
  <si>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</si>
  <si>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</si>
  <si>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</si>
  <si>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</si>
  <si>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</si>
  <si>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</si>
  <si>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</si>
  <si>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Eimsbüttel</t>
  </si>
  <si>
    <t>Hamburg-Nord</t>
  </si>
  <si>
    <t>Wandsbek</t>
  </si>
  <si>
    <t>Bergedorf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</si>
  <si>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</si>
  <si>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</si>
  <si>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</si>
  <si>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</si>
  <si>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</si>
  <si>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</si>
  <si>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</si>
  <si>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</si>
  <si>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</si>
  <si>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</si>
  <si>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</si>
  <si>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</si>
  <si>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</si>
  <si>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</si>
  <si>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</si>
  <si>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</si>
  <si>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</si>
  <si>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</si>
  <si>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</si>
  <si>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Hamburg-Mitte 1</t>
  </si>
  <si>
    <t>Altona 1</t>
  </si>
  <si>
    <t>Harburg 1</t>
  </si>
  <si>
    <t>1  Gebiebtsstandsänderung am 01.03.2009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</si>
</sst>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8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4" xfId="0" applyNumberFormat="1" applyFont="1" applyFill="1" applyBorder="1" applyAlignment="1" applyProtection="1">
      <alignment horizontal="left"/>
      <protection locked="0"/>
    </xf>
    <xf numFmtId="185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91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97</v>
      </c>
      <c r="B2" s="55"/>
      <c r="C2" s="55"/>
      <c r="D2" s="55"/>
      <c r="E2" s="55"/>
      <c r="F2" s="55"/>
      <c r="G2" s="55"/>
      <c r="H2" s="61"/>
    </row>
    <row r="3" spans="1:8" ht="12.75">
      <c r="A3" s="124" t="s">
        <v>99</v>
      </c>
      <c r="B3" s="124"/>
      <c r="C3" s="55"/>
      <c r="D3" s="55"/>
      <c r="E3" s="55"/>
      <c r="F3" s="55"/>
      <c r="G3" s="55"/>
      <c r="H3" s="61"/>
    </row>
    <row r="4" spans="1:8" ht="12.75">
      <c r="A4" s="56" t="s">
        <v>100</v>
      </c>
      <c r="B4" s="57" t="s">
        <v>98</v>
      </c>
      <c r="C4" s="57"/>
      <c r="D4" s="58"/>
      <c r="E4" s="57" t="s">
        <v>107</v>
      </c>
      <c r="F4" s="57" t="s">
        <v>106</v>
      </c>
      <c r="G4" s="57"/>
      <c r="H4" s="58"/>
    </row>
    <row r="5" spans="1:8" ht="12.75">
      <c r="A5" s="59" t="s">
        <v>101</v>
      </c>
      <c r="B5" s="60" t="s">
        <v>102</v>
      </c>
      <c r="C5" s="60"/>
      <c r="D5" s="61"/>
      <c r="E5" s="60" t="s">
        <v>101</v>
      </c>
      <c r="F5" s="60" t="s">
        <v>108</v>
      </c>
      <c r="G5" s="60"/>
      <c r="H5" s="61"/>
    </row>
    <row r="6" spans="1:8" ht="12.75">
      <c r="A6" s="59" t="s">
        <v>96</v>
      </c>
      <c r="B6" s="83" t="s">
        <v>103</v>
      </c>
      <c r="C6" s="60"/>
      <c r="D6" s="61"/>
      <c r="E6" s="60" t="s">
        <v>96</v>
      </c>
      <c r="F6" s="83" t="s">
        <v>109</v>
      </c>
      <c r="G6" s="62"/>
      <c r="H6" s="61"/>
    </row>
    <row r="7" spans="1:8" ht="12.75">
      <c r="A7" s="59" t="s">
        <v>95</v>
      </c>
      <c r="B7" s="83" t="s">
        <v>104</v>
      </c>
      <c r="C7" s="60"/>
      <c r="D7" s="61"/>
      <c r="E7" s="60" t="s">
        <v>95</v>
      </c>
      <c r="F7" s="83" t="s">
        <v>110</v>
      </c>
      <c r="G7" s="62"/>
      <c r="H7" s="61"/>
    </row>
    <row r="8" spans="1:8" ht="12.75">
      <c r="A8" s="63" t="s">
        <v>94</v>
      </c>
      <c r="B8" s="125" t="s">
        <v>105</v>
      </c>
      <c r="C8" s="125"/>
      <c r="D8" s="126"/>
      <c r="E8" s="64" t="s">
        <v>94</v>
      </c>
      <c r="F8" s="125" t="s">
        <v>111</v>
      </c>
      <c r="G8" s="125"/>
      <c r="H8" s="126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92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3/08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90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3. Vierteljahr 2008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93</v>
      </c>
      <c r="B15" s="67"/>
      <c r="C15" s="55"/>
      <c r="D15" s="55"/>
      <c r="E15" s="55"/>
      <c r="F15" s="55"/>
      <c r="G15" s="67" t="s">
        <v>130</v>
      </c>
      <c r="H15" s="61"/>
    </row>
    <row r="16" spans="1:8" ht="12.75">
      <c r="A16" s="56" t="s">
        <v>96</v>
      </c>
      <c r="B16" s="131" t="s">
        <v>112</v>
      </c>
      <c r="C16" s="132"/>
      <c r="D16" s="132"/>
      <c r="E16" s="133"/>
      <c r="F16" s="55"/>
      <c r="G16" s="129">
        <v>40220</v>
      </c>
      <c r="H16" s="130"/>
    </row>
    <row r="17" spans="1:8" ht="12.75">
      <c r="A17" s="59" t="s">
        <v>95</v>
      </c>
      <c r="B17" s="134" t="s">
        <v>113</v>
      </c>
      <c r="C17" s="135"/>
      <c r="D17" s="135"/>
      <c r="E17" s="136"/>
      <c r="F17" s="60"/>
      <c r="G17" s="67"/>
      <c r="H17" s="61"/>
    </row>
    <row r="18" spans="1:8" ht="12.75">
      <c r="A18" s="63" t="s">
        <v>94</v>
      </c>
      <c r="B18" s="137" t="s">
        <v>114</v>
      </c>
      <c r="C18" s="138"/>
      <c r="D18" s="138"/>
      <c r="E18" s="139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7" t="s">
        <v>127</v>
      </c>
      <c r="B20" s="127"/>
      <c r="C20" s="127"/>
      <c r="D20" s="127"/>
      <c r="E20" s="127"/>
      <c r="F20" s="127"/>
      <c r="G20" s="127"/>
      <c r="H20" s="128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hidden="1" thickBot="1">
      <c r="B23" s="42"/>
      <c r="C23" s="42"/>
      <c r="D23" s="42"/>
      <c r="E23" s="42"/>
      <c r="F23" s="42"/>
      <c r="G23" s="42"/>
      <c r="H23" s="42"/>
    </row>
    <row r="24" spans="1:8" ht="13.5" hidden="1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 hidden="1">
      <c r="A25" s="85" t="s">
        <v>123</v>
      </c>
      <c r="B25" s="86"/>
      <c r="C25" s="86"/>
      <c r="D25" s="86"/>
      <c r="E25" s="86"/>
      <c r="F25" s="86"/>
      <c r="G25" s="86"/>
      <c r="H25" s="87"/>
    </row>
    <row r="26" spans="1:8" ht="6.75" customHeight="1" hidden="1">
      <c r="A26" s="46"/>
      <c r="B26" s="47"/>
      <c r="C26" s="47"/>
      <c r="D26" s="47"/>
      <c r="E26" s="47"/>
      <c r="F26" s="47"/>
      <c r="G26" s="47"/>
      <c r="H26" s="48"/>
    </row>
    <row r="27" spans="1:8" ht="15.75" hidden="1">
      <c r="A27" s="46"/>
      <c r="B27" s="49" t="s">
        <v>15</v>
      </c>
      <c r="C27" s="92">
        <v>8</v>
      </c>
      <c r="D27" s="50" t="s">
        <v>16</v>
      </c>
      <c r="E27" s="47"/>
      <c r="F27" s="47"/>
      <c r="G27" s="47"/>
      <c r="H27" s="48"/>
    </row>
    <row r="28" spans="1:8" ht="15.75" hidden="1">
      <c r="A28" s="46"/>
      <c r="B28" s="49" t="s">
        <v>17</v>
      </c>
      <c r="C28" s="93">
        <v>3</v>
      </c>
      <c r="D28" s="47"/>
      <c r="E28" s="47"/>
      <c r="F28" s="47"/>
      <c r="G28" s="47"/>
      <c r="H28" s="48"/>
    </row>
    <row r="29" spans="1:8" ht="13.5" hidden="1" thickBot="1">
      <c r="A29" s="51"/>
      <c r="B29" s="52"/>
      <c r="C29" s="52"/>
      <c r="D29" s="52"/>
      <c r="E29" s="52"/>
      <c r="F29" s="52"/>
      <c r="G29" s="52"/>
      <c r="H29" s="53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8">
      <c r="A1" s="1" t="str">
        <f>'AI1vj'!A11</f>
        <v>A I 1 - vj 3/08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126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3. Vierteljahr 2008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15" t="str">
        <f>"1. Bevölkerungsentwicklung in Hamburg "&amp;A4</f>
        <v>1. Bevölkerungsentwicklung in Hamburg im 3.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116"/>
      <c r="C8" s="116"/>
      <c r="D8" s="116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117" t="str">
        <f>IF(Quartal=1,"Januar",IF(Quartal=2,"April",IF(Quartal=3,"Juli",IF(Quartal=4,"Oktober",""))))</f>
        <v>Juli</v>
      </c>
      <c r="C9" s="117" t="str">
        <f>IF(Quartal=1,"Februar",IF(Quartal=2,"Mai",IF(Quartal=3,"August",IF(Quartal=4,"November",""))))</f>
        <v>August</v>
      </c>
      <c r="D9" s="117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118">
        <v>1768686</v>
      </c>
      <c r="C10" s="118">
        <v>1770283</v>
      </c>
      <c r="D10" s="118">
        <v>1772463</v>
      </c>
      <c r="E10" s="118">
        <v>1768686</v>
      </c>
      <c r="F10" s="118">
        <v>864251</v>
      </c>
      <c r="G10" s="118">
        <v>904435</v>
      </c>
      <c r="H10" s="118">
        <v>1520753</v>
      </c>
      <c r="I10" s="118">
        <v>247933</v>
      </c>
    </row>
    <row r="11" spans="1:9" ht="12.75">
      <c r="A11" s="4" t="s">
        <v>7</v>
      </c>
      <c r="B11" s="113">
        <v>1527</v>
      </c>
      <c r="C11" s="118">
        <v>1511</v>
      </c>
      <c r="D11" s="118">
        <v>1474</v>
      </c>
      <c r="E11" s="37">
        <v>4512</v>
      </c>
      <c r="F11" s="37">
        <v>2315</v>
      </c>
      <c r="G11" s="37">
        <v>2197</v>
      </c>
      <c r="H11" s="118">
        <v>4187</v>
      </c>
      <c r="I11" s="118">
        <v>325</v>
      </c>
    </row>
    <row r="12" spans="1:9" ht="12.75">
      <c r="A12" s="4" t="s">
        <v>8</v>
      </c>
      <c r="B12" s="118">
        <v>1398</v>
      </c>
      <c r="C12" s="118">
        <v>1257</v>
      </c>
      <c r="D12" s="118">
        <v>1376</v>
      </c>
      <c r="E12" s="119">
        <v>4031</v>
      </c>
      <c r="F12" s="37">
        <v>1858</v>
      </c>
      <c r="G12" s="37">
        <v>2173</v>
      </c>
      <c r="H12" s="118">
        <v>3887</v>
      </c>
      <c r="I12" s="118">
        <v>144</v>
      </c>
    </row>
    <row r="13" spans="1:9" ht="12.75">
      <c r="A13" s="4" t="s">
        <v>9</v>
      </c>
      <c r="B13" s="120">
        <f>B11-B12</f>
        <v>129</v>
      </c>
      <c r="C13" s="120">
        <f aca="true" t="shared" si="0" ref="C13:I13">C11-C12</f>
        <v>254</v>
      </c>
      <c r="D13" s="120">
        <f t="shared" si="0"/>
        <v>98</v>
      </c>
      <c r="E13" s="120">
        <f>E11-E12</f>
        <v>481</v>
      </c>
      <c r="F13" s="120">
        <f>F11-F12</f>
        <v>457</v>
      </c>
      <c r="G13" s="120">
        <f t="shared" si="0"/>
        <v>24</v>
      </c>
      <c r="H13" s="120">
        <f t="shared" si="0"/>
        <v>300</v>
      </c>
      <c r="I13" s="120">
        <f t="shared" si="0"/>
        <v>181</v>
      </c>
    </row>
    <row r="14" spans="1:9" ht="12.75">
      <c r="A14" s="4" t="s">
        <v>10</v>
      </c>
      <c r="B14" s="118">
        <v>7806</v>
      </c>
      <c r="C14" s="118">
        <v>8578</v>
      </c>
      <c r="D14" s="118">
        <v>9384</v>
      </c>
      <c r="E14" s="118">
        <v>25768</v>
      </c>
      <c r="F14" s="118">
        <v>13642</v>
      </c>
      <c r="G14" s="121">
        <v>12126</v>
      </c>
      <c r="H14" s="121">
        <v>18139</v>
      </c>
      <c r="I14" s="121">
        <v>7629</v>
      </c>
    </row>
    <row r="15" spans="1:9" ht="12.75">
      <c r="A15" s="4" t="s">
        <v>11</v>
      </c>
      <c r="B15" s="118">
        <v>6339</v>
      </c>
      <c r="C15" s="118">
        <v>6664</v>
      </c>
      <c r="D15" s="118">
        <v>7471</v>
      </c>
      <c r="E15" s="121">
        <v>20474</v>
      </c>
      <c r="F15" s="121">
        <v>10849</v>
      </c>
      <c r="G15" s="121">
        <v>9625</v>
      </c>
      <c r="H15" s="121">
        <v>15183</v>
      </c>
      <c r="I15" s="121">
        <v>5291</v>
      </c>
    </row>
    <row r="16" spans="1:9" ht="12.75">
      <c r="A16" s="4" t="s">
        <v>9</v>
      </c>
      <c r="B16" s="120">
        <f>B14-B15</f>
        <v>1467</v>
      </c>
      <c r="C16" s="120">
        <f aca="true" t="shared" si="1" ref="C16:I16">C14-C15</f>
        <v>1914</v>
      </c>
      <c r="D16" s="120">
        <f t="shared" si="1"/>
        <v>1913</v>
      </c>
      <c r="E16" s="120">
        <f>E14-E15</f>
        <v>5294</v>
      </c>
      <c r="F16" s="120">
        <f>F14-F15</f>
        <v>2793</v>
      </c>
      <c r="G16" s="120">
        <f t="shared" si="1"/>
        <v>2501</v>
      </c>
      <c r="H16" s="120">
        <f t="shared" si="1"/>
        <v>2956</v>
      </c>
      <c r="I16" s="120">
        <f t="shared" si="1"/>
        <v>2338</v>
      </c>
    </row>
    <row r="17" spans="1:9" ht="12.75">
      <c r="A17" s="4" t="s">
        <v>129</v>
      </c>
      <c r="B17" s="118">
        <v>1</v>
      </c>
      <c r="C17" s="118">
        <v>12</v>
      </c>
      <c r="D17" s="118">
        <v>0</v>
      </c>
      <c r="E17" s="37">
        <v>13</v>
      </c>
      <c r="F17" s="122">
        <v>10</v>
      </c>
      <c r="G17" s="37">
        <v>3</v>
      </c>
      <c r="H17" s="37">
        <v>700</v>
      </c>
      <c r="I17" s="37">
        <v>-687</v>
      </c>
    </row>
    <row r="18" spans="1:9" ht="12.75">
      <c r="A18" s="4" t="s">
        <v>12</v>
      </c>
      <c r="B18" s="120">
        <f aca="true" t="shared" si="2" ref="B18:G18">B13+B16+B17</f>
        <v>1597</v>
      </c>
      <c r="C18" s="120">
        <f t="shared" si="2"/>
        <v>2180</v>
      </c>
      <c r="D18" s="120">
        <f t="shared" si="2"/>
        <v>2011</v>
      </c>
      <c r="E18" s="120">
        <f t="shared" si="2"/>
        <v>5788</v>
      </c>
      <c r="F18" s="120">
        <f t="shared" si="2"/>
        <v>3260</v>
      </c>
      <c r="G18" s="120">
        <f t="shared" si="2"/>
        <v>2528</v>
      </c>
      <c r="H18" s="123">
        <v>3956</v>
      </c>
      <c r="I18" s="123">
        <v>1832</v>
      </c>
    </row>
    <row r="19" spans="1:9" ht="12.75">
      <c r="A19" s="4" t="s">
        <v>13</v>
      </c>
      <c r="B19" s="120">
        <f>B10+B18</f>
        <v>1770283</v>
      </c>
      <c r="C19" s="120">
        <f aca="true" t="shared" si="3" ref="C19:I19">C10+C18</f>
        <v>1772463</v>
      </c>
      <c r="D19" s="120">
        <f t="shared" si="3"/>
        <v>1774474</v>
      </c>
      <c r="E19" s="120">
        <f t="shared" si="3"/>
        <v>1774474</v>
      </c>
      <c r="F19" s="120">
        <f t="shared" si="3"/>
        <v>867511</v>
      </c>
      <c r="G19" s="120">
        <f t="shared" si="3"/>
        <v>906963</v>
      </c>
      <c r="H19" s="120">
        <f t="shared" si="3"/>
        <v>1524709</v>
      </c>
      <c r="I19" s="120">
        <f t="shared" si="3"/>
        <v>249765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128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3/08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30.09.2008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122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30.09.2007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140</v>
      </c>
      <c r="B8" s="103">
        <f>C8+D8</f>
        <v>289580</v>
      </c>
      <c r="C8" s="25">
        <v>152872</v>
      </c>
      <c r="D8" s="25">
        <v>136708</v>
      </c>
      <c r="E8" s="109">
        <v>46282</v>
      </c>
      <c r="F8" s="105">
        <f>E8*100/(B8-E8)</f>
        <v>19.022762209307103</v>
      </c>
    </row>
    <row r="9" spans="1:6" ht="12.75">
      <c r="A9" s="12" t="s">
        <v>141</v>
      </c>
      <c r="B9" s="103">
        <f aca="true" t="shared" si="0" ref="B9:B15">C9+D9</f>
        <v>257889</v>
      </c>
      <c r="C9" s="25">
        <v>125997</v>
      </c>
      <c r="D9" s="25">
        <v>131892</v>
      </c>
      <c r="E9" s="109">
        <v>7697</v>
      </c>
      <c r="F9" s="105">
        <f aca="true" t="shared" si="1" ref="F9:F15">E9*100/(B9-E9)</f>
        <v>3.0764372961565516</v>
      </c>
    </row>
    <row r="10" spans="1:6" ht="12.75">
      <c r="A10" s="12" t="s">
        <v>117</v>
      </c>
      <c r="B10" s="103">
        <f t="shared" si="0"/>
        <v>252656</v>
      </c>
      <c r="C10" s="25">
        <v>119798</v>
      </c>
      <c r="D10" s="25">
        <v>132858</v>
      </c>
      <c r="E10" s="109">
        <v>749</v>
      </c>
      <c r="F10" s="105">
        <f t="shared" si="1"/>
        <v>0.29733195187112704</v>
      </c>
    </row>
    <row r="11" spans="1:6" ht="12.75">
      <c r="A11" s="12" t="s">
        <v>118</v>
      </c>
      <c r="B11" s="103">
        <f t="shared" si="0"/>
        <v>288503</v>
      </c>
      <c r="C11" s="25">
        <v>136857</v>
      </c>
      <c r="D11" s="25">
        <v>151646</v>
      </c>
      <c r="E11" s="109">
        <v>1402</v>
      </c>
      <c r="F11" s="105">
        <f t="shared" si="1"/>
        <v>0.48832989087463996</v>
      </c>
    </row>
    <row r="12" spans="1:6" ht="12.75">
      <c r="A12" s="12" t="s">
        <v>119</v>
      </c>
      <c r="B12" s="103">
        <f t="shared" si="0"/>
        <v>412381</v>
      </c>
      <c r="C12" s="25">
        <v>197495</v>
      </c>
      <c r="D12" s="25">
        <v>214886</v>
      </c>
      <c r="E12" s="109">
        <v>959</v>
      </c>
      <c r="F12" s="105">
        <f t="shared" si="1"/>
        <v>0.23309400080695733</v>
      </c>
    </row>
    <row r="13" spans="1:6" ht="12.75">
      <c r="A13" s="12" t="s">
        <v>120</v>
      </c>
      <c r="B13" s="103">
        <f t="shared" si="0"/>
        <v>120108</v>
      </c>
      <c r="C13" s="25">
        <v>58529</v>
      </c>
      <c r="D13" s="25">
        <v>61579</v>
      </c>
      <c r="E13" s="109">
        <v>443</v>
      </c>
      <c r="F13" s="105">
        <f t="shared" si="1"/>
        <v>0.3702001420632599</v>
      </c>
    </row>
    <row r="14" spans="1:6" ht="12.75">
      <c r="A14" s="12" t="s">
        <v>142</v>
      </c>
      <c r="B14" s="103">
        <f t="shared" si="0"/>
        <v>153357</v>
      </c>
      <c r="C14" s="25">
        <v>75963</v>
      </c>
      <c r="D14" s="25">
        <v>77394</v>
      </c>
      <c r="E14" s="109">
        <v>-49214</v>
      </c>
      <c r="F14" s="105">
        <f t="shared" si="1"/>
        <v>-24.294691737711716</v>
      </c>
    </row>
    <row r="15" spans="1:6" ht="12.75">
      <c r="A15" s="17" t="s">
        <v>121</v>
      </c>
      <c r="B15" s="104">
        <f t="shared" si="0"/>
        <v>1774474</v>
      </c>
      <c r="C15" s="26">
        <v>867511</v>
      </c>
      <c r="D15" s="26">
        <v>906963</v>
      </c>
      <c r="E15" s="110">
        <v>8318</v>
      </c>
      <c r="F15" s="106">
        <f t="shared" si="1"/>
        <v>0.4709663246055275</v>
      </c>
    </row>
    <row r="16" spans="1:6" ht="12.75">
      <c r="A16" s="6"/>
      <c r="B16" s="6"/>
      <c r="C16" s="6"/>
      <c r="D16" s="6"/>
      <c r="E16" s="6"/>
      <c r="F16" s="6"/>
    </row>
    <row r="17" ht="12.75">
      <c r="A17" s="41" t="s">
        <v>143</v>
      </c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3/08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125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3. Vierteljahr 2008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3. Vierteljahr 2008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Juli</v>
      </c>
      <c r="C9" s="76" t="str">
        <f>IF(Quartal=1,"Februar",IF(Quartal=2,"Mai",IF(Quartal=3,"August",IF(Quartal=4,"November",""))))</f>
        <v>August</v>
      </c>
      <c r="D9" s="76" t="str">
        <f>IF(Quartal=1,"März",IF(Quartal=2,"Juni",IF(Quartal=3,"September",IF(Quartal=4,"Dezember",""))))</f>
        <v>September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37">
        <v>2835264</v>
      </c>
      <c r="C10" s="37">
        <v>2835886</v>
      </c>
      <c r="D10" s="37">
        <v>2836386</v>
      </c>
      <c r="E10" s="37">
        <v>2835264</v>
      </c>
      <c r="F10" s="37">
        <v>1388449</v>
      </c>
      <c r="G10" s="37">
        <v>1446815</v>
      </c>
      <c r="H10" s="37">
        <v>2685275</v>
      </c>
      <c r="I10" s="37">
        <v>149989</v>
      </c>
    </row>
    <row r="11" spans="1:9" ht="12.75">
      <c r="A11" s="4" t="s">
        <v>7</v>
      </c>
      <c r="B11" s="37">
        <v>2217</v>
      </c>
      <c r="C11" s="37">
        <v>1873</v>
      </c>
      <c r="D11" s="37">
        <v>2086</v>
      </c>
      <c r="E11" s="37">
        <v>6176</v>
      </c>
      <c r="F11" s="37">
        <v>3199</v>
      </c>
      <c r="G11" s="37">
        <v>2977</v>
      </c>
      <c r="H11" s="37">
        <v>6040</v>
      </c>
      <c r="I11" s="37">
        <v>136</v>
      </c>
    </row>
    <row r="12" spans="1:9" ht="12.75">
      <c r="A12" s="4" t="s">
        <v>8</v>
      </c>
      <c r="B12" s="37">
        <v>2440</v>
      </c>
      <c r="C12" s="37">
        <v>2213</v>
      </c>
      <c r="D12" s="37">
        <v>2477</v>
      </c>
      <c r="E12" s="37">
        <v>7130</v>
      </c>
      <c r="F12" s="37">
        <v>3298</v>
      </c>
      <c r="G12" s="37">
        <v>3832</v>
      </c>
      <c r="H12" s="37">
        <v>6991</v>
      </c>
      <c r="I12" s="37">
        <v>139</v>
      </c>
    </row>
    <row r="13" spans="1:9" ht="12.75">
      <c r="A13" s="4" t="s">
        <v>9</v>
      </c>
      <c r="B13" s="102">
        <f>B11-B12</f>
        <v>-223</v>
      </c>
      <c r="C13" s="102">
        <f aca="true" t="shared" si="0" ref="C13:I13">C11-C12</f>
        <v>-340</v>
      </c>
      <c r="D13" s="102">
        <f t="shared" si="0"/>
        <v>-391</v>
      </c>
      <c r="E13" s="102">
        <f t="shared" si="0"/>
        <v>-954</v>
      </c>
      <c r="F13" s="102">
        <f>F11-F12</f>
        <v>-99</v>
      </c>
      <c r="G13" s="102">
        <f>G11-G12</f>
        <v>-855</v>
      </c>
      <c r="H13" s="102">
        <f t="shared" si="0"/>
        <v>-951</v>
      </c>
      <c r="I13" s="102">
        <f t="shared" si="0"/>
        <v>-3</v>
      </c>
    </row>
    <row r="14" spans="1:9" ht="12.75">
      <c r="A14" s="4" t="s">
        <v>10</v>
      </c>
      <c r="B14" s="101">
        <v>7297</v>
      </c>
      <c r="C14" s="101">
        <v>7310</v>
      </c>
      <c r="D14" s="101">
        <v>7702</v>
      </c>
      <c r="E14" s="99">
        <v>22309</v>
      </c>
      <c r="F14" s="101">
        <v>11121</v>
      </c>
      <c r="G14" s="101">
        <v>11188</v>
      </c>
      <c r="H14" s="101">
        <v>18457</v>
      </c>
      <c r="I14" s="101">
        <v>3852</v>
      </c>
    </row>
    <row r="15" spans="1:9" ht="12.75">
      <c r="A15" s="4" t="s">
        <v>11</v>
      </c>
      <c r="B15" s="101">
        <v>6453</v>
      </c>
      <c r="C15" s="101">
        <v>6472</v>
      </c>
      <c r="D15" s="101">
        <v>7018</v>
      </c>
      <c r="E15" s="99">
        <v>19943</v>
      </c>
      <c r="F15" s="101">
        <v>10263</v>
      </c>
      <c r="G15" s="101">
        <v>9680</v>
      </c>
      <c r="H15" s="101">
        <v>15652</v>
      </c>
      <c r="I15" s="101">
        <v>4291</v>
      </c>
    </row>
    <row r="16" spans="1:9" ht="12.75">
      <c r="A16" s="4" t="s">
        <v>9</v>
      </c>
      <c r="B16" s="102">
        <f aca="true" t="shared" si="1" ref="B16:I16">B14-B15</f>
        <v>844</v>
      </c>
      <c r="C16" s="102">
        <f t="shared" si="1"/>
        <v>838</v>
      </c>
      <c r="D16" s="102">
        <f t="shared" si="1"/>
        <v>684</v>
      </c>
      <c r="E16" s="102">
        <f t="shared" si="1"/>
        <v>2366</v>
      </c>
      <c r="F16" s="102">
        <f t="shared" si="1"/>
        <v>858</v>
      </c>
      <c r="G16" s="102">
        <f t="shared" si="1"/>
        <v>1508</v>
      </c>
      <c r="H16" s="102">
        <f t="shared" si="1"/>
        <v>2805</v>
      </c>
      <c r="I16" s="102">
        <f t="shared" si="1"/>
        <v>-439</v>
      </c>
    </row>
    <row r="17" spans="1:9" ht="12.75">
      <c r="A17" s="4" t="s">
        <v>129</v>
      </c>
      <c r="B17" s="37">
        <v>1</v>
      </c>
      <c r="C17" s="100">
        <v>2</v>
      </c>
      <c r="D17" s="100">
        <v>7</v>
      </c>
      <c r="E17" s="37">
        <v>10</v>
      </c>
      <c r="F17" s="100">
        <v>1</v>
      </c>
      <c r="G17" s="37">
        <v>9</v>
      </c>
      <c r="H17" s="37">
        <v>751</v>
      </c>
      <c r="I17" s="37">
        <v>-741</v>
      </c>
    </row>
    <row r="18" spans="1:10" ht="12.75">
      <c r="A18" s="4" t="s">
        <v>12</v>
      </c>
      <c r="B18" s="102">
        <f>B13+B16+B17</f>
        <v>622</v>
      </c>
      <c r="C18" s="102">
        <f aca="true" t="shared" si="2" ref="C18:I18">C13+C16+C17</f>
        <v>500</v>
      </c>
      <c r="D18" s="102">
        <f t="shared" si="2"/>
        <v>300</v>
      </c>
      <c r="E18" s="102">
        <f t="shared" si="2"/>
        <v>1422</v>
      </c>
      <c r="F18" s="102">
        <f t="shared" si="2"/>
        <v>760</v>
      </c>
      <c r="G18" s="102">
        <f t="shared" si="2"/>
        <v>662</v>
      </c>
      <c r="H18" s="102">
        <f t="shared" si="2"/>
        <v>2605</v>
      </c>
      <c r="I18" s="102">
        <f t="shared" si="2"/>
        <v>-1183</v>
      </c>
      <c r="J18" s="79"/>
    </row>
    <row r="19" spans="1:9" ht="12.75">
      <c r="A19" s="4" t="s">
        <v>13</v>
      </c>
      <c r="B19" s="102">
        <f>B10+B18</f>
        <v>2835886</v>
      </c>
      <c r="C19" s="102">
        <f aca="true" t="shared" si="3" ref="C19:I19">C10+C18</f>
        <v>2836386</v>
      </c>
      <c r="D19" s="102">
        <f t="shared" si="3"/>
        <v>2836686</v>
      </c>
      <c r="E19" s="102">
        <f t="shared" si="3"/>
        <v>2836686</v>
      </c>
      <c r="F19" s="102">
        <f t="shared" si="3"/>
        <v>1389209</v>
      </c>
      <c r="G19" s="102">
        <f t="shared" si="3"/>
        <v>1447477</v>
      </c>
      <c r="H19" s="102">
        <f t="shared" si="3"/>
        <v>2687880</v>
      </c>
      <c r="I19" s="102">
        <f t="shared" si="3"/>
        <v>148806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128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3/08</v>
      </c>
      <c r="B1" s="108"/>
      <c r="C1" s="107"/>
      <c r="D1" s="107"/>
      <c r="E1" s="107"/>
      <c r="F1" s="107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30.09.2008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30.09.2007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3">
        <f>C8+D8</f>
        <v>88435</v>
      </c>
      <c r="C8" s="25">
        <v>43602</v>
      </c>
      <c r="D8" s="25">
        <v>44833</v>
      </c>
      <c r="E8" s="109">
        <v>1078</v>
      </c>
      <c r="F8" s="105">
        <f>E8*100/(B8-E8)</f>
        <v>1.2340167359227079</v>
      </c>
    </row>
    <row r="9" spans="1:6" ht="12.75">
      <c r="A9" s="12" t="s">
        <v>26</v>
      </c>
      <c r="B9" s="103">
        <f aca="true" t="shared" si="0" ref="B9:B23">C9+D9</f>
        <v>236638</v>
      </c>
      <c r="C9" s="25">
        <v>115691</v>
      </c>
      <c r="D9" s="25">
        <v>120947</v>
      </c>
      <c r="E9" s="109">
        <v>942</v>
      </c>
      <c r="F9" s="105">
        <f aca="true" t="shared" si="1" ref="F9:F23">E9*100/(B9-E9)</f>
        <v>0.399667368135225</v>
      </c>
    </row>
    <row r="10" spans="1:6" ht="12.75">
      <c r="A10" s="12" t="s">
        <v>27</v>
      </c>
      <c r="B10" s="103">
        <f t="shared" si="0"/>
        <v>211374</v>
      </c>
      <c r="C10" s="25">
        <v>100765</v>
      </c>
      <c r="D10" s="25">
        <v>110609</v>
      </c>
      <c r="E10" s="109">
        <v>-146</v>
      </c>
      <c r="F10" s="105">
        <f t="shared" si="1"/>
        <v>-0.06902420574886535</v>
      </c>
    </row>
    <row r="11" spans="1:6" ht="12.75">
      <c r="A11" s="12" t="s">
        <v>28</v>
      </c>
      <c r="B11" s="103">
        <f t="shared" si="0"/>
        <v>77199</v>
      </c>
      <c r="C11" s="25">
        <v>37782</v>
      </c>
      <c r="D11" s="25">
        <v>39417</v>
      </c>
      <c r="E11" s="109">
        <v>-434</v>
      </c>
      <c r="F11" s="105">
        <f t="shared" si="1"/>
        <v>-0.5590406141718084</v>
      </c>
    </row>
    <row r="12" spans="1:6" ht="12.75">
      <c r="A12" s="12" t="s">
        <v>29</v>
      </c>
      <c r="B12" s="103">
        <f t="shared" si="0"/>
        <v>136058</v>
      </c>
      <c r="C12" s="25">
        <v>66866</v>
      </c>
      <c r="D12" s="25">
        <v>69192</v>
      </c>
      <c r="E12" s="109">
        <v>-563</v>
      </c>
      <c r="F12" s="105">
        <f t="shared" si="1"/>
        <v>-0.4120889175163408</v>
      </c>
    </row>
    <row r="13" spans="1:6" ht="12.75">
      <c r="A13" s="12" t="s">
        <v>30</v>
      </c>
      <c r="B13" s="103">
        <f t="shared" si="0"/>
        <v>187202</v>
      </c>
      <c r="C13" s="25">
        <v>91244</v>
      </c>
      <c r="D13" s="25">
        <v>95958</v>
      </c>
      <c r="E13" s="109">
        <v>208</v>
      </c>
      <c r="F13" s="105">
        <f t="shared" si="1"/>
        <v>0.11123351551386676</v>
      </c>
    </row>
    <row r="14" spans="1:6" ht="12.75">
      <c r="A14" s="12" t="s">
        <v>31</v>
      </c>
      <c r="B14" s="103">
        <f t="shared" si="0"/>
        <v>166601</v>
      </c>
      <c r="C14" s="25">
        <v>81593</v>
      </c>
      <c r="D14" s="25">
        <v>85008</v>
      </c>
      <c r="E14" s="109">
        <v>-455</v>
      </c>
      <c r="F14" s="105">
        <f t="shared" si="1"/>
        <v>-0.27236375826070297</v>
      </c>
    </row>
    <row r="15" spans="1:6" ht="12.75">
      <c r="A15" s="12" t="s">
        <v>32</v>
      </c>
      <c r="B15" s="103">
        <f t="shared" si="0"/>
        <v>205679</v>
      </c>
      <c r="C15" s="25">
        <v>99448</v>
      </c>
      <c r="D15" s="25">
        <v>106231</v>
      </c>
      <c r="E15" s="109">
        <v>-440</v>
      </c>
      <c r="F15" s="105">
        <f t="shared" si="1"/>
        <v>-0.21346891844031846</v>
      </c>
    </row>
    <row r="16" spans="1:6" ht="12.75">
      <c r="A16" s="12" t="s">
        <v>33</v>
      </c>
      <c r="B16" s="103">
        <f t="shared" si="0"/>
        <v>301661</v>
      </c>
      <c r="C16" s="25">
        <v>147956</v>
      </c>
      <c r="D16" s="25">
        <v>153705</v>
      </c>
      <c r="E16" s="109">
        <v>438</v>
      </c>
      <c r="F16" s="105">
        <f t="shared" si="1"/>
        <v>0.14540722322000643</v>
      </c>
    </row>
    <row r="17" spans="1:6" ht="12.75">
      <c r="A17" s="12" t="s">
        <v>34</v>
      </c>
      <c r="B17" s="103">
        <f t="shared" si="0"/>
        <v>135245</v>
      </c>
      <c r="C17" s="25">
        <v>67945</v>
      </c>
      <c r="D17" s="25">
        <v>67300</v>
      </c>
      <c r="E17" s="109">
        <v>-317</v>
      </c>
      <c r="F17" s="105">
        <f t="shared" si="1"/>
        <v>-0.23384134196898837</v>
      </c>
    </row>
    <row r="18" spans="1:6" ht="12.75">
      <c r="A18" s="12" t="s">
        <v>35</v>
      </c>
      <c r="B18" s="103">
        <f t="shared" si="0"/>
        <v>271926</v>
      </c>
      <c r="C18" s="25">
        <v>133853</v>
      </c>
      <c r="D18" s="25">
        <v>138073</v>
      </c>
      <c r="E18" s="109">
        <v>-774</v>
      </c>
      <c r="F18" s="105">
        <f t="shared" si="1"/>
        <v>-0.2838283828382838</v>
      </c>
    </row>
    <row r="19" spans="1:6" ht="12.75">
      <c r="A19" s="12" t="s">
        <v>36</v>
      </c>
      <c r="B19" s="103">
        <f t="shared" si="0"/>
        <v>198938</v>
      </c>
      <c r="C19" s="25">
        <v>98800</v>
      </c>
      <c r="D19" s="25">
        <v>100138</v>
      </c>
      <c r="E19" s="109">
        <v>-367</v>
      </c>
      <c r="F19" s="105">
        <f t="shared" si="1"/>
        <v>-0.18413988610421214</v>
      </c>
    </row>
    <row r="20" spans="1:6" ht="12.75">
      <c r="A20" s="12" t="s">
        <v>37</v>
      </c>
      <c r="B20" s="103">
        <f t="shared" si="0"/>
        <v>258243</v>
      </c>
      <c r="C20" s="25">
        <v>126672</v>
      </c>
      <c r="D20" s="25">
        <v>131571</v>
      </c>
      <c r="E20" s="109">
        <v>90</v>
      </c>
      <c r="F20" s="105">
        <f t="shared" si="1"/>
        <v>0.034863046332988576</v>
      </c>
    </row>
    <row r="21" spans="1:6" ht="12.75">
      <c r="A21" s="12" t="s">
        <v>38</v>
      </c>
      <c r="B21" s="103">
        <f t="shared" si="0"/>
        <v>134400</v>
      </c>
      <c r="C21" s="25">
        <v>66502</v>
      </c>
      <c r="D21" s="25">
        <v>67898</v>
      </c>
      <c r="E21" s="109">
        <v>-666</v>
      </c>
      <c r="F21" s="105">
        <f t="shared" si="1"/>
        <v>-0.49309226600328726</v>
      </c>
    </row>
    <row r="22" spans="1:6" ht="12.75">
      <c r="A22" s="12" t="s">
        <v>39</v>
      </c>
      <c r="B22" s="103">
        <f t="shared" si="0"/>
        <v>227087</v>
      </c>
      <c r="C22" s="25">
        <v>110490</v>
      </c>
      <c r="D22" s="25">
        <v>116597</v>
      </c>
      <c r="E22" s="109">
        <v>1071</v>
      </c>
      <c r="F22" s="105">
        <f t="shared" si="1"/>
        <v>0.47386025768087214</v>
      </c>
    </row>
    <row r="23" spans="1:6" ht="12.75">
      <c r="A23" s="89" t="s">
        <v>124</v>
      </c>
      <c r="B23" s="104">
        <f t="shared" si="0"/>
        <v>2836686</v>
      </c>
      <c r="C23" s="111">
        <v>1389209</v>
      </c>
      <c r="D23" s="111">
        <v>1447477</v>
      </c>
      <c r="E23" s="110">
        <v>-335</v>
      </c>
      <c r="F23" s="106">
        <f t="shared" si="1"/>
        <v>-0.01180816074325851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30.09.2008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3/08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30.06.2008</v>
      </c>
      <c r="B4" s="2"/>
      <c r="C4" s="2"/>
      <c r="D4" s="2"/>
    </row>
    <row r="5" spans="1:4" ht="12.75">
      <c r="A5" s="1"/>
      <c r="B5" s="1"/>
      <c r="C5" s="1"/>
      <c r="D5" s="1"/>
    </row>
    <row r="6" spans="1:4" s="96" customFormat="1" ht="24.75" customHeight="1">
      <c r="A6" s="94" t="s">
        <v>41</v>
      </c>
      <c r="B6" s="71" t="s">
        <v>42</v>
      </c>
      <c r="C6" s="74" t="s">
        <v>22</v>
      </c>
      <c r="D6" s="95" t="s">
        <v>40</v>
      </c>
    </row>
    <row r="7" spans="1:5" ht="12.75">
      <c r="A7" s="36">
        <v>1</v>
      </c>
      <c r="B7" s="90" t="s">
        <v>50</v>
      </c>
      <c r="C7" s="36" t="s">
        <v>51</v>
      </c>
      <c r="D7" s="114">
        <v>235666</v>
      </c>
      <c r="E7" s="112"/>
    </row>
    <row r="8" spans="1:5" ht="12.75">
      <c r="A8" s="36">
        <v>2</v>
      </c>
      <c r="B8" s="91" t="s">
        <v>52</v>
      </c>
      <c r="C8" s="36" t="s">
        <v>51</v>
      </c>
      <c r="D8" s="114">
        <v>210906</v>
      </c>
      <c r="E8" s="112"/>
    </row>
    <row r="9" spans="1:5" ht="12.75">
      <c r="A9" s="36">
        <v>3</v>
      </c>
      <c r="B9" s="91" t="s">
        <v>53</v>
      </c>
      <c r="C9" s="36" t="s">
        <v>51</v>
      </c>
      <c r="D9" s="114">
        <v>86900</v>
      </c>
      <c r="E9" s="112"/>
    </row>
    <row r="10" spans="1:5" ht="12.75">
      <c r="A10" s="36">
        <v>4</v>
      </c>
      <c r="B10" s="91" t="s">
        <v>54</v>
      </c>
      <c r="C10" s="36" t="s">
        <v>51</v>
      </c>
      <c r="D10" s="114">
        <v>77958</v>
      </c>
      <c r="E10" s="112"/>
    </row>
    <row r="11" spans="1:5" ht="12.75">
      <c r="A11" s="36">
        <v>5</v>
      </c>
      <c r="B11" s="91" t="s">
        <v>55</v>
      </c>
      <c r="C11" s="36" t="s">
        <v>37</v>
      </c>
      <c r="D11" s="114">
        <v>71653</v>
      </c>
      <c r="E11" s="112"/>
    </row>
    <row r="12" spans="1:5" ht="12.75">
      <c r="A12" s="36">
        <v>6</v>
      </c>
      <c r="B12" s="91" t="s">
        <v>56</v>
      </c>
      <c r="C12" s="36" t="s">
        <v>33</v>
      </c>
      <c r="D12" s="114">
        <v>48092</v>
      </c>
      <c r="E12" s="112"/>
    </row>
    <row r="13" spans="1:5" ht="12.75">
      <c r="A13" s="36">
        <v>7</v>
      </c>
      <c r="B13" s="91" t="s">
        <v>57</v>
      </c>
      <c r="C13" s="36" t="s">
        <v>33</v>
      </c>
      <c r="D13" s="114">
        <v>42099</v>
      </c>
      <c r="E13" s="112"/>
    </row>
    <row r="14" spans="1:5" ht="12.75">
      <c r="A14" s="36">
        <v>8</v>
      </c>
      <c r="B14" s="91" t="s">
        <v>58</v>
      </c>
      <c r="C14" s="36" t="s">
        <v>38</v>
      </c>
      <c r="D14" s="114">
        <v>32918</v>
      </c>
      <c r="E14" s="112"/>
    </row>
    <row r="15" spans="1:5" ht="12.75">
      <c r="A15" s="36">
        <v>9</v>
      </c>
      <c r="B15" s="91" t="s">
        <v>59</v>
      </c>
      <c r="C15" s="36" t="s">
        <v>33</v>
      </c>
      <c r="D15" s="114">
        <v>32003</v>
      </c>
      <c r="E15" s="112"/>
    </row>
    <row r="16" spans="1:5" ht="12.75">
      <c r="A16" s="36">
        <v>10</v>
      </c>
      <c r="B16" s="91" t="s">
        <v>60</v>
      </c>
      <c r="C16" s="36" t="s">
        <v>39</v>
      </c>
      <c r="D16" s="114">
        <v>30451</v>
      </c>
      <c r="E16" s="112"/>
    </row>
    <row r="17" spans="1:5" ht="12.75">
      <c r="A17" s="36">
        <v>11</v>
      </c>
      <c r="B17" s="91" t="s">
        <v>61</v>
      </c>
      <c r="C17" s="36" t="s">
        <v>30</v>
      </c>
      <c r="D17" s="114">
        <v>29355</v>
      </c>
      <c r="E17" s="112"/>
    </row>
    <row r="18" spans="1:5" ht="12.75">
      <c r="A18" s="36">
        <v>12</v>
      </c>
      <c r="B18" s="91" t="s">
        <v>62</v>
      </c>
      <c r="C18" s="36" t="s">
        <v>35</v>
      </c>
      <c r="D18" s="114">
        <v>28391</v>
      </c>
      <c r="E18" s="112"/>
    </row>
    <row r="19" spans="1:5" ht="12.75">
      <c r="A19" s="36">
        <v>13</v>
      </c>
      <c r="B19" s="91" t="s">
        <v>63</v>
      </c>
      <c r="C19" s="36" t="s">
        <v>37</v>
      </c>
      <c r="D19" s="114">
        <v>26452</v>
      </c>
      <c r="E19" s="112"/>
    </row>
    <row r="20" spans="1:5" ht="12.75">
      <c r="A20" s="36">
        <v>14</v>
      </c>
      <c r="B20" s="91" t="s">
        <v>64</v>
      </c>
      <c r="C20" s="24" t="s">
        <v>39</v>
      </c>
      <c r="D20" s="114">
        <v>25499</v>
      </c>
      <c r="E20" s="112"/>
    </row>
    <row r="21" spans="1:5" ht="12.75">
      <c r="A21" s="36">
        <v>15</v>
      </c>
      <c r="B21" s="91" t="s">
        <v>0</v>
      </c>
      <c r="C21" s="36" t="s">
        <v>39</v>
      </c>
      <c r="D21" s="114">
        <v>24167</v>
      </c>
      <c r="E21" s="112"/>
    </row>
    <row r="22" spans="1:5" ht="12.75">
      <c r="A22" s="36">
        <v>16</v>
      </c>
      <c r="B22" s="91" t="s">
        <v>65</v>
      </c>
      <c r="C22" s="36" t="s">
        <v>36</v>
      </c>
      <c r="D22" s="114">
        <v>24062</v>
      </c>
      <c r="E22" s="112"/>
    </row>
    <row r="23" spans="1:5" ht="12.75">
      <c r="A23" s="36">
        <v>17</v>
      </c>
      <c r="B23" s="91" t="s">
        <v>66</v>
      </c>
      <c r="C23" s="36" t="s">
        <v>35</v>
      </c>
      <c r="D23" s="114">
        <v>22976</v>
      </c>
      <c r="E23" s="112"/>
    </row>
    <row r="24" spans="1:5" ht="12.75">
      <c r="A24" s="36">
        <v>18</v>
      </c>
      <c r="B24" s="91" t="s">
        <v>67</v>
      </c>
      <c r="C24" s="24" t="s">
        <v>31</v>
      </c>
      <c r="D24" s="114">
        <v>22313</v>
      </c>
      <c r="E24" s="112"/>
    </row>
    <row r="25" spans="1:5" ht="12.75">
      <c r="A25" s="36">
        <v>19</v>
      </c>
      <c r="B25" s="91" t="s">
        <v>68</v>
      </c>
      <c r="C25" s="36" t="s">
        <v>29</v>
      </c>
      <c r="D25" s="114">
        <v>20763</v>
      </c>
      <c r="E25" s="112"/>
    </row>
    <row r="26" spans="1:5" ht="12.75">
      <c r="A26" s="36">
        <v>20</v>
      </c>
      <c r="B26" s="91" t="s">
        <v>69</v>
      </c>
      <c r="C26" s="36" t="s">
        <v>33</v>
      </c>
      <c r="D26" s="114">
        <v>20195</v>
      </c>
      <c r="E26" s="112"/>
    </row>
    <row r="27" spans="1:5" ht="12.75">
      <c r="A27" s="36">
        <v>21</v>
      </c>
      <c r="B27" s="91" t="s">
        <v>134</v>
      </c>
      <c r="C27" s="36" t="s">
        <v>37</v>
      </c>
      <c r="D27" s="114">
        <v>19813</v>
      </c>
      <c r="E27" s="112"/>
    </row>
    <row r="28" spans="1:5" ht="12.75">
      <c r="A28" s="36">
        <v>22</v>
      </c>
      <c r="B28" s="91" t="s">
        <v>70</v>
      </c>
      <c r="C28" s="36" t="s">
        <v>32</v>
      </c>
      <c r="D28" s="114">
        <v>19792</v>
      </c>
      <c r="E28" s="112"/>
    </row>
    <row r="29" spans="1:5" ht="12.75">
      <c r="A29" s="36">
        <v>23</v>
      </c>
      <c r="B29" s="91" t="s">
        <v>71</v>
      </c>
      <c r="C29" s="36" t="s">
        <v>30</v>
      </c>
      <c r="D29" s="114">
        <v>18611</v>
      </c>
      <c r="E29" s="112"/>
    </row>
    <row r="30" spans="1:4" ht="12.75">
      <c r="A30" s="36">
        <v>24</v>
      </c>
      <c r="B30" s="91" t="s">
        <v>135</v>
      </c>
      <c r="C30" s="36" t="s">
        <v>33</v>
      </c>
      <c r="D30" s="114">
        <v>18109</v>
      </c>
    </row>
    <row r="31" spans="1:5" ht="12.75">
      <c r="A31" s="36">
        <v>25</v>
      </c>
      <c r="B31" s="91" t="s">
        <v>136</v>
      </c>
      <c r="C31" s="36" t="s">
        <v>33</v>
      </c>
      <c r="D31" s="114">
        <v>17820</v>
      </c>
      <c r="E31" s="112"/>
    </row>
    <row r="32" spans="1:5" ht="12.75">
      <c r="A32" s="36">
        <v>26</v>
      </c>
      <c r="B32" s="91" t="s">
        <v>72</v>
      </c>
      <c r="C32" s="36" t="s">
        <v>32</v>
      </c>
      <c r="D32" s="114">
        <v>17363</v>
      </c>
      <c r="E32" s="112"/>
    </row>
    <row r="33" spans="1:5" ht="12.75">
      <c r="A33" s="36">
        <v>27</v>
      </c>
      <c r="B33" s="91" t="s">
        <v>73</v>
      </c>
      <c r="C33" s="24" t="s">
        <v>32</v>
      </c>
      <c r="D33" s="114">
        <v>16646</v>
      </c>
      <c r="E33" s="112"/>
    </row>
    <row r="34" spans="1:5" ht="12.75">
      <c r="A34" s="36">
        <v>28</v>
      </c>
      <c r="B34" s="91" t="s">
        <v>137</v>
      </c>
      <c r="C34" s="36" t="s">
        <v>32</v>
      </c>
      <c r="D34" s="114">
        <v>16551</v>
      </c>
      <c r="E34" s="112"/>
    </row>
    <row r="35" spans="1:5" ht="12.75">
      <c r="A35" s="36">
        <v>29</v>
      </c>
      <c r="B35" s="91" t="s">
        <v>76</v>
      </c>
      <c r="C35" s="36" t="s">
        <v>33</v>
      </c>
      <c r="D35" s="114">
        <v>16312</v>
      </c>
      <c r="E35" s="112"/>
    </row>
    <row r="36" spans="1:5" ht="12.75">
      <c r="A36" s="36">
        <v>30</v>
      </c>
      <c r="B36" s="91" t="s">
        <v>75</v>
      </c>
      <c r="C36" s="36" t="s">
        <v>39</v>
      </c>
      <c r="D36" s="114">
        <v>16172</v>
      </c>
      <c r="E36" s="112"/>
    </row>
    <row r="37" spans="1:5" ht="12.75">
      <c r="A37" s="36">
        <v>31</v>
      </c>
      <c r="B37" s="91" t="s">
        <v>74</v>
      </c>
      <c r="C37" s="36" t="s">
        <v>37</v>
      </c>
      <c r="D37" s="114">
        <v>15940</v>
      </c>
      <c r="E37" s="112"/>
    </row>
    <row r="38" spans="1:5" ht="12.75">
      <c r="A38" s="36">
        <v>32</v>
      </c>
      <c r="B38" s="91" t="s">
        <v>77</v>
      </c>
      <c r="C38" s="36" t="s">
        <v>34</v>
      </c>
      <c r="D38" s="114">
        <v>15904</v>
      </c>
      <c r="E38" s="112"/>
    </row>
    <row r="39" spans="1:5" ht="12.75">
      <c r="A39" s="36">
        <v>33</v>
      </c>
      <c r="B39" s="91" t="s">
        <v>1</v>
      </c>
      <c r="C39" s="36" t="s">
        <v>32</v>
      </c>
      <c r="D39" s="114">
        <v>15779</v>
      </c>
      <c r="E39" s="112"/>
    </row>
    <row r="40" spans="1:5" ht="12.75">
      <c r="A40" s="36">
        <v>34</v>
      </c>
      <c r="B40" s="91" t="s">
        <v>78</v>
      </c>
      <c r="C40" s="36" t="s">
        <v>30</v>
      </c>
      <c r="D40" s="114">
        <v>14913</v>
      </c>
      <c r="E40" s="112"/>
    </row>
    <row r="41" spans="1:5" ht="12.75">
      <c r="A41" s="36">
        <v>35</v>
      </c>
      <c r="B41" s="91" t="s">
        <v>79</v>
      </c>
      <c r="C41" s="36" t="s">
        <v>39</v>
      </c>
      <c r="D41" s="114">
        <v>14601</v>
      </c>
      <c r="E41" s="112"/>
    </row>
    <row r="42" spans="1:5" ht="12.75">
      <c r="A42" s="36">
        <v>36</v>
      </c>
      <c r="B42" s="91" t="s">
        <v>80</v>
      </c>
      <c r="C42" s="24" t="s">
        <v>30</v>
      </c>
      <c r="D42" s="114">
        <v>13770</v>
      </c>
      <c r="E42" s="112"/>
    </row>
    <row r="43" spans="1:5" ht="12.75">
      <c r="A43" s="36">
        <v>37</v>
      </c>
      <c r="B43" s="91" t="s">
        <v>133</v>
      </c>
      <c r="C43" s="36" t="s">
        <v>33</v>
      </c>
      <c r="D43" s="114">
        <v>13731</v>
      </c>
      <c r="E43" s="112"/>
    </row>
    <row r="44" spans="1:5" ht="12.75">
      <c r="A44" s="36">
        <v>38</v>
      </c>
      <c r="B44" s="91" t="s">
        <v>2</v>
      </c>
      <c r="C44" s="36" t="s">
        <v>29</v>
      </c>
      <c r="D44" s="114">
        <v>13617</v>
      </c>
      <c r="E44" s="112"/>
    </row>
    <row r="45" spans="1:5" ht="12.75">
      <c r="A45" s="36">
        <v>39</v>
      </c>
      <c r="B45" s="91" t="s">
        <v>81</v>
      </c>
      <c r="C45" s="36" t="s">
        <v>37</v>
      </c>
      <c r="D45" s="114">
        <v>13510</v>
      </c>
      <c r="E45" s="112"/>
    </row>
    <row r="46" spans="1:4" ht="12.75">
      <c r="A46" s="36">
        <v>40</v>
      </c>
      <c r="B46" s="91" t="s">
        <v>131</v>
      </c>
      <c r="C46" s="24" t="s">
        <v>33</v>
      </c>
      <c r="D46" s="114">
        <v>13010</v>
      </c>
    </row>
    <row r="47" spans="1:5" ht="12.75">
      <c r="A47" s="36">
        <v>41</v>
      </c>
      <c r="B47" s="91" t="s">
        <v>82</v>
      </c>
      <c r="C47" s="36" t="s">
        <v>32</v>
      </c>
      <c r="D47" s="114">
        <v>13003</v>
      </c>
      <c r="E47" s="112"/>
    </row>
    <row r="48" spans="1:4" ht="12.75">
      <c r="A48" s="36">
        <v>42</v>
      </c>
      <c r="B48" s="91" t="s">
        <v>132</v>
      </c>
      <c r="C48" s="36" t="s">
        <v>34</v>
      </c>
      <c r="D48" s="114">
        <v>12860</v>
      </c>
    </row>
    <row r="49" spans="1:5" ht="12.75">
      <c r="A49" s="36">
        <v>43</v>
      </c>
      <c r="B49" s="91" t="s">
        <v>83</v>
      </c>
      <c r="C49" s="36" t="s">
        <v>39</v>
      </c>
      <c r="D49" s="114">
        <v>12388</v>
      </c>
      <c r="E49" s="112"/>
    </row>
    <row r="50" spans="1:5" ht="12.75">
      <c r="A50" s="36">
        <v>44</v>
      </c>
      <c r="B50" s="91" t="s">
        <v>139</v>
      </c>
      <c r="C50" s="24" t="s">
        <v>35</v>
      </c>
      <c r="D50" s="114">
        <v>11866</v>
      </c>
      <c r="E50" s="112"/>
    </row>
    <row r="51" spans="1:5" ht="12.75">
      <c r="A51" s="36">
        <v>45</v>
      </c>
      <c r="B51" s="91" t="s">
        <v>86</v>
      </c>
      <c r="C51" s="24" t="s">
        <v>32</v>
      </c>
      <c r="D51" s="114">
        <v>11824</v>
      </c>
      <c r="E51" s="112"/>
    </row>
    <row r="52" spans="1:5" ht="12.75">
      <c r="A52" s="36">
        <v>46</v>
      </c>
      <c r="B52" s="91" t="s">
        <v>84</v>
      </c>
      <c r="C52" s="36" t="s">
        <v>38</v>
      </c>
      <c r="D52" s="114">
        <v>11718</v>
      </c>
      <c r="E52" s="112"/>
    </row>
    <row r="53" spans="1:5" ht="12.75">
      <c r="A53" s="36">
        <v>47</v>
      </c>
      <c r="B53" s="91" t="s">
        <v>138</v>
      </c>
      <c r="C53" s="36" t="s">
        <v>30</v>
      </c>
      <c r="D53" s="114">
        <v>11560</v>
      </c>
      <c r="E53" s="112"/>
    </row>
    <row r="54" spans="1:5" ht="12.75">
      <c r="A54" s="36">
        <v>48</v>
      </c>
      <c r="B54" s="91" t="s">
        <v>85</v>
      </c>
      <c r="C54" s="36" t="s">
        <v>30</v>
      </c>
      <c r="D54" s="114">
        <v>11490</v>
      </c>
      <c r="E54" s="112"/>
    </row>
    <row r="55" spans="1:5" ht="12.75">
      <c r="A55" s="36">
        <v>49</v>
      </c>
      <c r="B55" s="91" t="s">
        <v>87</v>
      </c>
      <c r="C55" s="36" t="s">
        <v>36</v>
      </c>
      <c r="D55" s="114">
        <v>11309</v>
      </c>
      <c r="E55" s="112"/>
    </row>
    <row r="56" spans="1:5" ht="12.75">
      <c r="A56" s="36">
        <v>50</v>
      </c>
      <c r="B56" s="91" t="s">
        <v>88</v>
      </c>
      <c r="C56" s="36" t="s">
        <v>32</v>
      </c>
      <c r="D56" s="114">
        <v>10803</v>
      </c>
      <c r="E56" s="112"/>
    </row>
    <row r="57" spans="1:5" ht="12.75">
      <c r="A57" s="36">
        <v>51</v>
      </c>
      <c r="B57" s="91" t="s">
        <v>89</v>
      </c>
      <c r="C57" s="36" t="s">
        <v>35</v>
      </c>
      <c r="D57" s="114">
        <v>10218</v>
      </c>
      <c r="E57" s="112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7"/>
      <c r="B65" s="97"/>
      <c r="C65" s="97"/>
      <c r="D65" s="97"/>
    </row>
    <row r="66" spans="1:4" ht="12.75">
      <c r="A66" s="98"/>
      <c r="B66" s="98"/>
      <c r="C66" s="98"/>
      <c r="D66" s="98"/>
    </row>
    <row r="67" spans="1:4" ht="12.75">
      <c r="A67" s="98"/>
      <c r="B67" s="98"/>
      <c r="C67" s="98"/>
      <c r="D67" s="98"/>
    </row>
    <row r="68" spans="1:4" ht="12.75">
      <c r="A68" s="98"/>
      <c r="B68" s="98"/>
      <c r="C68" s="98"/>
      <c r="D68" s="98"/>
    </row>
    <row r="69" spans="1:4" ht="12.75">
      <c r="A69" s="98"/>
      <c r="B69" s="98"/>
      <c r="C69" s="98"/>
      <c r="D69" s="98"/>
    </row>
    <row r="70" spans="1:4" ht="12.75">
      <c r="A70" s="98"/>
      <c r="B70" s="98"/>
      <c r="C70" s="98"/>
      <c r="D70" s="98"/>
    </row>
    <row r="71" spans="1:4" ht="12.75">
      <c r="A71" s="98"/>
      <c r="B71" s="98"/>
      <c r="C71" s="98"/>
      <c r="D71" s="98"/>
    </row>
    <row r="72" spans="1:4" ht="12.75">
      <c r="A72" s="98"/>
      <c r="B72" s="98"/>
      <c r="C72" s="98"/>
      <c r="D72" s="98"/>
    </row>
    <row r="73" spans="1:4" ht="12.75">
      <c r="A73" s="98"/>
      <c r="B73" s="98"/>
      <c r="C73" s="98"/>
      <c r="D73" s="98"/>
    </row>
    <row r="74" spans="1:4" ht="12.75">
      <c r="A74" s="98"/>
      <c r="B74" s="98"/>
      <c r="C74" s="98"/>
      <c r="D74" s="98"/>
    </row>
    <row r="75" spans="1:4" ht="12.75">
      <c r="A75" s="98"/>
      <c r="B75" s="98"/>
      <c r="C75" s="98"/>
      <c r="D75" s="98"/>
    </row>
    <row r="76" spans="1:4" ht="12.75">
      <c r="A76" s="98"/>
      <c r="B76" s="98"/>
      <c r="C76" s="98"/>
      <c r="D76" s="98"/>
    </row>
    <row r="77" spans="1:4" ht="12.75">
      <c r="A77" s="98"/>
      <c r="B77" s="98"/>
      <c r="C77" s="98"/>
      <c r="D77" s="98"/>
    </row>
    <row r="78" spans="1:4" ht="12.75">
      <c r="A78" s="98"/>
      <c r="B78" s="98"/>
      <c r="C78" s="98"/>
      <c r="D78" s="98"/>
    </row>
    <row r="79" spans="1:4" ht="12.75">
      <c r="A79" s="98"/>
      <c r="B79" s="98"/>
      <c r="C79" s="98"/>
      <c r="D79" s="98"/>
    </row>
    <row r="80" spans="1:4" ht="12.75">
      <c r="A80" s="98"/>
      <c r="B80" s="98"/>
      <c r="C80" s="98"/>
      <c r="D80" s="98"/>
    </row>
    <row r="81" spans="1:4" ht="12.75">
      <c r="A81" s="98"/>
      <c r="B81" s="98"/>
      <c r="C81" s="98"/>
      <c r="D81" s="98"/>
    </row>
    <row r="82" spans="1:4" ht="12.75">
      <c r="A82" s="98"/>
      <c r="B82" s="98"/>
      <c r="C82" s="98"/>
      <c r="D82" s="98"/>
    </row>
    <row r="83" spans="1:4" ht="12.75">
      <c r="A83" s="98"/>
      <c r="B83" s="98"/>
      <c r="C83" s="98"/>
      <c r="D83" s="98"/>
    </row>
    <row r="84" spans="1:4" ht="12.75">
      <c r="A84" s="98"/>
      <c r="B84" s="98"/>
      <c r="C84" s="98"/>
      <c r="D84" s="98"/>
    </row>
    <row r="85" spans="1:4" ht="12.75">
      <c r="A85" s="98"/>
      <c r="B85" s="98"/>
      <c r="C85" s="98"/>
      <c r="D85" s="98"/>
    </row>
    <row r="86" spans="1:4" ht="12.75">
      <c r="A86" s="98"/>
      <c r="B86" s="98"/>
      <c r="C86" s="98"/>
      <c r="D86" s="98"/>
    </row>
    <row r="87" spans="1:4" ht="12.75">
      <c r="A87" s="98"/>
      <c r="B87" s="98"/>
      <c r="C87" s="98"/>
      <c r="D87" s="98"/>
    </row>
    <row r="88" spans="1:4" ht="12.75">
      <c r="A88" s="98"/>
      <c r="B88" s="98"/>
      <c r="C88" s="98"/>
      <c r="D88" s="98"/>
    </row>
    <row r="89" spans="1:4" ht="12.75">
      <c r="A89" s="98"/>
      <c r="B89" s="98"/>
      <c r="C89" s="98"/>
      <c r="D89" s="98"/>
    </row>
    <row r="90" spans="1:4" ht="12.75">
      <c r="A90" s="98"/>
      <c r="B90" s="98"/>
      <c r="C90" s="98"/>
      <c r="D90" s="98"/>
    </row>
    <row r="91" spans="1:4" ht="12.75">
      <c r="A91" s="98"/>
      <c r="B91" s="98"/>
      <c r="C91" s="98"/>
      <c r="D91" s="98"/>
    </row>
    <row r="92" spans="1:4" ht="12.75">
      <c r="A92" s="98"/>
      <c r="B92" s="98"/>
      <c r="C92" s="98"/>
      <c r="D92" s="98"/>
    </row>
    <row r="93" spans="1:4" ht="12.75">
      <c r="A93" s="98"/>
      <c r="B93" s="98"/>
      <c r="C93" s="98"/>
      <c r="D93" s="98"/>
    </row>
    <row r="94" spans="1:4" ht="12.75">
      <c r="A94" s="98"/>
      <c r="B94" s="98"/>
      <c r="C94" s="98"/>
      <c r="D94" s="98"/>
    </row>
    <row r="95" spans="1:4" ht="12.75">
      <c r="A95" s="98"/>
      <c r="B95" s="98"/>
      <c r="C95" s="98"/>
      <c r="D95" s="98"/>
    </row>
    <row r="96" spans="1:4" ht="12.75">
      <c r="A96" s="98"/>
      <c r="B96" s="98"/>
      <c r="C96" s="98"/>
      <c r="D96" s="98"/>
    </row>
    <row r="97" spans="1:4" ht="12.75">
      <c r="A97" s="98"/>
      <c r="B97" s="98"/>
      <c r="C97" s="98"/>
      <c r="D97" s="98"/>
    </row>
    <row r="98" spans="1:4" ht="12.75">
      <c r="A98" s="98"/>
      <c r="B98" s="98"/>
      <c r="C98" s="98"/>
      <c r="D98" s="98"/>
    </row>
    <row r="99" spans="1:4" ht="12.75">
      <c r="A99" s="98"/>
      <c r="B99" s="98"/>
      <c r="C99" s="98"/>
      <c r="D99" s="98"/>
    </row>
    <row r="100" spans="1:4" ht="12.75">
      <c r="A100" s="98"/>
      <c r="B100" s="98"/>
      <c r="C100" s="98"/>
      <c r="D100" s="98"/>
    </row>
    <row r="101" spans="1:4" ht="12.75">
      <c r="A101" s="98"/>
      <c r="B101" s="98"/>
      <c r="C101" s="98"/>
      <c r="D101" s="98"/>
    </row>
    <row r="102" spans="1:4" ht="12.75">
      <c r="A102" s="98"/>
      <c r="B102" s="98"/>
      <c r="C102" s="98"/>
      <c r="D102" s="98"/>
    </row>
    <row r="103" spans="1:4" ht="12.75">
      <c r="A103" s="98"/>
      <c r="B103" s="98"/>
      <c r="C103" s="98"/>
      <c r="D103" s="98"/>
    </row>
    <row r="104" spans="1:4" ht="12.75">
      <c r="A104" s="98"/>
      <c r="B104" s="98"/>
      <c r="C104" s="98"/>
      <c r="D104" s="98"/>
    </row>
    <row r="105" spans="1:4" ht="12.75">
      <c r="A105" s="98"/>
      <c r="B105" s="98"/>
      <c r="C105" s="98"/>
      <c r="D105" s="98"/>
    </row>
    <row r="106" spans="1:4" ht="12.75">
      <c r="A106" s="98"/>
      <c r="B106" s="98"/>
      <c r="C106" s="98"/>
      <c r="D106" s="98"/>
    </row>
    <row r="107" spans="1:4" ht="12.75">
      <c r="A107" s="98"/>
      <c r="B107" s="98"/>
      <c r="C107" s="98"/>
      <c r="D107" s="98"/>
    </row>
    <row r="108" spans="1:4" ht="12.75">
      <c r="A108" s="98"/>
      <c r="B108" s="98"/>
      <c r="C108" s="98"/>
      <c r="D108" s="98"/>
    </row>
    <row r="109" spans="1:4" ht="12.75">
      <c r="A109" s="98"/>
      <c r="B109" s="98"/>
      <c r="C109" s="98"/>
      <c r="D109" s="98"/>
    </row>
    <row r="110" spans="1:4" ht="12.75">
      <c r="A110" s="98"/>
      <c r="B110" s="98"/>
      <c r="C110" s="98"/>
      <c r="D110" s="98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3/08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30.09.2008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30.09.2007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88 435</v>
      </c>
      <c r="C9" s="34" t="str">
        <f>IF(ISBLANK('AI1vj Tab4'!C8)," ",TEXT('AI1vj Tab4'!C8,"# ##0"))</f>
        <v>43 602</v>
      </c>
      <c r="D9" s="34" t="str">
        <f>IF(ISBLANK('AI1vj Tab4'!D8)," ",TEXT('AI1vj Tab4'!D8,"# ##0"))</f>
        <v>44 833</v>
      </c>
      <c r="E9" s="34" t="str">
        <f>IF(ISBLANK('AI1vj Tab4'!E8)," ",TEXT('AI1vj Tab4'!E8,"+ # ##0;- # ##0"))</f>
        <v>+ 1 078</v>
      </c>
      <c r="F9" s="34" t="str">
        <f>IF(ISBLANK('AI1vj Tab4'!F8)," ",TEXT('AI1vj Tab4'!F8,"0,0;- 0,0"))</f>
        <v>1,2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236 638</v>
      </c>
      <c r="C10" s="34" t="str">
        <f>IF(ISBLANK('AI1vj Tab4'!C9)," ",TEXT('AI1vj Tab4'!C9,"# ##0"))</f>
        <v>115 691</v>
      </c>
      <c r="D10" s="34" t="str">
        <f>IF(ISBLANK('AI1vj Tab4'!D9)," ",TEXT('AI1vj Tab4'!D9,"# ##0"))</f>
        <v>120 947</v>
      </c>
      <c r="E10" s="34" t="str">
        <f>IF(ISBLANK('AI1vj Tab4'!E9)," ",TEXT('AI1vj Tab4'!E9,"+ # ##0;- # ##0"))</f>
        <v>+ 942</v>
      </c>
      <c r="F10" s="34" t="str">
        <f>IF(ISBLANK('AI1vj Tab4'!F9)," ",TEXT('AI1vj Tab4'!F9,"0,0;- 0,0"))</f>
        <v>0,4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211 374</v>
      </c>
      <c r="C11" s="34" t="str">
        <f>IF(ISBLANK('AI1vj Tab4'!C10)," ",TEXT('AI1vj Tab4'!C10,"# ##0"))</f>
        <v>100 765</v>
      </c>
      <c r="D11" s="34" t="str">
        <f>IF(ISBLANK('AI1vj Tab4'!D10)," ",TEXT('AI1vj Tab4'!D10,"# ##0"))</f>
        <v>110 609</v>
      </c>
      <c r="E11" s="34" t="str">
        <f>IF(ISBLANK('AI1vj Tab4'!E10)," ",TEXT('AI1vj Tab4'!E10,"+ # ##0;- # ##0"))</f>
        <v>- 146</v>
      </c>
      <c r="F11" s="34" t="str">
        <f>IF(ISBLANK('AI1vj Tab4'!F10)," ",TEXT('AI1vj Tab4'!F10,"0,0;- 0,0"))</f>
        <v>- 0,1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77 199</v>
      </c>
      <c r="C12" s="34" t="str">
        <f>IF(ISBLANK('AI1vj Tab4'!C11)," ",TEXT('AI1vj Tab4'!C11,"# ##0"))</f>
        <v>37 782</v>
      </c>
      <c r="D12" s="34" t="str">
        <f>IF(ISBLANK('AI1vj Tab4'!D11)," ",TEXT('AI1vj Tab4'!D11,"# ##0"))</f>
        <v>39 417</v>
      </c>
      <c r="E12" s="34" t="str">
        <f>IF(ISBLANK('AI1vj Tab4'!E11)," ",TEXT('AI1vj Tab4'!E11,"+ # ##0;- # ##0"))</f>
        <v>- 434</v>
      </c>
      <c r="F12" s="34" t="str">
        <f>IF(ISBLANK('AI1vj Tab4'!F11)," ",TEXT('AI1vj Tab4'!F11,"0,0;- 0,0"))</f>
        <v>- 0,6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136 058</v>
      </c>
      <c r="C13" s="34" t="str">
        <f>IF(ISBLANK('AI1vj Tab4'!C12)," ",TEXT('AI1vj Tab4'!C12,"# ##0"))</f>
        <v>66 866</v>
      </c>
      <c r="D13" s="34" t="str">
        <f>IF(ISBLANK('AI1vj Tab4'!D12)," ",TEXT('AI1vj Tab4'!D12,"# ##0"))</f>
        <v>69 192</v>
      </c>
      <c r="E13" s="34" t="str">
        <f>IF(ISBLANK('AI1vj Tab4'!E12)," ",TEXT('AI1vj Tab4'!E12,"+ # ##0;- # ##0"))</f>
        <v>- 563</v>
      </c>
      <c r="F13" s="34" t="str">
        <f>IF(ISBLANK('AI1vj Tab4'!F12)," ",TEXT('AI1vj Tab4'!F12,"0,0;- 0,0"))</f>
        <v>- 0,4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187 202</v>
      </c>
      <c r="C14" s="34" t="str">
        <f>IF(ISBLANK('AI1vj Tab4'!C13)," ",TEXT('AI1vj Tab4'!C13,"# ##0"))</f>
        <v>91 244</v>
      </c>
      <c r="D14" s="34" t="str">
        <f>IF(ISBLANK('AI1vj Tab4'!D13)," ",TEXT('AI1vj Tab4'!D13,"# ##0"))</f>
        <v>95 958</v>
      </c>
      <c r="E14" s="34" t="str">
        <f>IF(ISBLANK('AI1vj Tab4'!E13)," ",TEXT('AI1vj Tab4'!E13,"+ # ##0;- # ##0"))</f>
        <v>+ 208</v>
      </c>
      <c r="F14" s="34" t="str">
        <f>IF(ISBLANK('AI1vj Tab4'!F13)," ",TEXT('AI1vj Tab4'!F13,"0,0;- 0,0"))</f>
        <v>0,1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166 601</v>
      </c>
      <c r="C15" s="34" t="str">
        <f>IF(ISBLANK('AI1vj Tab4'!C14)," ",TEXT('AI1vj Tab4'!C14,"# ##0"))</f>
        <v>81 593</v>
      </c>
      <c r="D15" s="34" t="str">
        <f>IF(ISBLANK('AI1vj Tab4'!D14)," ",TEXT('AI1vj Tab4'!D14,"# ##0"))</f>
        <v>85 008</v>
      </c>
      <c r="E15" s="34" t="str">
        <f>IF(ISBLANK('AI1vj Tab4'!E14)," ",TEXT('AI1vj Tab4'!E14,"+ # ##0;- # ##0"))</f>
        <v>- 455</v>
      </c>
      <c r="F15" s="34" t="str">
        <f>IF(ISBLANK('AI1vj Tab4'!F14)," ",TEXT('AI1vj Tab4'!F14,"0,0;- 0,0"))</f>
        <v>- 0,3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205 679</v>
      </c>
      <c r="C16" s="34" t="str">
        <f>IF(ISBLANK('AI1vj Tab4'!C15)," ",TEXT('AI1vj Tab4'!C15,"# ##0"))</f>
        <v>99 448</v>
      </c>
      <c r="D16" s="34" t="str">
        <f>IF(ISBLANK('AI1vj Tab4'!D15)," ",TEXT('AI1vj Tab4'!D15,"# ##0"))</f>
        <v>106 231</v>
      </c>
      <c r="E16" s="34" t="str">
        <f>IF(ISBLANK('AI1vj Tab4'!E15)," ",TEXT('AI1vj Tab4'!E15,"+ # ##0;- # ##0"))</f>
        <v>- 440</v>
      </c>
      <c r="F16" s="34" t="str">
        <f>IF(ISBLANK('AI1vj Tab4'!F15)," ",TEXT('AI1vj Tab4'!F15,"0,0;- 0,0"))</f>
        <v>- 0,2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301 661</v>
      </c>
      <c r="C17" s="34" t="str">
        <f>IF(ISBLANK('AI1vj Tab4'!C16)," ",TEXT('AI1vj Tab4'!C16,"# ##0"))</f>
        <v>147 956</v>
      </c>
      <c r="D17" s="34" t="str">
        <f>IF(ISBLANK('AI1vj Tab4'!D16)," ",TEXT('AI1vj Tab4'!D16,"# ##0"))</f>
        <v>153 705</v>
      </c>
      <c r="E17" s="34" t="str">
        <f>IF(ISBLANK('AI1vj Tab4'!E16)," ",TEXT('AI1vj Tab4'!E16,"+ # ##0;- # ##0"))</f>
        <v>+ 438</v>
      </c>
      <c r="F17" s="34" t="str">
        <f>IF(ISBLANK('AI1vj Tab4'!F16)," ",TEXT('AI1vj Tab4'!F16,"0,0;- 0,0"))</f>
        <v>0,1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135 245</v>
      </c>
      <c r="C18" s="34" t="str">
        <f>IF(ISBLANK('AI1vj Tab4'!C17)," ",TEXT('AI1vj Tab4'!C17,"# ##0"))</f>
        <v>67 945</v>
      </c>
      <c r="D18" s="34" t="str">
        <f>IF(ISBLANK('AI1vj Tab4'!D17)," ",TEXT('AI1vj Tab4'!D17,"# ##0"))</f>
        <v>67 300</v>
      </c>
      <c r="E18" s="34" t="str">
        <f>IF(ISBLANK('AI1vj Tab4'!E17)," ",TEXT('AI1vj Tab4'!E17,"+ # ##0;- # ##0"))</f>
        <v>- 317</v>
      </c>
      <c r="F18" s="34" t="str">
        <f>IF(ISBLANK('AI1vj Tab4'!F17)," ",TEXT('AI1vj Tab4'!F17,"0,0;- 0,0"))</f>
        <v>- 0,2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271 926</v>
      </c>
      <c r="C19" s="34" t="str">
        <f>IF(ISBLANK('AI1vj Tab4'!C18)," ",TEXT('AI1vj Tab4'!C18,"# ##0"))</f>
        <v>133 853</v>
      </c>
      <c r="D19" s="34" t="str">
        <f>IF(ISBLANK('AI1vj Tab4'!D18)," ",TEXT('AI1vj Tab4'!D18,"# ##0"))</f>
        <v>138 073</v>
      </c>
      <c r="E19" s="34" t="str">
        <f>IF(ISBLANK('AI1vj Tab4'!E18)," ",TEXT('AI1vj Tab4'!E18,"+ # ##0;- # ##0"))</f>
        <v>- 774</v>
      </c>
      <c r="F19" s="34" t="str">
        <f>IF(ISBLANK('AI1vj Tab4'!F18)," ",TEXT('AI1vj Tab4'!F18,"0,0;- 0,0"))</f>
        <v>- 0,3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198 938</v>
      </c>
      <c r="C20" s="34" t="str">
        <f>IF(ISBLANK('AI1vj Tab4'!C19)," ",TEXT('AI1vj Tab4'!C19,"# ##0"))</f>
        <v>98 800</v>
      </c>
      <c r="D20" s="34" t="str">
        <f>IF(ISBLANK('AI1vj Tab4'!D19)," ",TEXT('AI1vj Tab4'!D19,"# ##0"))</f>
        <v>100 138</v>
      </c>
      <c r="E20" s="34" t="str">
        <f>IF(ISBLANK('AI1vj Tab4'!E19)," ",TEXT('AI1vj Tab4'!E19,"+ # ##0;- # ##0"))</f>
        <v>- 367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258 243</v>
      </c>
      <c r="C21" s="34" t="str">
        <f>IF(ISBLANK('AI1vj Tab4'!C20)," ",TEXT('AI1vj Tab4'!C20,"# ##0"))</f>
        <v>126 672</v>
      </c>
      <c r="D21" s="34" t="str">
        <f>IF(ISBLANK('AI1vj Tab4'!D20)," ",TEXT('AI1vj Tab4'!D20,"# ##0"))</f>
        <v>131 571</v>
      </c>
      <c r="E21" s="34" t="str">
        <f>IF(ISBLANK('AI1vj Tab4'!E20)," ",TEXT('AI1vj Tab4'!E20,"+ # ##0;- # ##0"))</f>
        <v>+ 90</v>
      </c>
      <c r="F21" s="34" t="str">
        <f>IF(ISBLANK('AI1vj Tab4'!F20)," ",TEXT('AI1vj Tab4'!F20,"0,0;- 0,0"))</f>
        <v>0,0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134 400</v>
      </c>
      <c r="C22" s="34" t="str">
        <f>IF(ISBLANK('AI1vj Tab4'!C21)," ",TEXT('AI1vj Tab4'!C21,"# ##0"))</f>
        <v>66 502</v>
      </c>
      <c r="D22" s="34" t="str">
        <f>IF(ISBLANK('AI1vj Tab4'!D21)," ",TEXT('AI1vj Tab4'!D21,"# ##0"))</f>
        <v>67 898</v>
      </c>
      <c r="E22" s="34" t="str">
        <f>IF(ISBLANK('AI1vj Tab4'!E21)," ",TEXT('AI1vj Tab4'!E21,"+ # ##0;- # ##0"))</f>
        <v>- 666</v>
      </c>
      <c r="F22" s="34" t="str">
        <f>IF(ISBLANK('AI1vj Tab4'!F21)," ",TEXT('AI1vj Tab4'!F21,"0,0;- 0,0"))</f>
        <v>- 0,5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227 087</v>
      </c>
      <c r="C23" s="34" t="str">
        <f>IF(ISBLANK('AI1vj Tab4'!C22)," ",TEXT('AI1vj Tab4'!C22,"# ##0"))</f>
        <v>110 490</v>
      </c>
      <c r="D23" s="34" t="str">
        <f>IF(ISBLANK('AI1vj Tab4'!D22)," ",TEXT('AI1vj Tab4'!D22,"# ##0"))</f>
        <v>116 597</v>
      </c>
      <c r="E23" s="34" t="str">
        <f>IF(ISBLANK('AI1vj Tab4'!E22)," ",TEXT('AI1vj Tab4'!E22,"+ # ##0;- # ##0"))</f>
        <v>+ 1 071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2 836 686</v>
      </c>
      <c r="C24" s="34" t="str">
        <f>IF(ISBLANK('AI1vj Tab4'!C23)," ",TEXT('AI1vj Tab4'!C23,"# ##0"))</f>
        <v>1 389 209</v>
      </c>
      <c r="D24" s="34" t="str">
        <f>IF(ISBLANK('AI1vj Tab4'!D23)," ",TEXT('AI1vj Tab4'!D23,"# ##0"))</f>
        <v>1 447 477</v>
      </c>
      <c r="E24" s="34" t="str">
        <f>IF(ISBLANK('AI1vj Tab4'!E23)," ",TEXT('AI1vj Tab4'!E23,"+ # ##0;- # ##0"))</f>
        <v>- 335</v>
      </c>
      <c r="F24" s="34" t="str">
        <f>IF(ISBLANK('AI1vj Tab4'!F23)," ",TEXT('AI1vj Tab4'!F23,"0,0;- 0,0"))</f>
        <v>- 0,0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30.09.2008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3/08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30.09.2008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Rellingen</v>
      </c>
      <c r="C43" t="str">
        <f>'AI1vj Tab5'!C43</f>
        <v>Pinneberg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Brunsbüttel, Stadt</v>
      </c>
      <c r="C44" t="str">
        <f>'AI1vj Tab5'!C44</f>
        <v>Dithmarschen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Kronshagen</v>
      </c>
      <c r="C50" t="str">
        <f>'AI1vj Tab5'!C50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Wentorf bei Hamburg,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Lauenburg/Elbe, Stadt            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2009-04-27T09:29:19Z</cp:lastPrinted>
  <dcterms:created xsi:type="dcterms:W3CDTF">2001-11-19T10:33:16Z</dcterms:created>
  <dcterms:modified xsi:type="dcterms:W3CDTF">2010-02-09T07:27:30Z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