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Tab5'!$A$1:$D$58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<sst xmlns="http://schemas.openxmlformats.org/spreadsheetml/2006/main" count="319" uniqueCount="144">
  <si>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</si>
  <si>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</si>
  <si>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</si>
  <si>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</si>
  <si>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</si>
  <si>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</si>
  <si>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</si>
  <si>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</si>
  <si>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</si>
  <si>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</si>
  <si>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</si>
  <si>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</si>
  <si>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</si>
  <si>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</si>
  <si>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</si>
  <si>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</si>
  <si>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</si>
  <si>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</si>
  <si>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</si>
  <si>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</si>
  <si>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</si>
  <si>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</si>
  <si>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</si>
  <si>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</si>
  <si>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</si>
  <si>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</si>
  <si>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</si>
  <si>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</si>
  <si>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</si>
  <si>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</si>
  <si>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</si>
  <si>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</si>
  <si>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</si>
  <si>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</si>
  <si>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</si>
  <si>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</si>
  <si>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</si>
  <si>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</si>
  <si>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</si>
  <si>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</si>
  <si>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</si>
  <si>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</si>
  <si>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</si>
  <si>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</si>
  <si>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</si>
  <si>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</si>
  <si>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</si>
  <si>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</si>
  <si>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</si>
  <si>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</si>
  <si>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</si>
  <si>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</si>
  <si>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</si>
  <si>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</si>
  <si>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</si>
  <si>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</si>
  <si>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</si>
  <si>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</si>
  <si>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</si>
  <si>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</si>
  <si>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</si>
  <si>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</si>
  <si>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</si>
  <si>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</si>
  <si>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</si>
  <si>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</si>
  <si>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</si>
  <si>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</si>
  <si>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</si>
  <si>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</si>
  <si>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</si>
  <si>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</si>
  <si>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 xml:space="preserve">Eutin,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</si>
  <si>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</si>
  <si>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</si>
  <si>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</si>
  <si>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</si>
  <si>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</si>
  <si>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</si>
  <si>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</si>
  <si>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</si>
  <si>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</si>
  <si>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</si>
  <si>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</si>
  <si>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</si>
  <si>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</si>
  <si>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</si>
  <si>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 xml:space="preserve">Harrislee                        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</si>
  <si>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</si>
  <si>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</si>
  <si>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</si>
  <si>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</si>
  <si>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</si>
  <si>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</si>
  <si>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</si>
  <si>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</si>
  <si>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</si>
  <si>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</si>
  <si>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</si>
  <si>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</si>
  <si>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</si>
  <si>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</si>
  <si>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</si>
  <si>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</si>
  <si>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</si>
  <si>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</si>
  <si>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</si>
  <si>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</si>
  <si>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</si>
  <si>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</si>
  <si>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</si>
  <si>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</si>
  <si>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</si>
  <si>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</si>
  <si>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</si>
  <si>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</si>
  <si>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</si>
  <si>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</si>
  <si>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</si>
  <si>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</si>
  <si>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</si>
  <si>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</si>
  <si>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</si>
  <si>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</si>
  <si>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</si>
  <si>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</si>
  <si>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</si>
  <si>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</si>
  <si>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</si>
  <si>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</si>
  <si>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</si>
  <si>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</si>
  <si>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</si>
  <si>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</si>
  <si>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</si>
  <si>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</si>
  <si>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</si>
  <si>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</si>
  <si>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</si>
  <si>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</si>
  <si>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</si>
  <si>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</si>
  <si>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</si>
  <si>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Handewitt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</si>
</sst>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84" fontId="0" fillId="0" borderId="17" xfId="0" applyNumberFormat="1" applyFont="1" applyBorder="1" applyAlignment="1" applyProtection="1">
      <alignment/>
      <protection locked="0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49" fontId="0" fillId="0" borderId="7" xfId="0" applyNumberForma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185" fontId="0" fillId="0" borderId="22" xfId="0" applyNumberFormat="1" applyFont="1" applyFill="1" applyBorder="1" applyAlignment="1" applyProtection="1">
      <alignment horizontal="left"/>
      <protection hidden="1"/>
    </xf>
    <xf numFmtId="185" fontId="0" fillId="0" borderId="19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3" xfId="0" applyBorder="1" applyAlignment="1" applyProtection="1" quotePrefix="1">
      <alignment/>
      <protection hidden="1"/>
    </xf>
    <xf numFmtId="0" fontId="0" fillId="0" borderId="4" xfId="0" applyBorder="1" applyAlignment="1" applyProtection="1" quotePrefix="1">
      <alignment/>
      <protection hidden="1"/>
    </xf>
    <xf numFmtId="180" fontId="4" fillId="0" borderId="23" xfId="0" applyNumberFormat="1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20" xfId="0" applyFont="1" applyFill="1" applyBorder="1" applyAlignment="1" applyProtection="1">
      <alignment/>
      <protection hidden="1"/>
    </xf>
    <xf numFmtId="0" fontId="0" fillId="2" borderId="21" xfId="0" applyFont="1" applyFill="1" applyBorder="1" applyAlignment="1" applyProtection="1">
      <alignment horizontal="center" vertical="top"/>
      <protection hidden="1"/>
    </xf>
    <xf numFmtId="175" fontId="0" fillId="0" borderId="0" xfId="20" applyNumberFormat="1" applyFont="1" applyProtection="1">
      <alignment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2" borderId="0" xfId="20" applyNumberFormat="1" applyFont="1" applyFill="1" applyProtection="1">
      <alignment/>
      <protection/>
    </xf>
    <xf numFmtId="175" fontId="0" fillId="0" borderId="0" xfId="20" applyNumberFormat="1" applyFont="1" applyFill="1" applyBorder="1" applyProtection="1">
      <alignment/>
      <protection locked="0"/>
    </xf>
    <xf numFmtId="175" fontId="0" fillId="0" borderId="0" xfId="20" applyNumberFormat="1" applyFont="1" applyAlignment="1" applyProtection="1">
      <alignment horizontal="right"/>
      <protection locked="0"/>
    </xf>
    <xf numFmtId="175" fontId="0" fillId="0" borderId="0" xfId="20" applyNumberFormat="1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Continuous" vertical="center" wrapText="1"/>
      <protection hidden="1"/>
    </xf>
    <xf numFmtId="0" fontId="0" fillId="0" borderId="0" xfId="0" applyFont="1" applyFill="1" applyAlignment="1" applyProtection="1">
      <alignment horizontal="centerContinuous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184" fontId="0" fillId="0" borderId="0" xfId="0" applyNumberFormat="1" applyFill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40" customWidth="1"/>
    <col min="2" max="4" width="11.8515625" style="40" customWidth="1"/>
    <col min="5" max="5" width="12.421875" style="40" customWidth="1"/>
    <col min="6" max="8" width="11.8515625" style="40" customWidth="1"/>
    <col min="9" max="16384" width="11.421875" style="40" customWidth="1"/>
  </cols>
  <sheetData>
    <row r="1" spans="1:8" ht="15">
      <c r="A1" s="53" t="s">
        <v>91</v>
      </c>
      <c r="B1" s="54"/>
      <c r="C1" s="54"/>
      <c r="D1" s="54"/>
      <c r="E1" s="54"/>
      <c r="F1" s="54"/>
      <c r="G1" s="54"/>
      <c r="H1" s="60"/>
    </row>
    <row r="2" spans="1:8" ht="12.75">
      <c r="A2" s="54" t="s">
        <v>97</v>
      </c>
      <c r="B2" s="54"/>
      <c r="C2" s="54"/>
      <c r="D2" s="54"/>
      <c r="E2" s="54"/>
      <c r="F2" s="54"/>
      <c r="G2" s="54"/>
      <c r="H2" s="60"/>
    </row>
    <row r="3" spans="1:8" ht="12.75">
      <c r="A3" s="104" t="s">
        <v>99</v>
      </c>
      <c r="B3" s="104"/>
      <c r="C3" s="54"/>
      <c r="D3" s="54"/>
      <c r="E3" s="54"/>
      <c r="F3" s="54"/>
      <c r="G3" s="54"/>
      <c r="H3" s="60"/>
    </row>
    <row r="4" spans="1:8" ht="12.75">
      <c r="A4" s="55" t="s">
        <v>100</v>
      </c>
      <c r="B4" s="56" t="s">
        <v>98</v>
      </c>
      <c r="C4" s="56"/>
      <c r="D4" s="57"/>
      <c r="E4" s="56" t="s">
        <v>107</v>
      </c>
      <c r="F4" s="56" t="s">
        <v>106</v>
      </c>
      <c r="G4" s="56"/>
      <c r="H4" s="57"/>
    </row>
    <row r="5" spans="1:8" ht="12.75">
      <c r="A5" s="58" t="s">
        <v>101</v>
      </c>
      <c r="B5" s="59" t="s">
        <v>102</v>
      </c>
      <c r="C5" s="59"/>
      <c r="D5" s="60"/>
      <c r="E5" s="59" t="s">
        <v>101</v>
      </c>
      <c r="F5" s="59" t="s">
        <v>108</v>
      </c>
      <c r="G5" s="59"/>
      <c r="H5" s="60"/>
    </row>
    <row r="6" spans="1:8" ht="12.75">
      <c r="A6" s="58" t="s">
        <v>96</v>
      </c>
      <c r="B6" s="81" t="s">
        <v>103</v>
      </c>
      <c r="C6" s="59"/>
      <c r="D6" s="60"/>
      <c r="E6" s="59" t="s">
        <v>96</v>
      </c>
      <c r="F6" s="81" t="s">
        <v>109</v>
      </c>
      <c r="G6" s="61"/>
      <c r="H6" s="60"/>
    </row>
    <row r="7" spans="1:8" ht="12.75">
      <c r="A7" s="58" t="s">
        <v>95</v>
      </c>
      <c r="B7" s="81" t="s">
        <v>104</v>
      </c>
      <c r="C7" s="59"/>
      <c r="D7" s="60"/>
      <c r="E7" s="59" t="s">
        <v>95</v>
      </c>
      <c r="F7" s="81" t="s">
        <v>110</v>
      </c>
      <c r="G7" s="61"/>
      <c r="H7" s="60"/>
    </row>
    <row r="8" spans="1:8" ht="12.75">
      <c r="A8" s="62" t="s">
        <v>94</v>
      </c>
      <c r="B8" s="105" t="s">
        <v>105</v>
      </c>
      <c r="C8" s="105"/>
      <c r="D8" s="106"/>
      <c r="E8" s="63" t="s">
        <v>94</v>
      </c>
      <c r="F8" s="105" t="s">
        <v>111</v>
      </c>
      <c r="G8" s="105"/>
      <c r="H8" s="106"/>
    </row>
    <row r="9" spans="1:8" ht="12.75">
      <c r="A9" s="55"/>
      <c r="B9" s="56"/>
      <c r="C9" s="56"/>
      <c r="D9" s="56"/>
      <c r="E9" s="56"/>
      <c r="F9" s="56"/>
      <c r="G9" s="56"/>
      <c r="H9" s="57"/>
    </row>
    <row r="10" spans="1:8" ht="12.75">
      <c r="A10" s="64" t="s">
        <v>92</v>
      </c>
      <c r="B10" s="59"/>
      <c r="C10" s="59"/>
      <c r="D10" s="59"/>
      <c r="E10" s="59"/>
      <c r="F10" s="59"/>
      <c r="G10" s="59"/>
      <c r="H10" s="60"/>
    </row>
    <row r="11" spans="1:8" ht="18">
      <c r="A11" s="64" t="str">
        <f>"A I 1 - vj "&amp;Quartal&amp;"/"&amp;TEXT(Jahr,"00")</f>
        <v>A I 1 - vj 1/09</v>
      </c>
      <c r="B11" s="59"/>
      <c r="C11" s="65"/>
      <c r="D11" s="65"/>
      <c r="E11" s="65"/>
      <c r="F11" s="65"/>
      <c r="G11" s="65"/>
      <c r="H11" s="78"/>
    </row>
    <row r="12" spans="1:8" ht="18">
      <c r="A12" s="68" t="s">
        <v>90</v>
      </c>
      <c r="B12" s="59"/>
      <c r="C12" s="65"/>
      <c r="D12" s="65"/>
      <c r="E12" s="65"/>
      <c r="F12" s="65"/>
      <c r="G12" s="65"/>
      <c r="H12" s="78"/>
    </row>
    <row r="13" spans="1:8" ht="15">
      <c r="A13" s="68" t="str">
        <f>"im "&amp;Quartal&amp;". Vierteljahr "&amp;Jahr+2000</f>
        <v>im 1. Vierteljahr 2009</v>
      </c>
      <c r="B13" s="66"/>
      <c r="C13" s="66"/>
      <c r="D13" s="66"/>
      <c r="E13" s="66"/>
      <c r="F13" s="66"/>
      <c r="G13" s="66"/>
      <c r="H13" s="79"/>
    </row>
    <row r="14" spans="1:8" ht="12.75">
      <c r="A14" s="58"/>
      <c r="B14" s="66"/>
      <c r="C14" s="66"/>
      <c r="D14" s="66"/>
      <c r="E14" s="66"/>
      <c r="F14" s="66"/>
      <c r="G14" s="66"/>
      <c r="H14" s="79"/>
    </row>
    <row r="15" spans="1:8" ht="12.75">
      <c r="A15" s="58" t="s">
        <v>93</v>
      </c>
      <c r="B15" s="66"/>
      <c r="C15" s="54"/>
      <c r="D15" s="54"/>
      <c r="E15" s="54"/>
      <c r="F15" s="54"/>
      <c r="G15" s="66" t="s">
        <v>133</v>
      </c>
      <c r="H15" s="60"/>
    </row>
    <row r="16" spans="1:8" ht="12.75">
      <c r="A16" s="55" t="s">
        <v>96</v>
      </c>
      <c r="B16" s="109" t="s">
        <v>112</v>
      </c>
      <c r="C16" s="110"/>
      <c r="D16" s="110"/>
      <c r="E16" s="111"/>
      <c r="F16" s="54"/>
      <c r="G16" s="112">
        <v>40143</v>
      </c>
      <c r="H16" s="113"/>
    </row>
    <row r="17" spans="1:8" ht="12.75">
      <c r="A17" s="58" t="s">
        <v>95</v>
      </c>
      <c r="B17" s="114" t="s">
        <v>113</v>
      </c>
      <c r="C17" s="115"/>
      <c r="D17" s="115"/>
      <c r="E17" s="116"/>
      <c r="F17" s="59"/>
      <c r="G17" s="66"/>
      <c r="H17" s="60"/>
    </row>
    <row r="18" spans="1:8" ht="12.75">
      <c r="A18" s="62" t="s">
        <v>94</v>
      </c>
      <c r="B18" s="117" t="s">
        <v>114</v>
      </c>
      <c r="C18" s="118"/>
      <c r="D18" s="118"/>
      <c r="E18" s="119"/>
      <c r="F18" s="66"/>
      <c r="G18" s="66"/>
      <c r="H18" s="79"/>
    </row>
    <row r="19" spans="1:8" ht="12.75">
      <c r="A19" s="58"/>
      <c r="B19" s="59"/>
      <c r="C19" s="66"/>
      <c r="D19" s="66"/>
      <c r="E19" s="66"/>
      <c r="F19" s="66"/>
      <c r="G19" s="66"/>
      <c r="H19" s="79"/>
    </row>
    <row r="20" spans="1:8" ht="38.25" customHeight="1">
      <c r="A20" s="107" t="s">
        <v>130</v>
      </c>
      <c r="B20" s="107"/>
      <c r="C20" s="107"/>
      <c r="D20" s="107"/>
      <c r="E20" s="107"/>
      <c r="F20" s="107"/>
      <c r="G20" s="107"/>
      <c r="H20" s="108"/>
    </row>
    <row r="21" spans="1:8" ht="12.75">
      <c r="A21" s="63"/>
      <c r="B21" s="63"/>
      <c r="C21" s="67"/>
      <c r="D21" s="67"/>
      <c r="E21" s="67"/>
      <c r="F21" s="67"/>
      <c r="G21" s="67"/>
      <c r="H21" s="80"/>
    </row>
    <row r="22" spans="2:8" ht="12.75">
      <c r="B22" s="41"/>
      <c r="C22" s="41"/>
      <c r="D22" s="41"/>
      <c r="E22" s="41"/>
      <c r="F22" s="41"/>
      <c r="G22" s="41"/>
      <c r="H22" s="41"/>
    </row>
    <row r="23" spans="2:8" ht="13.5" hidden="1" thickBot="1">
      <c r="B23" s="41"/>
      <c r="C23" s="41"/>
      <c r="D23" s="41"/>
      <c r="E23" s="41"/>
      <c r="F23" s="41"/>
      <c r="G23" s="41"/>
      <c r="H23" s="41"/>
    </row>
    <row r="24" spans="1:8" ht="13.5" hidden="1" thickTop="1">
      <c r="A24" s="42"/>
      <c r="B24" s="43"/>
      <c r="C24" s="43"/>
      <c r="D24" s="43"/>
      <c r="E24" s="43"/>
      <c r="F24" s="43"/>
      <c r="G24" s="43"/>
      <c r="H24" s="44"/>
    </row>
    <row r="25" spans="1:8" s="86" customFormat="1" ht="20.25" customHeight="1" hidden="1">
      <c r="A25" s="83" t="s">
        <v>126</v>
      </c>
      <c r="B25" s="84"/>
      <c r="C25" s="84"/>
      <c r="D25" s="84"/>
      <c r="E25" s="84"/>
      <c r="F25" s="84"/>
      <c r="G25" s="84"/>
      <c r="H25" s="85"/>
    </row>
    <row r="26" spans="1:8" ht="6.75" customHeight="1" hidden="1">
      <c r="A26" s="45"/>
      <c r="B26" s="46"/>
      <c r="C26" s="46"/>
      <c r="D26" s="46"/>
      <c r="E26" s="46"/>
      <c r="F26" s="46"/>
      <c r="G26" s="46"/>
      <c r="H26" s="47"/>
    </row>
    <row r="27" spans="1:8" ht="15.75" hidden="1">
      <c r="A27" s="45"/>
      <c r="B27" s="48" t="s">
        <v>15</v>
      </c>
      <c r="C27" s="120">
        <v>9</v>
      </c>
      <c r="D27" s="49" t="s">
        <v>16</v>
      </c>
      <c r="E27" s="46"/>
      <c r="F27" s="46"/>
      <c r="G27" s="46"/>
      <c r="H27" s="47"/>
    </row>
    <row r="28" spans="1:8" ht="15.75" hidden="1">
      <c r="A28" s="45"/>
      <c r="B28" s="48" t="s">
        <v>17</v>
      </c>
      <c r="C28" s="121">
        <v>1</v>
      </c>
      <c r="D28" s="46"/>
      <c r="E28" s="46"/>
      <c r="F28" s="46"/>
      <c r="G28" s="46"/>
      <c r="H28" s="47"/>
    </row>
    <row r="29" spans="1:8" ht="13.5" hidden="1" thickBot="1">
      <c r="A29" s="50"/>
      <c r="B29" s="51"/>
      <c r="C29" s="51"/>
      <c r="D29" s="51"/>
      <c r="E29" s="51"/>
      <c r="F29" s="51"/>
      <c r="G29" s="51"/>
      <c r="H29" s="52"/>
    </row>
    <row r="30" ht="13.5" hidden="1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1" customWidth="1"/>
    <col min="2" max="16384" width="11.421875" style="41" customWidth="1"/>
  </cols>
  <sheetData>
    <row r="1" spans="1:9" ht="18">
      <c r="A1" s="1" t="str">
        <f>'AI1vj'!A11</f>
        <v>A I 1 - vj 1/09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8"/>
      <c r="C2" s="19"/>
      <c r="D2" s="19"/>
      <c r="E2" s="19"/>
      <c r="F2" s="19"/>
      <c r="G2" s="19"/>
      <c r="H2" s="19"/>
      <c r="I2" s="19"/>
    </row>
    <row r="3" spans="1:9" ht="18">
      <c r="A3" s="39" t="s">
        <v>129</v>
      </c>
      <c r="B3" s="1"/>
      <c r="C3" s="19"/>
      <c r="D3" s="19"/>
      <c r="E3" s="19"/>
      <c r="F3" s="19"/>
      <c r="G3" s="19"/>
      <c r="H3" s="19"/>
      <c r="I3" s="19"/>
    </row>
    <row r="4" spans="1:9" ht="18">
      <c r="A4" s="39" t="str">
        <f>'AI1vj'!A13</f>
        <v>im 1. Vierteljahr 2009</v>
      </c>
      <c r="B4" s="1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122" t="str">
        <f>"1. Bevölkerungsentwicklung in Hamburg "&amp;A4</f>
        <v>1. Bevölkerungsentwicklung in Hamburg im 1. Vierteljahr 2009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2"/>
      <c r="B8" s="123"/>
      <c r="C8" s="123"/>
      <c r="D8" s="123"/>
      <c r="E8" s="3" t="str">
        <f>B9&amp;" bis "&amp;D9</f>
        <v>Januar bis März</v>
      </c>
      <c r="F8" s="3"/>
      <c r="G8" s="3"/>
      <c r="H8" s="3"/>
      <c r="I8" s="3"/>
    </row>
    <row r="9" spans="1:9" ht="25.5">
      <c r="A9" s="37"/>
      <c r="B9" s="124" t="str">
        <f>IF(Quartal=1,"Januar",IF(Quartal=2,"April",IF(Quartal=3,"Juli",IF(Quartal=4,"Oktober",""))))</f>
        <v>Januar</v>
      </c>
      <c r="C9" s="124" t="str">
        <f>IF(Quartal=1,"Februar",IF(Quartal=2,"Mai",IF(Quartal=3,"August",IF(Quartal=4,"November",""))))</f>
        <v>Februar</v>
      </c>
      <c r="D9" s="124" t="str">
        <f>IF(Quartal=1,"März",IF(Quartal=2,"Juni",IF(Quartal=3,"September",IF(Quartal=4,"Dezember",""))))</f>
        <v>März</v>
      </c>
      <c r="E9" s="70" t="s">
        <v>3</v>
      </c>
      <c r="F9" s="70" t="s">
        <v>4</v>
      </c>
      <c r="G9" s="73" t="s">
        <v>5</v>
      </c>
      <c r="H9" s="73" t="s">
        <v>115</v>
      </c>
      <c r="I9" s="71" t="s">
        <v>116</v>
      </c>
    </row>
    <row r="10" spans="1:9" ht="12.75">
      <c r="A10" s="4" t="s">
        <v>6</v>
      </c>
      <c r="B10" s="125">
        <v>1772100</v>
      </c>
      <c r="C10" s="125">
        <v>1773209</v>
      </c>
      <c r="D10" s="125">
        <v>1773970</v>
      </c>
      <c r="E10" s="125">
        <v>1772100</v>
      </c>
      <c r="F10" s="125">
        <v>865921</v>
      </c>
      <c r="G10" s="125">
        <v>906179</v>
      </c>
      <c r="H10" s="125">
        <v>1526860</v>
      </c>
      <c r="I10" s="125">
        <v>245240</v>
      </c>
    </row>
    <row r="11" spans="1:9" ht="12.75">
      <c r="A11" s="4" t="s">
        <v>7</v>
      </c>
      <c r="B11" s="103">
        <v>855</v>
      </c>
      <c r="C11" s="125">
        <v>1197</v>
      </c>
      <c r="D11" s="125">
        <v>1332</v>
      </c>
      <c r="E11" s="36">
        <v>3384</v>
      </c>
      <c r="F11" s="36">
        <v>1716</v>
      </c>
      <c r="G11" s="36">
        <v>1668</v>
      </c>
      <c r="H11" s="125">
        <v>3074</v>
      </c>
      <c r="I11" s="125">
        <v>310</v>
      </c>
    </row>
    <row r="12" spans="1:9" ht="12.75">
      <c r="A12" s="4" t="s">
        <v>8</v>
      </c>
      <c r="B12" s="125">
        <v>1193</v>
      </c>
      <c r="C12" s="125">
        <v>1573</v>
      </c>
      <c r="D12" s="125">
        <v>1551</v>
      </c>
      <c r="E12" s="126">
        <v>4317</v>
      </c>
      <c r="F12" s="36">
        <v>1899</v>
      </c>
      <c r="G12" s="36">
        <v>2418</v>
      </c>
      <c r="H12" s="125">
        <v>4176</v>
      </c>
      <c r="I12" s="125">
        <v>141</v>
      </c>
    </row>
    <row r="13" spans="1:9" ht="12.75">
      <c r="A13" s="4" t="s">
        <v>9</v>
      </c>
      <c r="B13" s="127">
        <f>B11-B12</f>
        <v>-338</v>
      </c>
      <c r="C13" s="127">
        <f aca="true" t="shared" si="0" ref="C13:I13">C11-C12</f>
        <v>-376</v>
      </c>
      <c r="D13" s="127">
        <f t="shared" si="0"/>
        <v>-219</v>
      </c>
      <c r="E13" s="127">
        <f>E11-E12</f>
        <v>-933</v>
      </c>
      <c r="F13" s="127">
        <f>F11-F12</f>
        <v>-183</v>
      </c>
      <c r="G13" s="127">
        <f t="shared" si="0"/>
        <v>-750</v>
      </c>
      <c r="H13" s="127">
        <f t="shared" si="0"/>
        <v>-1102</v>
      </c>
      <c r="I13" s="127">
        <f t="shared" si="0"/>
        <v>169</v>
      </c>
    </row>
    <row r="14" spans="1:9" ht="12.75">
      <c r="A14" s="4" t="s">
        <v>10</v>
      </c>
      <c r="B14" s="125">
        <v>7309</v>
      </c>
      <c r="C14" s="125">
        <v>6338</v>
      </c>
      <c r="D14" s="125">
        <v>7755</v>
      </c>
      <c r="E14" s="125">
        <v>21402</v>
      </c>
      <c r="F14" s="125">
        <v>11564</v>
      </c>
      <c r="G14" s="128">
        <v>9838</v>
      </c>
      <c r="H14" s="128">
        <v>14477</v>
      </c>
      <c r="I14" s="128">
        <v>6955</v>
      </c>
    </row>
    <row r="15" spans="1:9" ht="12.75">
      <c r="A15" s="4" t="s">
        <v>11</v>
      </c>
      <c r="B15" s="125">
        <v>5867</v>
      </c>
      <c r="C15" s="125">
        <v>5209</v>
      </c>
      <c r="D15" s="125">
        <v>6181</v>
      </c>
      <c r="E15" s="128">
        <v>17257</v>
      </c>
      <c r="F15" s="128">
        <v>9339</v>
      </c>
      <c r="G15" s="128">
        <v>7918</v>
      </c>
      <c r="H15" s="128">
        <v>12771</v>
      </c>
      <c r="I15" s="128">
        <v>4486</v>
      </c>
    </row>
    <row r="16" spans="1:9" ht="12.75">
      <c r="A16" s="4" t="s">
        <v>9</v>
      </c>
      <c r="B16" s="127">
        <f>B14-B15</f>
        <v>1442</v>
      </c>
      <c r="C16" s="127">
        <f aca="true" t="shared" si="1" ref="C16:I16">C14-C15</f>
        <v>1129</v>
      </c>
      <c r="D16" s="127">
        <f t="shared" si="1"/>
        <v>1574</v>
      </c>
      <c r="E16" s="127">
        <f>E14-E15</f>
        <v>4145</v>
      </c>
      <c r="F16" s="127">
        <f>F14-F15</f>
        <v>2225</v>
      </c>
      <c r="G16" s="127">
        <f t="shared" si="1"/>
        <v>1920</v>
      </c>
      <c r="H16" s="127">
        <f t="shared" si="1"/>
        <v>1706</v>
      </c>
      <c r="I16" s="127">
        <f t="shared" si="1"/>
        <v>2469</v>
      </c>
    </row>
    <row r="17" spans="1:9" ht="12.75">
      <c r="A17" s="4" t="s">
        <v>132</v>
      </c>
      <c r="B17" s="125">
        <v>5</v>
      </c>
      <c r="C17" s="125">
        <v>8</v>
      </c>
      <c r="D17" s="125">
        <v>8</v>
      </c>
      <c r="E17" s="36">
        <v>21</v>
      </c>
      <c r="F17" s="129">
        <v>20</v>
      </c>
      <c r="G17" s="36">
        <v>1</v>
      </c>
      <c r="H17" s="36">
        <v>710</v>
      </c>
      <c r="I17" s="36">
        <v>-689</v>
      </c>
    </row>
    <row r="18" spans="1:9" ht="12.75">
      <c r="A18" s="4" t="s">
        <v>12</v>
      </c>
      <c r="B18" s="127">
        <f aca="true" t="shared" si="2" ref="B18:G18">B13+B16+B17</f>
        <v>1109</v>
      </c>
      <c r="C18" s="127">
        <f t="shared" si="2"/>
        <v>761</v>
      </c>
      <c r="D18" s="127">
        <f t="shared" si="2"/>
        <v>1363</v>
      </c>
      <c r="E18" s="127">
        <f t="shared" si="2"/>
        <v>3233</v>
      </c>
      <c r="F18" s="127">
        <f t="shared" si="2"/>
        <v>2062</v>
      </c>
      <c r="G18" s="127">
        <f t="shared" si="2"/>
        <v>1171</v>
      </c>
      <c r="H18" s="130">
        <v>1284</v>
      </c>
      <c r="I18" s="130">
        <v>1949</v>
      </c>
    </row>
    <row r="19" spans="1:9" ht="12.75">
      <c r="A19" s="4" t="s">
        <v>13</v>
      </c>
      <c r="B19" s="127">
        <f>B10+B18</f>
        <v>1773209</v>
      </c>
      <c r="C19" s="127">
        <f aca="true" t="shared" si="3" ref="C19:I19">C10+C18</f>
        <v>1773970</v>
      </c>
      <c r="D19" s="127">
        <f t="shared" si="3"/>
        <v>1775333</v>
      </c>
      <c r="E19" s="127">
        <f t="shared" si="3"/>
        <v>1775333</v>
      </c>
      <c r="F19" s="127">
        <f t="shared" si="3"/>
        <v>867983</v>
      </c>
      <c r="G19" s="127">
        <f t="shared" si="3"/>
        <v>907350</v>
      </c>
      <c r="H19" s="127">
        <f t="shared" si="3"/>
        <v>1528144</v>
      </c>
      <c r="I19" s="127">
        <f t="shared" si="3"/>
        <v>247189</v>
      </c>
    </row>
    <row r="20" spans="1:9" ht="12.75">
      <c r="A20" s="37"/>
      <c r="B20" s="5"/>
      <c r="C20" s="5"/>
      <c r="D20" s="5"/>
      <c r="E20" s="5"/>
      <c r="F20" s="5"/>
      <c r="G20" s="5"/>
      <c r="H20" s="5"/>
      <c r="I20" s="5"/>
    </row>
    <row r="21" spans="1:9" ht="12.75">
      <c r="A21" s="69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69" t="s">
        <v>131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0" customWidth="1"/>
    <col min="2" max="5" width="14.421875" style="40" customWidth="1"/>
    <col min="6" max="6" width="12.140625" style="40" customWidth="1"/>
    <col min="7" max="16384" width="11.421875" style="40" customWidth="1"/>
  </cols>
  <sheetData>
    <row r="1" spans="1:6" ht="18">
      <c r="A1" s="6" t="str">
        <f>'AI1vj'!A11</f>
        <v>A I 1 - vj 1/09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"2. Bevölkerung in Hamburg am "&amp;IF(Quartal=1,"31.03.",IF(Quartal=2,"30.06.",IF(Quartal=3,"30.09.",IF(Quartal=4,"31.12.",""))))&amp;Jahr+2000&amp;" nach Bezirken"</f>
        <v>2. Bevölkerung in Hamburg am 31.03.2009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2" t="s">
        <v>125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</f>
        <v>Veränderung gegenüber 31.03.2008</v>
      </c>
      <c r="F6" s="14"/>
    </row>
    <row r="7" spans="1:6" ht="12.75">
      <c r="A7" s="20"/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117</v>
      </c>
      <c r="B8" s="94">
        <f>C8+D8</f>
        <v>290640</v>
      </c>
      <c r="C8" s="25">
        <v>153613</v>
      </c>
      <c r="D8" s="25">
        <v>137027</v>
      </c>
      <c r="E8" s="100">
        <v>3101</v>
      </c>
      <c r="F8" s="96">
        <f>E8*100/(B8-E8)</f>
        <v>1.0784623998831462</v>
      </c>
    </row>
    <row r="9" spans="1:6" ht="12.75">
      <c r="A9" s="12" t="s">
        <v>118</v>
      </c>
      <c r="B9" s="94">
        <f aca="true" t="shared" si="0" ref="B9:B15">C9+D9</f>
        <v>257854</v>
      </c>
      <c r="C9" s="25">
        <v>125816</v>
      </c>
      <c r="D9" s="25">
        <v>132038</v>
      </c>
      <c r="E9" s="100">
        <v>837</v>
      </c>
      <c r="F9" s="96">
        <f aca="true" t="shared" si="1" ref="F9:F15">E9*100/(B9-E9)</f>
        <v>0.3256593921802838</v>
      </c>
    </row>
    <row r="10" spans="1:6" ht="12.75">
      <c r="A10" s="12" t="s">
        <v>119</v>
      </c>
      <c r="B10" s="94">
        <f t="shared" si="0"/>
        <v>252754</v>
      </c>
      <c r="C10" s="25">
        <v>119842</v>
      </c>
      <c r="D10" s="25">
        <v>132912</v>
      </c>
      <c r="E10" s="100">
        <v>1138</v>
      </c>
      <c r="F10" s="96">
        <f t="shared" si="1"/>
        <v>0.4522764848022383</v>
      </c>
    </row>
    <row r="11" spans="1:6" ht="12.75">
      <c r="A11" s="12" t="s">
        <v>120</v>
      </c>
      <c r="B11" s="94">
        <f t="shared" si="0"/>
        <v>288857</v>
      </c>
      <c r="C11" s="25">
        <v>137097</v>
      </c>
      <c r="D11" s="25">
        <v>151760</v>
      </c>
      <c r="E11" s="100">
        <v>1627</v>
      </c>
      <c r="F11" s="96">
        <f t="shared" si="1"/>
        <v>0.5664450092260558</v>
      </c>
    </row>
    <row r="12" spans="1:6" ht="12.75">
      <c r="A12" s="12" t="s">
        <v>121</v>
      </c>
      <c r="B12" s="94">
        <f t="shared" si="0"/>
        <v>411780</v>
      </c>
      <c r="C12" s="25">
        <v>197093</v>
      </c>
      <c r="D12" s="25">
        <v>214687</v>
      </c>
      <c r="E12" s="100">
        <v>303</v>
      </c>
      <c r="F12" s="96">
        <f t="shared" si="1"/>
        <v>0.0736371656252962</v>
      </c>
    </row>
    <row r="13" spans="1:6" ht="12.75">
      <c r="A13" s="12" t="s">
        <v>122</v>
      </c>
      <c r="B13" s="94">
        <f t="shared" si="0"/>
        <v>119983</v>
      </c>
      <c r="C13" s="25">
        <v>58400</v>
      </c>
      <c r="D13" s="25">
        <v>61583</v>
      </c>
      <c r="E13" s="100">
        <v>212</v>
      </c>
      <c r="F13" s="96">
        <f t="shared" si="1"/>
        <v>0.17700445015905353</v>
      </c>
    </row>
    <row r="14" spans="1:6" ht="12.75">
      <c r="A14" s="12" t="s">
        <v>123</v>
      </c>
      <c r="B14" s="94">
        <f t="shared" si="0"/>
        <v>153465</v>
      </c>
      <c r="C14" s="25">
        <v>76122</v>
      </c>
      <c r="D14" s="25">
        <v>77343</v>
      </c>
      <c r="E14" s="100">
        <v>1170</v>
      </c>
      <c r="F14" s="96">
        <f t="shared" si="1"/>
        <v>0.7682458386683739</v>
      </c>
    </row>
    <row r="15" spans="1:6" ht="12.75">
      <c r="A15" s="17" t="s">
        <v>124</v>
      </c>
      <c r="B15" s="95">
        <f t="shared" si="0"/>
        <v>1775333</v>
      </c>
      <c r="C15" s="26">
        <v>867983</v>
      </c>
      <c r="D15" s="26">
        <v>907350</v>
      </c>
      <c r="E15" s="101">
        <v>8388</v>
      </c>
      <c r="F15" s="97">
        <f t="shared" si="1"/>
        <v>0.47471766240601715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0" bestFit="1" customWidth="1"/>
    <col min="2" max="16384" width="11.421875" style="40" customWidth="1"/>
  </cols>
  <sheetData>
    <row r="1" spans="1:9" ht="18">
      <c r="A1" s="1" t="str">
        <f>'AI1vj'!A11</f>
        <v>A I 1 - vj 1/09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8"/>
      <c r="C2" s="19"/>
      <c r="D2" s="19"/>
      <c r="E2" s="19"/>
      <c r="F2" s="19"/>
      <c r="G2" s="19"/>
      <c r="H2" s="19"/>
      <c r="I2" s="19"/>
    </row>
    <row r="3" spans="1:9" ht="18" customHeight="1">
      <c r="A3" s="39" t="s">
        <v>128</v>
      </c>
      <c r="B3" s="39"/>
      <c r="C3" s="39"/>
      <c r="D3" s="39"/>
      <c r="E3" s="39"/>
      <c r="F3" s="39"/>
      <c r="G3" s="39"/>
      <c r="H3" s="39"/>
      <c r="I3" s="39"/>
    </row>
    <row r="4" spans="1:9" ht="18">
      <c r="A4" s="76" t="str">
        <f>'AI1vj'!A13</f>
        <v>im 1. Vierteljahr 2009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Schleswig-Holstein "&amp;A4</f>
        <v>3. Bevölkerungsentwicklung in Schleswig-Holstein im 1. Vierteljahr 2009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2"/>
      <c r="B8" s="74"/>
      <c r="C8" s="74"/>
      <c r="D8" s="74"/>
      <c r="E8" s="3" t="str">
        <f>B9&amp;" bis "&amp;D9</f>
        <v>Januar bis März</v>
      </c>
      <c r="F8" s="3"/>
      <c r="G8" s="3"/>
      <c r="H8" s="3"/>
      <c r="I8" s="3"/>
    </row>
    <row r="9" spans="1:9" ht="25.5">
      <c r="A9" s="37"/>
      <c r="B9" s="75" t="str">
        <f>IF(Quartal=1,"Januar",IF(Quartal=2,"April",IF(Quartal=3,"Juli",IF(Quartal=4,"Oktober",""))))</f>
        <v>Januar</v>
      </c>
      <c r="C9" s="75" t="str">
        <f>IF(Quartal=1,"Februar",IF(Quartal=2,"Mai",IF(Quartal=3,"August",IF(Quartal=4,"November",""))))</f>
        <v>Februar</v>
      </c>
      <c r="D9" s="75" t="str">
        <f>IF(Quartal=1,"März",IF(Quartal=2,"Juni",IF(Quartal=3,"September",IF(Quartal=4,"Dezember",""))))</f>
        <v>März</v>
      </c>
      <c r="E9" s="70" t="s">
        <v>3</v>
      </c>
      <c r="F9" s="70" t="s">
        <v>4</v>
      </c>
      <c r="G9" s="73" t="s">
        <v>5</v>
      </c>
      <c r="H9" s="73" t="s">
        <v>115</v>
      </c>
      <c r="I9" s="71" t="s">
        <v>116</v>
      </c>
    </row>
    <row r="10" spans="1:9" ht="12.75">
      <c r="A10" s="4" t="s">
        <v>6</v>
      </c>
      <c r="B10" s="36">
        <v>2834260</v>
      </c>
      <c r="C10" s="36">
        <v>2832779</v>
      </c>
      <c r="D10" s="36">
        <v>2831769</v>
      </c>
      <c r="E10" s="36">
        <v>2834260</v>
      </c>
      <c r="F10" s="36">
        <v>1387798</v>
      </c>
      <c r="G10" s="36">
        <v>1446462</v>
      </c>
      <c r="H10" s="36">
        <v>2686987</v>
      </c>
      <c r="I10" s="36">
        <v>147273</v>
      </c>
    </row>
    <row r="11" spans="1:9" ht="12.75">
      <c r="A11" s="4" t="s">
        <v>7</v>
      </c>
      <c r="B11" s="36">
        <v>1389</v>
      </c>
      <c r="C11" s="36">
        <v>1642</v>
      </c>
      <c r="D11" s="36">
        <v>1802</v>
      </c>
      <c r="E11" s="36">
        <v>4833</v>
      </c>
      <c r="F11" s="36">
        <v>2486</v>
      </c>
      <c r="G11" s="36">
        <v>2347</v>
      </c>
      <c r="H11" s="36">
        <v>4738</v>
      </c>
      <c r="I11" s="36">
        <v>95</v>
      </c>
    </row>
    <row r="12" spans="1:9" ht="12.75">
      <c r="A12" s="4" t="s">
        <v>8</v>
      </c>
      <c r="B12" s="36">
        <v>2727</v>
      </c>
      <c r="C12" s="36">
        <v>2828</v>
      </c>
      <c r="D12" s="36">
        <v>2798</v>
      </c>
      <c r="E12" s="36">
        <v>8353</v>
      </c>
      <c r="F12" s="36">
        <v>3865</v>
      </c>
      <c r="G12" s="36">
        <v>4488</v>
      </c>
      <c r="H12" s="36">
        <v>8111</v>
      </c>
      <c r="I12" s="36">
        <v>242</v>
      </c>
    </row>
    <row r="13" spans="1:9" ht="12.75">
      <c r="A13" s="4" t="s">
        <v>9</v>
      </c>
      <c r="B13" s="93">
        <f>B11-B12</f>
        <v>-1338</v>
      </c>
      <c r="C13" s="93">
        <f aca="true" t="shared" si="0" ref="C13:I13">C11-C12</f>
        <v>-1186</v>
      </c>
      <c r="D13" s="93">
        <f t="shared" si="0"/>
        <v>-996</v>
      </c>
      <c r="E13" s="93">
        <f t="shared" si="0"/>
        <v>-3520</v>
      </c>
      <c r="F13" s="93">
        <f>F11-F12</f>
        <v>-1379</v>
      </c>
      <c r="G13" s="93">
        <f>G11-G12</f>
        <v>-2141</v>
      </c>
      <c r="H13" s="93">
        <f t="shared" si="0"/>
        <v>-3373</v>
      </c>
      <c r="I13" s="93">
        <f t="shared" si="0"/>
        <v>-147</v>
      </c>
    </row>
    <row r="14" spans="1:9" ht="12.75">
      <c r="A14" s="4" t="s">
        <v>10</v>
      </c>
      <c r="B14" s="92">
        <v>6193</v>
      </c>
      <c r="C14" s="92">
        <v>5702</v>
      </c>
      <c r="D14" s="92">
        <v>6217</v>
      </c>
      <c r="E14" s="90">
        <v>18112</v>
      </c>
      <c r="F14" s="92">
        <v>9448</v>
      </c>
      <c r="G14" s="92">
        <v>8664</v>
      </c>
      <c r="H14" s="92">
        <v>13768</v>
      </c>
      <c r="I14" s="92">
        <v>4344</v>
      </c>
    </row>
    <row r="15" spans="1:9" ht="12.75">
      <c r="A15" s="4" t="s">
        <v>11</v>
      </c>
      <c r="B15" s="92">
        <v>6344</v>
      </c>
      <c r="C15" s="92">
        <v>5538</v>
      </c>
      <c r="D15" s="92">
        <v>6107</v>
      </c>
      <c r="E15" s="90">
        <v>17989</v>
      </c>
      <c r="F15" s="92">
        <v>9539</v>
      </c>
      <c r="G15" s="92">
        <v>8450</v>
      </c>
      <c r="H15" s="92">
        <v>12937</v>
      </c>
      <c r="I15" s="92">
        <v>5052</v>
      </c>
    </row>
    <row r="16" spans="1:9" ht="12.75">
      <c r="A16" s="4" t="s">
        <v>9</v>
      </c>
      <c r="B16" s="93">
        <f aca="true" t="shared" si="1" ref="B16:I16">B14-B15</f>
        <v>-151</v>
      </c>
      <c r="C16" s="93">
        <f t="shared" si="1"/>
        <v>164</v>
      </c>
      <c r="D16" s="93">
        <f t="shared" si="1"/>
        <v>110</v>
      </c>
      <c r="E16" s="93">
        <f t="shared" si="1"/>
        <v>123</v>
      </c>
      <c r="F16" s="93">
        <f t="shared" si="1"/>
        <v>-91</v>
      </c>
      <c r="G16" s="93">
        <f t="shared" si="1"/>
        <v>214</v>
      </c>
      <c r="H16" s="93">
        <f t="shared" si="1"/>
        <v>831</v>
      </c>
      <c r="I16" s="93">
        <f t="shared" si="1"/>
        <v>-708</v>
      </c>
    </row>
    <row r="17" spans="1:9" ht="12.75">
      <c r="A17" s="4" t="s">
        <v>132</v>
      </c>
      <c r="B17" s="36">
        <v>8</v>
      </c>
      <c r="C17" s="91">
        <v>12</v>
      </c>
      <c r="D17" s="91">
        <v>6</v>
      </c>
      <c r="E17" s="36">
        <v>26</v>
      </c>
      <c r="F17" s="91">
        <v>24</v>
      </c>
      <c r="G17" s="36">
        <v>2</v>
      </c>
      <c r="H17" s="36">
        <v>726</v>
      </c>
      <c r="I17" s="36">
        <v>-700</v>
      </c>
    </row>
    <row r="18" spans="1:10" ht="12.75">
      <c r="A18" s="4" t="s">
        <v>12</v>
      </c>
      <c r="B18" s="93">
        <f>B13+B16+B17</f>
        <v>-1481</v>
      </c>
      <c r="C18" s="93">
        <f aca="true" t="shared" si="2" ref="C18:I18">C13+C16+C17</f>
        <v>-1010</v>
      </c>
      <c r="D18" s="93">
        <f t="shared" si="2"/>
        <v>-880</v>
      </c>
      <c r="E18" s="93">
        <f t="shared" si="2"/>
        <v>-3371</v>
      </c>
      <c r="F18" s="93">
        <f t="shared" si="2"/>
        <v>-1446</v>
      </c>
      <c r="G18" s="93">
        <f t="shared" si="2"/>
        <v>-1925</v>
      </c>
      <c r="H18" s="93">
        <f t="shared" si="2"/>
        <v>-1816</v>
      </c>
      <c r="I18" s="93">
        <f t="shared" si="2"/>
        <v>-1555</v>
      </c>
      <c r="J18" s="77"/>
    </row>
    <row r="19" spans="1:9" ht="12.75">
      <c r="A19" s="4" t="s">
        <v>13</v>
      </c>
      <c r="B19" s="93">
        <f>B10+B18</f>
        <v>2832779</v>
      </c>
      <c r="C19" s="93">
        <f aca="true" t="shared" si="3" ref="C19:I19">C10+C18</f>
        <v>2831769</v>
      </c>
      <c r="D19" s="93">
        <f t="shared" si="3"/>
        <v>2830889</v>
      </c>
      <c r="E19" s="93">
        <f t="shared" si="3"/>
        <v>2830889</v>
      </c>
      <c r="F19" s="93">
        <f t="shared" si="3"/>
        <v>1386352</v>
      </c>
      <c r="G19" s="93">
        <f t="shared" si="3"/>
        <v>1444537</v>
      </c>
      <c r="H19" s="93">
        <f t="shared" si="3"/>
        <v>2685171</v>
      </c>
      <c r="I19" s="93">
        <f t="shared" si="3"/>
        <v>145718</v>
      </c>
    </row>
    <row r="20" spans="1:9" ht="12.75">
      <c r="A20" s="37"/>
      <c r="B20" s="5"/>
      <c r="C20" s="5"/>
      <c r="D20" s="5"/>
      <c r="E20" s="5"/>
      <c r="F20" s="5"/>
      <c r="G20" s="5"/>
      <c r="H20" s="5"/>
      <c r="I20" s="5"/>
    </row>
    <row r="21" spans="1:9" ht="12.75">
      <c r="A21" s="69" t="s">
        <v>14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69" t="s">
        <v>131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40" customWidth="1"/>
    <col min="2" max="5" width="15.7109375" style="40" customWidth="1"/>
    <col min="6" max="6" width="11.8515625" style="40" customWidth="1"/>
    <col min="7" max="16384" width="11.421875" style="40" customWidth="1"/>
  </cols>
  <sheetData>
    <row r="1" spans="1:6" ht="18">
      <c r="A1" s="6" t="str">
        <f>'AI1vj'!A11</f>
        <v>A I 1 - vj 1/09</v>
      </c>
      <c r="B1" s="99"/>
      <c r="C1" s="98"/>
      <c r="D1" s="98"/>
      <c r="E1" s="98"/>
      <c r="F1" s="98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"4. Bevölkerung in Schleswig-Holstein am "&amp;IF(Quartal=1,"31.03.",IF(Quartal=2,"30.06.",IF(Quartal=3,"30.09.",IF(Quartal=4,"31.12.",""))))&amp;Jahr+2000&amp;" nach Kreisen"</f>
        <v>4. Bevölkerung in Schleswig-Holstein am 31.03.2009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18</v>
      </c>
      <c r="B6" s="16" t="s">
        <v>19</v>
      </c>
      <c r="C6" s="16" t="s">
        <v>20</v>
      </c>
      <c r="D6" s="16" t="s">
        <v>21</v>
      </c>
      <c r="E6" s="13" t="str">
        <f>"Veränderung gegenüber "&amp;IF(Quartal=1,"31.03.",IF(Quartal=2,"30.06.",IF(Quartal=3,"30.09.",IF(Quartal=4,"31.12.",""))))&amp;Jahr+1999&amp;" a"</f>
        <v>Veränderung gegenüber 31.03.2008 a</v>
      </c>
      <c r="F6" s="14"/>
    </row>
    <row r="7" spans="1:6" ht="12.75">
      <c r="A7" s="20" t="s">
        <v>22</v>
      </c>
      <c r="B7" s="11"/>
      <c r="C7" s="11"/>
      <c r="D7" s="11"/>
      <c r="E7" s="15" t="s">
        <v>23</v>
      </c>
      <c r="F7" s="10" t="s">
        <v>24</v>
      </c>
    </row>
    <row r="8" spans="1:6" ht="12.75">
      <c r="A8" s="12" t="s">
        <v>25</v>
      </c>
      <c r="B8" s="94">
        <f>C8+D8</f>
        <v>88553</v>
      </c>
      <c r="C8" s="25">
        <v>43664</v>
      </c>
      <c r="D8" s="25">
        <v>44889</v>
      </c>
      <c r="E8" s="100">
        <v>603</v>
      </c>
      <c r="F8" s="96">
        <f>E8*100/(B8-E8)</f>
        <v>0.6856168277430358</v>
      </c>
    </row>
    <row r="9" spans="1:6" ht="12.75">
      <c r="A9" s="12" t="s">
        <v>26</v>
      </c>
      <c r="B9" s="94">
        <f aca="true" t="shared" si="0" ref="B9:B23">C9+D9</f>
        <v>237488</v>
      </c>
      <c r="C9" s="25">
        <v>116081</v>
      </c>
      <c r="D9" s="25">
        <v>121407</v>
      </c>
      <c r="E9" s="100">
        <v>786</v>
      </c>
      <c r="F9" s="96">
        <f aca="true" t="shared" si="1" ref="F9:F23">E9*100/(B9-E9)</f>
        <v>0.3320631004385261</v>
      </c>
    </row>
    <row r="10" spans="1:6" ht="12.75">
      <c r="A10" s="12" t="s">
        <v>27</v>
      </c>
      <c r="B10" s="94">
        <f t="shared" si="0"/>
        <v>210317</v>
      </c>
      <c r="C10" s="25">
        <v>100142</v>
      </c>
      <c r="D10" s="25">
        <v>110175</v>
      </c>
      <c r="E10" s="100">
        <v>-1205</v>
      </c>
      <c r="F10" s="96">
        <f t="shared" si="1"/>
        <v>-0.5696806951522773</v>
      </c>
    </row>
    <row r="11" spans="1:6" ht="12.75">
      <c r="A11" s="12" t="s">
        <v>28</v>
      </c>
      <c r="B11" s="94">
        <f t="shared" si="0"/>
        <v>76964</v>
      </c>
      <c r="C11" s="25">
        <v>37631</v>
      </c>
      <c r="D11" s="25">
        <v>39333</v>
      </c>
      <c r="E11" s="100">
        <v>-244</v>
      </c>
      <c r="F11" s="96">
        <f t="shared" si="1"/>
        <v>-0.3160294270023832</v>
      </c>
    </row>
    <row r="12" spans="1:6" ht="12.75">
      <c r="A12" s="12" t="s">
        <v>29</v>
      </c>
      <c r="B12" s="94">
        <f t="shared" si="0"/>
        <v>135440</v>
      </c>
      <c r="C12" s="25">
        <v>66569</v>
      </c>
      <c r="D12" s="25">
        <v>68871</v>
      </c>
      <c r="E12" s="100">
        <v>-776</v>
      </c>
      <c r="F12" s="96">
        <f t="shared" si="1"/>
        <v>-0.5696834439419746</v>
      </c>
    </row>
    <row r="13" spans="1:6" ht="12.75">
      <c r="A13" s="12" t="s">
        <v>30</v>
      </c>
      <c r="B13" s="94">
        <f t="shared" si="0"/>
        <v>186693</v>
      </c>
      <c r="C13" s="25">
        <v>91014</v>
      </c>
      <c r="D13" s="25">
        <v>95679</v>
      </c>
      <c r="E13" s="100">
        <v>-361</v>
      </c>
      <c r="F13" s="96">
        <f t="shared" si="1"/>
        <v>-0.192992397917179</v>
      </c>
    </row>
    <row r="14" spans="1:6" ht="12.75">
      <c r="A14" s="12" t="s">
        <v>31</v>
      </c>
      <c r="B14" s="94">
        <f t="shared" si="0"/>
        <v>166087</v>
      </c>
      <c r="C14" s="25">
        <v>81339</v>
      </c>
      <c r="D14" s="25">
        <v>84748</v>
      </c>
      <c r="E14" s="100">
        <v>-538</v>
      </c>
      <c r="F14" s="96">
        <f t="shared" si="1"/>
        <v>-0.322880720180045</v>
      </c>
    </row>
    <row r="15" spans="1:6" ht="12.75">
      <c r="A15" s="12" t="s">
        <v>32</v>
      </c>
      <c r="B15" s="94">
        <f t="shared" si="0"/>
        <v>204859</v>
      </c>
      <c r="C15" s="25">
        <v>99102</v>
      </c>
      <c r="D15" s="25">
        <v>105757</v>
      </c>
      <c r="E15" s="100">
        <v>-701</v>
      </c>
      <c r="F15" s="96">
        <f t="shared" si="1"/>
        <v>-0.34101965362911074</v>
      </c>
    </row>
    <row r="16" spans="1:6" ht="12.75">
      <c r="A16" s="12" t="s">
        <v>33</v>
      </c>
      <c r="B16" s="94">
        <f t="shared" si="0"/>
        <v>301372</v>
      </c>
      <c r="C16" s="25">
        <v>147796</v>
      </c>
      <c r="D16" s="25">
        <v>153576</v>
      </c>
      <c r="E16" s="100">
        <v>135</v>
      </c>
      <c r="F16" s="96">
        <f t="shared" si="1"/>
        <v>0.044815211942756034</v>
      </c>
    </row>
    <row r="17" spans="1:6" ht="12.75">
      <c r="A17" s="12" t="s">
        <v>34</v>
      </c>
      <c r="B17" s="94">
        <f t="shared" si="0"/>
        <v>134569</v>
      </c>
      <c r="C17" s="25">
        <v>67569</v>
      </c>
      <c r="D17" s="25">
        <v>67000</v>
      </c>
      <c r="E17" s="100">
        <v>-690</v>
      </c>
      <c r="F17" s="96">
        <f t="shared" si="1"/>
        <v>-0.5101324126305828</v>
      </c>
    </row>
    <row r="18" spans="1:6" ht="12.75">
      <c r="A18" s="12" t="s">
        <v>35</v>
      </c>
      <c r="B18" s="94">
        <f t="shared" si="0"/>
        <v>271096</v>
      </c>
      <c r="C18" s="25">
        <v>133451</v>
      </c>
      <c r="D18" s="25">
        <v>137645</v>
      </c>
      <c r="E18" s="100">
        <v>-1131</v>
      </c>
      <c r="F18" s="96">
        <f t="shared" si="1"/>
        <v>-0.41546209597137684</v>
      </c>
    </row>
    <row r="19" spans="1:6" ht="12.75">
      <c r="A19" s="12" t="s">
        <v>36</v>
      </c>
      <c r="B19" s="94">
        <f t="shared" si="0"/>
        <v>198449</v>
      </c>
      <c r="C19" s="25">
        <v>98522</v>
      </c>
      <c r="D19" s="25">
        <v>99927</v>
      </c>
      <c r="E19" s="100">
        <v>-371</v>
      </c>
      <c r="F19" s="96">
        <f t="shared" si="1"/>
        <v>-0.1866009455789156</v>
      </c>
    </row>
    <row r="20" spans="1:6" ht="12.75">
      <c r="A20" s="12" t="s">
        <v>37</v>
      </c>
      <c r="B20" s="94">
        <f t="shared" si="0"/>
        <v>257743</v>
      </c>
      <c r="C20" s="25">
        <v>126494</v>
      </c>
      <c r="D20" s="25">
        <v>131249</v>
      </c>
      <c r="E20" s="100">
        <v>-617</v>
      </c>
      <c r="F20" s="96">
        <f t="shared" si="1"/>
        <v>-0.23881405790370025</v>
      </c>
    </row>
    <row r="21" spans="1:6" ht="12.75">
      <c r="A21" s="12" t="s">
        <v>38</v>
      </c>
      <c r="B21" s="94">
        <f t="shared" si="0"/>
        <v>133916</v>
      </c>
      <c r="C21" s="25">
        <v>66342</v>
      </c>
      <c r="D21" s="25">
        <v>67574</v>
      </c>
      <c r="E21" s="100">
        <v>-634</v>
      </c>
      <c r="F21" s="96">
        <f t="shared" si="1"/>
        <v>-0.4712002972872538</v>
      </c>
    </row>
    <row r="22" spans="1:6" ht="12.75">
      <c r="A22" s="12" t="s">
        <v>39</v>
      </c>
      <c r="B22" s="94">
        <f t="shared" si="0"/>
        <v>227343</v>
      </c>
      <c r="C22" s="25">
        <v>110636</v>
      </c>
      <c r="D22" s="25">
        <v>116707</v>
      </c>
      <c r="E22" s="100">
        <v>1172</v>
      </c>
      <c r="F22" s="96">
        <f t="shared" si="1"/>
        <v>0.5181919874785008</v>
      </c>
    </row>
    <row r="23" spans="1:6" ht="12.75">
      <c r="A23" s="87" t="s">
        <v>127</v>
      </c>
      <c r="B23" s="95">
        <f t="shared" si="0"/>
        <v>2830889</v>
      </c>
      <c r="C23" s="102">
        <v>1386352</v>
      </c>
      <c r="D23" s="102">
        <v>1444537</v>
      </c>
      <c r="E23" s="101">
        <v>-4572</v>
      </c>
      <c r="F23" s="97">
        <f t="shared" si="1"/>
        <v>-0.16124362140759474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31.03.2009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3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31" t="str">
        <f>'AI1vj'!A11</f>
        <v>A I 1 - vj 1/09</v>
      </c>
      <c r="B1" s="131"/>
      <c r="C1" s="131"/>
      <c r="D1" s="131"/>
    </row>
    <row r="2" spans="1:4" ht="12.75">
      <c r="A2" s="131"/>
      <c r="B2" s="131"/>
      <c r="C2" s="131"/>
      <c r="D2" s="131"/>
    </row>
    <row r="3" spans="1:4" ht="12.75">
      <c r="A3" s="131"/>
      <c r="B3" s="131"/>
      <c r="C3" s="131"/>
      <c r="D3" s="131"/>
    </row>
    <row r="4" spans="1:4" ht="27.75" customHeight="1">
      <c r="A4" s="132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31.12.2008</v>
      </c>
      <c r="B4" s="133"/>
      <c r="C4" s="133"/>
      <c r="D4" s="133"/>
    </row>
    <row r="5" spans="1:4" ht="12.75">
      <c r="A5" s="131"/>
      <c r="B5" s="131"/>
      <c r="C5" s="131"/>
      <c r="D5" s="131"/>
    </row>
    <row r="6" spans="1:4" s="88" customFormat="1" ht="24.75" customHeight="1">
      <c r="A6" s="134" t="s">
        <v>41</v>
      </c>
      <c r="B6" s="135" t="s">
        <v>42</v>
      </c>
      <c r="C6" s="136" t="s">
        <v>22</v>
      </c>
      <c r="D6" s="137" t="s">
        <v>40</v>
      </c>
    </row>
    <row r="7" spans="1:4" ht="12.75">
      <c r="A7" s="138">
        <v>1</v>
      </c>
      <c r="B7" s="139" t="s">
        <v>50</v>
      </c>
      <c r="C7" s="138" t="s">
        <v>51</v>
      </c>
      <c r="D7" s="140">
        <v>237579</v>
      </c>
    </row>
    <row r="8" spans="1:4" ht="12.75">
      <c r="A8" s="138">
        <v>2</v>
      </c>
      <c r="B8" s="141" t="s">
        <v>52</v>
      </c>
      <c r="C8" s="138" t="s">
        <v>51</v>
      </c>
      <c r="D8" s="140">
        <v>210892</v>
      </c>
    </row>
    <row r="9" spans="1:4" ht="12.75">
      <c r="A9" s="138">
        <v>3</v>
      </c>
      <c r="B9" s="141" t="s">
        <v>53</v>
      </c>
      <c r="C9" s="138" t="s">
        <v>51</v>
      </c>
      <c r="D9" s="140">
        <v>88718</v>
      </c>
    </row>
    <row r="10" spans="1:4" ht="12.75">
      <c r="A10" s="138">
        <v>4</v>
      </c>
      <c r="B10" s="141" t="s">
        <v>54</v>
      </c>
      <c r="C10" s="138" t="s">
        <v>51</v>
      </c>
      <c r="D10" s="140">
        <v>77100</v>
      </c>
    </row>
    <row r="11" spans="1:4" ht="12.75">
      <c r="A11" s="138">
        <v>5</v>
      </c>
      <c r="B11" s="141" t="s">
        <v>55</v>
      </c>
      <c r="C11" s="138" t="s">
        <v>37</v>
      </c>
      <c r="D11" s="140">
        <v>71929</v>
      </c>
    </row>
    <row r="12" spans="1:4" ht="12.75">
      <c r="A12" s="138">
        <v>6</v>
      </c>
      <c r="B12" s="141" t="s">
        <v>56</v>
      </c>
      <c r="C12" s="138" t="s">
        <v>33</v>
      </c>
      <c r="D12" s="140">
        <v>48183</v>
      </c>
    </row>
    <row r="13" spans="1:4" ht="12.75">
      <c r="A13" s="138">
        <v>7</v>
      </c>
      <c r="B13" s="141" t="s">
        <v>57</v>
      </c>
      <c r="C13" s="138" t="s">
        <v>33</v>
      </c>
      <c r="D13" s="140">
        <v>42367</v>
      </c>
    </row>
    <row r="14" spans="1:4" ht="12.75">
      <c r="A14" s="138">
        <v>8</v>
      </c>
      <c r="B14" s="141" t="s">
        <v>58</v>
      </c>
      <c r="C14" s="138" t="s">
        <v>38</v>
      </c>
      <c r="D14" s="140">
        <v>32732</v>
      </c>
    </row>
    <row r="15" spans="1:4" ht="12.75">
      <c r="A15" s="138">
        <v>9</v>
      </c>
      <c r="B15" s="141" t="s">
        <v>59</v>
      </c>
      <c r="C15" s="138" t="s">
        <v>33</v>
      </c>
      <c r="D15" s="140">
        <v>32137</v>
      </c>
    </row>
    <row r="16" spans="1:4" ht="12.75">
      <c r="A16" s="138">
        <v>10</v>
      </c>
      <c r="B16" s="141" t="s">
        <v>60</v>
      </c>
      <c r="C16" s="138" t="s">
        <v>39</v>
      </c>
      <c r="D16" s="140">
        <v>30907</v>
      </c>
    </row>
    <row r="17" spans="1:4" ht="12.75">
      <c r="A17" s="138">
        <v>11</v>
      </c>
      <c r="B17" s="141" t="s">
        <v>61</v>
      </c>
      <c r="C17" s="138" t="s">
        <v>30</v>
      </c>
      <c r="D17" s="140">
        <v>29258</v>
      </c>
    </row>
    <row r="18" spans="1:4" ht="12.75">
      <c r="A18" s="138">
        <v>12</v>
      </c>
      <c r="B18" s="141" t="s">
        <v>62</v>
      </c>
      <c r="C18" s="138" t="s">
        <v>35</v>
      </c>
      <c r="D18" s="140">
        <v>28350</v>
      </c>
    </row>
    <row r="19" spans="1:4" ht="12.75">
      <c r="A19" s="138">
        <v>13</v>
      </c>
      <c r="B19" s="141" t="s">
        <v>63</v>
      </c>
      <c r="C19" s="138" t="s">
        <v>37</v>
      </c>
      <c r="D19" s="140">
        <v>26529</v>
      </c>
    </row>
    <row r="20" spans="1:4" ht="12.75">
      <c r="A20" s="138">
        <v>14</v>
      </c>
      <c r="B20" s="141" t="s">
        <v>64</v>
      </c>
      <c r="C20" s="24" t="s">
        <v>39</v>
      </c>
      <c r="D20" s="140">
        <v>25671</v>
      </c>
    </row>
    <row r="21" spans="1:4" ht="12.75">
      <c r="A21" s="138">
        <v>15</v>
      </c>
      <c r="B21" s="141" t="s">
        <v>0</v>
      </c>
      <c r="C21" s="138" t="s">
        <v>39</v>
      </c>
      <c r="D21" s="140">
        <v>24145</v>
      </c>
    </row>
    <row r="22" spans="1:4" ht="12.75">
      <c r="A22" s="138">
        <v>16</v>
      </c>
      <c r="B22" s="141" t="s">
        <v>65</v>
      </c>
      <c r="C22" s="138" t="s">
        <v>36</v>
      </c>
      <c r="D22" s="140">
        <v>24029</v>
      </c>
    </row>
    <row r="23" spans="1:4" ht="12.75">
      <c r="A23" s="138">
        <v>17</v>
      </c>
      <c r="B23" s="141" t="s">
        <v>66</v>
      </c>
      <c r="C23" s="138" t="s">
        <v>35</v>
      </c>
      <c r="D23" s="140">
        <v>22798</v>
      </c>
    </row>
    <row r="24" spans="1:4" ht="12.75">
      <c r="A24" s="138">
        <v>18</v>
      </c>
      <c r="B24" s="141" t="s">
        <v>67</v>
      </c>
      <c r="C24" s="24" t="s">
        <v>31</v>
      </c>
      <c r="D24" s="140">
        <v>22212</v>
      </c>
    </row>
    <row r="25" spans="1:4" ht="12.75">
      <c r="A25" s="138">
        <v>19</v>
      </c>
      <c r="B25" s="141" t="s">
        <v>68</v>
      </c>
      <c r="C25" s="138" t="s">
        <v>29</v>
      </c>
      <c r="D25" s="140">
        <v>20821</v>
      </c>
    </row>
    <row r="26" spans="1:4" ht="12.75">
      <c r="A26" s="138">
        <v>20</v>
      </c>
      <c r="B26" s="141" t="s">
        <v>69</v>
      </c>
      <c r="C26" s="138" t="s">
        <v>33</v>
      </c>
      <c r="D26" s="140">
        <v>20289</v>
      </c>
    </row>
    <row r="27" spans="1:4" ht="12.75">
      <c r="A27" s="138">
        <v>21</v>
      </c>
      <c r="B27" s="141" t="s">
        <v>137</v>
      </c>
      <c r="C27" s="138" t="s">
        <v>37</v>
      </c>
      <c r="D27" s="140">
        <v>19868</v>
      </c>
    </row>
    <row r="28" spans="1:4" ht="12.75">
      <c r="A28" s="138">
        <v>22</v>
      </c>
      <c r="B28" s="141" t="s">
        <v>70</v>
      </c>
      <c r="C28" s="138" t="s">
        <v>32</v>
      </c>
      <c r="D28" s="140">
        <v>19619</v>
      </c>
    </row>
    <row r="29" spans="1:4" ht="12.75">
      <c r="A29" s="138">
        <v>23</v>
      </c>
      <c r="B29" s="141" t="s">
        <v>71</v>
      </c>
      <c r="C29" s="138" t="s">
        <v>30</v>
      </c>
      <c r="D29" s="140">
        <v>18712</v>
      </c>
    </row>
    <row r="30" spans="1:4" ht="12.75">
      <c r="A30" s="138">
        <v>24</v>
      </c>
      <c r="B30" s="141" t="s">
        <v>138</v>
      </c>
      <c r="C30" s="138" t="s">
        <v>33</v>
      </c>
      <c r="D30" s="140">
        <v>18195</v>
      </c>
    </row>
    <row r="31" spans="1:4" ht="12.75">
      <c r="A31" s="138">
        <v>25</v>
      </c>
      <c r="B31" s="141" t="s">
        <v>139</v>
      </c>
      <c r="C31" s="138" t="s">
        <v>33</v>
      </c>
      <c r="D31" s="140">
        <v>17739</v>
      </c>
    </row>
    <row r="32" spans="1:4" ht="12.75">
      <c r="A32" s="138">
        <v>26</v>
      </c>
      <c r="B32" s="141" t="s">
        <v>72</v>
      </c>
      <c r="C32" s="138" t="s">
        <v>32</v>
      </c>
      <c r="D32" s="140">
        <v>17298</v>
      </c>
    </row>
    <row r="33" spans="1:4" ht="12.75">
      <c r="A33" s="138">
        <v>27</v>
      </c>
      <c r="B33" s="141" t="s">
        <v>73</v>
      </c>
      <c r="C33" s="24" t="s">
        <v>32</v>
      </c>
      <c r="D33" s="140">
        <v>16535</v>
      </c>
    </row>
    <row r="34" spans="1:4" ht="12.75">
      <c r="A34" s="138">
        <v>28</v>
      </c>
      <c r="B34" s="141" t="s">
        <v>140</v>
      </c>
      <c r="C34" s="138" t="s">
        <v>32</v>
      </c>
      <c r="D34" s="140">
        <v>16641</v>
      </c>
    </row>
    <row r="35" spans="1:4" ht="12.75">
      <c r="A35" s="138">
        <v>29</v>
      </c>
      <c r="B35" s="141" t="s">
        <v>76</v>
      </c>
      <c r="C35" s="138" t="s">
        <v>33</v>
      </c>
      <c r="D35" s="140">
        <v>16502</v>
      </c>
    </row>
    <row r="36" spans="1:4" ht="12.75">
      <c r="A36" s="138">
        <v>30</v>
      </c>
      <c r="B36" s="141" t="s">
        <v>75</v>
      </c>
      <c r="C36" s="138" t="s">
        <v>39</v>
      </c>
      <c r="D36" s="140">
        <v>16183</v>
      </c>
    </row>
    <row r="37" spans="1:4" ht="12.75">
      <c r="A37" s="138">
        <v>31</v>
      </c>
      <c r="B37" s="141" t="s">
        <v>77</v>
      </c>
      <c r="C37" s="138" t="s">
        <v>34</v>
      </c>
      <c r="D37" s="140">
        <v>15898</v>
      </c>
    </row>
    <row r="38" spans="1:4" ht="12.75">
      <c r="A38" s="138">
        <v>32</v>
      </c>
      <c r="B38" s="141" t="s">
        <v>74</v>
      </c>
      <c r="C38" s="138" t="s">
        <v>37</v>
      </c>
      <c r="D38" s="140">
        <v>15893</v>
      </c>
    </row>
    <row r="39" spans="1:4" ht="12.75">
      <c r="A39" s="138">
        <v>33</v>
      </c>
      <c r="B39" s="141" t="s">
        <v>1</v>
      </c>
      <c r="C39" s="138" t="s">
        <v>32</v>
      </c>
      <c r="D39" s="140">
        <v>15683</v>
      </c>
    </row>
    <row r="40" spans="1:4" ht="12.75">
      <c r="A40" s="138">
        <v>34</v>
      </c>
      <c r="B40" s="141" t="s">
        <v>78</v>
      </c>
      <c r="C40" s="138" t="s">
        <v>30</v>
      </c>
      <c r="D40" s="140">
        <v>14949</v>
      </c>
    </row>
    <row r="41" spans="1:4" ht="12.75">
      <c r="A41" s="138">
        <v>35</v>
      </c>
      <c r="B41" s="141" t="s">
        <v>79</v>
      </c>
      <c r="C41" s="138" t="s">
        <v>39</v>
      </c>
      <c r="D41" s="140">
        <v>14882</v>
      </c>
    </row>
    <row r="42" spans="1:4" ht="12.75">
      <c r="A42" s="138">
        <v>36</v>
      </c>
      <c r="B42" s="141" t="s">
        <v>81</v>
      </c>
      <c r="C42" s="138" t="s">
        <v>37</v>
      </c>
      <c r="D42" s="140">
        <v>13730</v>
      </c>
    </row>
    <row r="43" spans="1:4" ht="12.75">
      <c r="A43" s="138">
        <v>37</v>
      </c>
      <c r="B43" s="141" t="s">
        <v>80</v>
      </c>
      <c r="C43" s="24" t="s">
        <v>30</v>
      </c>
      <c r="D43" s="140">
        <v>13695</v>
      </c>
    </row>
    <row r="44" spans="1:4" ht="12.75">
      <c r="A44" s="138">
        <v>38</v>
      </c>
      <c r="B44" s="141" t="s">
        <v>136</v>
      </c>
      <c r="C44" s="138" t="s">
        <v>33</v>
      </c>
      <c r="D44" s="140">
        <v>13694</v>
      </c>
    </row>
    <row r="45" spans="1:4" ht="12.75">
      <c r="A45" s="138">
        <v>39</v>
      </c>
      <c r="B45" s="141" t="s">
        <v>2</v>
      </c>
      <c r="C45" s="138" t="s">
        <v>29</v>
      </c>
      <c r="D45" s="140">
        <v>13379</v>
      </c>
    </row>
    <row r="46" spans="1:4" ht="12.75">
      <c r="A46" s="138">
        <v>40</v>
      </c>
      <c r="B46" s="141" t="s">
        <v>134</v>
      </c>
      <c r="C46" s="24" t="s">
        <v>33</v>
      </c>
      <c r="D46" s="140">
        <v>12995</v>
      </c>
    </row>
    <row r="47" spans="1:4" ht="12.75">
      <c r="A47" s="138">
        <v>41</v>
      </c>
      <c r="B47" s="141" t="s">
        <v>82</v>
      </c>
      <c r="C47" s="138" t="s">
        <v>32</v>
      </c>
      <c r="D47" s="140">
        <v>12962</v>
      </c>
    </row>
    <row r="48" spans="1:4" ht="12.75">
      <c r="A48" s="138">
        <v>42</v>
      </c>
      <c r="B48" s="141" t="s">
        <v>135</v>
      </c>
      <c r="C48" s="138" t="s">
        <v>34</v>
      </c>
      <c r="D48" s="140">
        <v>12788</v>
      </c>
    </row>
    <row r="49" spans="1:4" ht="12.75">
      <c r="A49" s="138">
        <v>43</v>
      </c>
      <c r="B49" s="141" t="s">
        <v>83</v>
      </c>
      <c r="C49" s="138" t="s">
        <v>39</v>
      </c>
      <c r="D49" s="140">
        <v>12375</v>
      </c>
    </row>
    <row r="50" spans="1:4" ht="12.75">
      <c r="A50" s="138">
        <v>44</v>
      </c>
      <c r="B50" s="141" t="s">
        <v>142</v>
      </c>
      <c r="C50" s="24" t="s">
        <v>35</v>
      </c>
      <c r="D50" s="140">
        <v>11981</v>
      </c>
    </row>
    <row r="51" spans="1:4" ht="12.75">
      <c r="A51" s="138">
        <v>45</v>
      </c>
      <c r="B51" s="141" t="s">
        <v>86</v>
      </c>
      <c r="C51" s="24" t="s">
        <v>32</v>
      </c>
      <c r="D51" s="140">
        <v>11753</v>
      </c>
    </row>
    <row r="52" spans="1:4" ht="12.75">
      <c r="A52" s="138">
        <v>46</v>
      </c>
      <c r="B52" s="141" t="s">
        <v>84</v>
      </c>
      <c r="C52" s="138" t="s">
        <v>38</v>
      </c>
      <c r="D52" s="140">
        <v>11707</v>
      </c>
    </row>
    <row r="53" spans="1:4" ht="12.75">
      <c r="A53" s="138">
        <v>47</v>
      </c>
      <c r="B53" s="141" t="s">
        <v>141</v>
      </c>
      <c r="C53" s="138" t="s">
        <v>30</v>
      </c>
      <c r="D53" s="140">
        <v>11574</v>
      </c>
    </row>
    <row r="54" spans="1:4" ht="12.75">
      <c r="A54" s="138">
        <v>48</v>
      </c>
      <c r="B54" s="141" t="s">
        <v>85</v>
      </c>
      <c r="C54" s="138" t="s">
        <v>30</v>
      </c>
      <c r="D54" s="140">
        <v>11436</v>
      </c>
    </row>
    <row r="55" spans="1:4" ht="12.75">
      <c r="A55" s="138">
        <v>49</v>
      </c>
      <c r="B55" s="141" t="s">
        <v>87</v>
      </c>
      <c r="C55" s="138" t="s">
        <v>36</v>
      </c>
      <c r="D55" s="140">
        <v>11315</v>
      </c>
    </row>
    <row r="56" spans="1:4" ht="12.75">
      <c r="A56" s="138">
        <v>50</v>
      </c>
      <c r="B56" s="141" t="s">
        <v>88</v>
      </c>
      <c r="C56" s="138" t="s">
        <v>32</v>
      </c>
      <c r="D56" s="140">
        <v>10889</v>
      </c>
    </row>
    <row r="57" spans="1:4" ht="12.75">
      <c r="A57" s="138">
        <v>51</v>
      </c>
      <c r="B57" s="138" t="s">
        <v>143</v>
      </c>
      <c r="C57" s="138" t="s">
        <v>36</v>
      </c>
      <c r="D57" s="140">
        <v>10700</v>
      </c>
    </row>
    <row r="58" spans="1:4" ht="12.75">
      <c r="A58" s="138">
        <v>52</v>
      </c>
      <c r="B58" s="141" t="s">
        <v>89</v>
      </c>
      <c r="C58" s="138" t="s">
        <v>35</v>
      </c>
      <c r="D58" s="140">
        <v>10207</v>
      </c>
    </row>
    <row r="59" spans="1:3" ht="12.75">
      <c r="A59" s="22"/>
      <c r="B59" s="23"/>
      <c r="C59" s="23"/>
    </row>
    <row r="60" ht="12.75">
      <c r="A60" s="22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4" ht="12.75">
      <c r="A63" s="89"/>
      <c r="B63" s="89"/>
      <c r="C63" s="89"/>
      <c r="D63" s="89"/>
    </row>
    <row r="64" spans="1:4" ht="12.75">
      <c r="A64" s="89"/>
      <c r="B64" s="89"/>
      <c r="C64" s="89"/>
      <c r="D64" s="89"/>
    </row>
    <row r="65" spans="1:4" ht="12.75">
      <c r="A65" s="89"/>
      <c r="B65" s="89"/>
      <c r="C65" s="89"/>
      <c r="D65" s="89"/>
    </row>
    <row r="66" spans="1:4" ht="12.75">
      <c r="A66" s="89"/>
      <c r="B66" s="89"/>
      <c r="C66" s="89"/>
      <c r="D66" s="89"/>
    </row>
    <row r="67" spans="1:4" ht="12.75">
      <c r="A67" s="89"/>
      <c r="B67" s="89"/>
      <c r="C67" s="89"/>
      <c r="D67" s="89"/>
    </row>
    <row r="68" spans="1:4" ht="12.75">
      <c r="A68" s="89"/>
      <c r="B68" s="89"/>
      <c r="C68" s="89"/>
      <c r="D68" s="89"/>
    </row>
    <row r="69" spans="1:4" ht="12.75">
      <c r="A69" s="89"/>
      <c r="B69" s="89"/>
      <c r="C69" s="89"/>
      <c r="D69" s="89"/>
    </row>
    <row r="70" spans="1:4" ht="12.75">
      <c r="A70" s="89"/>
      <c r="B70" s="89"/>
      <c r="C70" s="89"/>
      <c r="D70" s="89"/>
    </row>
    <row r="71" spans="1:4" ht="12.75">
      <c r="A71" s="89"/>
      <c r="B71" s="89"/>
      <c r="C71" s="89"/>
      <c r="D71" s="89"/>
    </row>
    <row r="72" spans="1:4" ht="12.75">
      <c r="A72" s="89"/>
      <c r="B72" s="89"/>
      <c r="C72" s="89"/>
      <c r="D72" s="89"/>
    </row>
    <row r="73" spans="1:4" ht="12.75">
      <c r="A73" s="89"/>
      <c r="B73" s="89"/>
      <c r="C73" s="89"/>
      <c r="D73" s="89"/>
    </row>
    <row r="74" spans="1:4" ht="12.75">
      <c r="A74" s="89"/>
      <c r="B74" s="89"/>
      <c r="C74" s="89"/>
      <c r="D74" s="89"/>
    </row>
    <row r="75" spans="1:4" ht="12.75">
      <c r="A75" s="89"/>
      <c r="B75" s="89"/>
      <c r="C75" s="89"/>
      <c r="D75" s="89"/>
    </row>
    <row r="76" spans="1:4" ht="12.75">
      <c r="A76" s="89"/>
      <c r="B76" s="89"/>
      <c r="C76" s="89"/>
      <c r="D76" s="89"/>
    </row>
    <row r="77" spans="1:4" ht="12.75">
      <c r="A77" s="89"/>
      <c r="B77" s="89"/>
      <c r="C77" s="89"/>
      <c r="D77" s="89"/>
    </row>
    <row r="78" spans="1:4" ht="12.75">
      <c r="A78" s="89"/>
      <c r="B78" s="89"/>
      <c r="C78" s="89"/>
      <c r="D78" s="89"/>
    </row>
    <row r="79" spans="1:4" ht="12.75">
      <c r="A79" s="89"/>
      <c r="B79" s="89"/>
      <c r="C79" s="89"/>
      <c r="D79" s="89"/>
    </row>
    <row r="80" spans="1:4" ht="12.75">
      <c r="A80" s="89"/>
      <c r="B80" s="89"/>
      <c r="C80" s="89"/>
      <c r="D80" s="89"/>
    </row>
    <row r="81" spans="1:4" ht="12.75">
      <c r="A81" s="89"/>
      <c r="B81" s="89"/>
      <c r="C81" s="89"/>
      <c r="D81" s="89"/>
    </row>
    <row r="82" spans="1:4" ht="12.75">
      <c r="A82" s="89"/>
      <c r="B82" s="89"/>
      <c r="C82" s="89"/>
      <c r="D82" s="89"/>
    </row>
    <row r="83" spans="1:4" ht="12.75">
      <c r="A83" s="89"/>
      <c r="B83" s="89"/>
      <c r="C83" s="89"/>
      <c r="D83" s="89"/>
    </row>
    <row r="84" spans="1:4" ht="12.75">
      <c r="A84" s="89"/>
      <c r="B84" s="89"/>
      <c r="C84" s="89"/>
      <c r="D84" s="89"/>
    </row>
    <row r="85" spans="1:4" ht="12.75">
      <c r="A85" s="89"/>
      <c r="B85" s="89"/>
      <c r="C85" s="89"/>
      <c r="D85" s="89"/>
    </row>
    <row r="86" spans="1:4" ht="12.75">
      <c r="A86" s="89"/>
      <c r="B86" s="89"/>
      <c r="C86" s="89"/>
      <c r="D86" s="89"/>
    </row>
    <row r="87" spans="1:4" ht="12.75">
      <c r="A87" s="89"/>
      <c r="B87" s="89"/>
      <c r="C87" s="89"/>
      <c r="D87" s="89"/>
    </row>
    <row r="88" spans="1:4" ht="12.75">
      <c r="A88" s="89"/>
      <c r="B88" s="89"/>
      <c r="C88" s="89"/>
      <c r="D88" s="89"/>
    </row>
    <row r="89" spans="1:4" ht="12.75">
      <c r="A89" s="89"/>
      <c r="B89" s="89"/>
      <c r="C89" s="89"/>
      <c r="D89" s="89"/>
    </row>
    <row r="90" spans="1:4" ht="12.75">
      <c r="A90" s="89"/>
      <c r="B90" s="89"/>
      <c r="C90" s="89"/>
      <c r="D90" s="89"/>
    </row>
    <row r="91" spans="1:4" ht="12.75">
      <c r="A91" s="89"/>
      <c r="B91" s="89"/>
      <c r="C91" s="89"/>
      <c r="D91" s="89"/>
    </row>
    <row r="92" spans="1:4" ht="12.75">
      <c r="A92" s="89"/>
      <c r="B92" s="89"/>
      <c r="C92" s="89"/>
      <c r="D92" s="89"/>
    </row>
    <row r="93" spans="1:4" ht="12.75">
      <c r="A93" s="89"/>
      <c r="B93" s="89"/>
      <c r="C93" s="89"/>
      <c r="D93" s="89"/>
    </row>
    <row r="94" spans="1:4" ht="12.75">
      <c r="A94" s="89"/>
      <c r="B94" s="89"/>
      <c r="C94" s="89"/>
      <c r="D94" s="89"/>
    </row>
    <row r="95" spans="1:4" ht="12.75">
      <c r="A95" s="89"/>
      <c r="B95" s="89"/>
      <c r="C95" s="89"/>
      <c r="D95" s="89"/>
    </row>
    <row r="96" spans="1:4" ht="12.75">
      <c r="A96" s="89"/>
      <c r="B96" s="89"/>
      <c r="C96" s="89"/>
      <c r="D96" s="89"/>
    </row>
    <row r="97" spans="1:4" ht="12.75">
      <c r="A97" s="89"/>
      <c r="B97" s="89"/>
      <c r="C97" s="89"/>
      <c r="D97" s="89"/>
    </row>
    <row r="98" spans="1:4" ht="12.75">
      <c r="A98" s="89"/>
      <c r="B98" s="89"/>
      <c r="C98" s="89"/>
      <c r="D98" s="89"/>
    </row>
    <row r="99" spans="1:4" ht="12.75">
      <c r="A99" s="89"/>
      <c r="B99" s="89"/>
      <c r="C99" s="89"/>
      <c r="D99" s="89"/>
    </row>
    <row r="100" spans="1:4" ht="12.75">
      <c r="A100" s="89"/>
      <c r="B100" s="89"/>
      <c r="C100" s="89"/>
      <c r="D100" s="89"/>
    </row>
    <row r="101" spans="1:4" ht="12.75">
      <c r="A101" s="89"/>
      <c r="B101" s="89"/>
      <c r="C101" s="89"/>
      <c r="D101" s="89"/>
    </row>
    <row r="102" spans="1:4" ht="12.75">
      <c r="A102" s="89"/>
      <c r="B102" s="89"/>
      <c r="C102" s="89"/>
      <c r="D102" s="89"/>
    </row>
    <row r="103" spans="1:4" ht="12.75">
      <c r="A103" s="89"/>
      <c r="B103" s="89"/>
      <c r="C103" s="89"/>
      <c r="D103" s="89"/>
    </row>
  </sheetData>
  <printOptions/>
  <pageMargins left="0.75" right="0.75" top="1" bottom="1" header="0.4921259845" footer="0.4921259845"/>
  <pageSetup blackAndWhite="1" fitToHeight="1" fitToWidth="1" horizontalDpi="600" verticalDpi="600" orientation="portrait" paperSize="9" scale="93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1/09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48</v>
      </c>
      <c r="G3" s="32" t="s">
        <v>48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31.03.2009 nach Kreisen</v>
      </c>
      <c r="B4" s="7"/>
      <c r="C4" s="7"/>
      <c r="D4" s="7"/>
      <c r="E4" s="7"/>
      <c r="F4" s="7"/>
      <c r="G4" s="32" t="s">
        <v>48</v>
      </c>
    </row>
    <row r="5" spans="1:7" ht="12.75">
      <c r="A5" s="28" t="s">
        <v>48</v>
      </c>
      <c r="B5" s="29" t="s">
        <v>43</v>
      </c>
      <c r="C5" s="29" t="s">
        <v>44</v>
      </c>
      <c r="D5" s="29" t="s">
        <v>45</v>
      </c>
      <c r="E5" s="29" t="s">
        <v>46</v>
      </c>
      <c r="F5" s="29" t="s">
        <v>47</v>
      </c>
      <c r="G5" s="33" t="s">
        <v>43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31.03.2008 a</v>
      </c>
      <c r="F6" s="14"/>
      <c r="G6" s="33" t="s">
        <v>43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8" t="s">
        <v>48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32" t="s">
        <v>44</v>
      </c>
    </row>
    <row r="9" spans="1:7" ht="12.75">
      <c r="A9" s="12" t="str">
        <f>'AI1vj Tab4'!A8</f>
        <v>FLENSBURG</v>
      </c>
      <c r="B9" s="34" t="str">
        <f>IF(ISBLANK('AI1vj Tab4'!B8)," ",TEXT('AI1vj Tab4'!B8,"# ##0"))</f>
        <v>88 553</v>
      </c>
      <c r="C9" s="34" t="str">
        <f>IF(ISBLANK('AI1vj Tab4'!C8)," ",TEXT('AI1vj Tab4'!C8,"# ##0"))</f>
        <v>43 664</v>
      </c>
      <c r="D9" s="34" t="str">
        <f>IF(ISBLANK('AI1vj Tab4'!D8)," ",TEXT('AI1vj Tab4'!D8,"# ##0"))</f>
        <v>44 889</v>
      </c>
      <c r="E9" s="34" t="str">
        <f>IF(ISBLANK('AI1vj Tab4'!E8)," ",TEXT('AI1vj Tab4'!E8,"+ # ##0;- # ##0"))</f>
        <v>+ 603</v>
      </c>
      <c r="F9" s="34" t="str">
        <f>IF(ISBLANK('AI1vj Tab4'!F8)," ",TEXT('AI1vj Tab4'!F8,"0,0;- 0,0"))</f>
        <v>0,7</v>
      </c>
      <c r="G9" s="32" t="s">
        <v>44</v>
      </c>
    </row>
    <row r="10" spans="1:7" ht="12.75">
      <c r="A10" s="12" t="str">
        <f>'AI1vj Tab4'!A9</f>
        <v>KIEL</v>
      </c>
      <c r="B10" s="34" t="str">
        <f>IF(ISBLANK('AI1vj Tab4'!B9)," ",TEXT('AI1vj Tab4'!B9,"# ##0"))</f>
        <v>237 488</v>
      </c>
      <c r="C10" s="34" t="str">
        <f>IF(ISBLANK('AI1vj Tab4'!C9)," ",TEXT('AI1vj Tab4'!C9,"# ##0"))</f>
        <v>116 081</v>
      </c>
      <c r="D10" s="34" t="str">
        <f>IF(ISBLANK('AI1vj Tab4'!D9)," ",TEXT('AI1vj Tab4'!D9,"# ##0"))</f>
        <v>121 407</v>
      </c>
      <c r="E10" s="34" t="str">
        <f>IF(ISBLANK('AI1vj Tab4'!E9)," ",TEXT('AI1vj Tab4'!E9,"+ # ##0;- # ##0"))</f>
        <v>+ 786</v>
      </c>
      <c r="F10" s="34" t="str">
        <f>IF(ISBLANK('AI1vj Tab4'!F9)," ",TEXT('AI1vj Tab4'!F9,"0,0;- 0,0"))</f>
        <v>0,3</v>
      </c>
      <c r="G10" s="32" t="s">
        <v>44</v>
      </c>
    </row>
    <row r="11" spans="1:7" ht="12.75">
      <c r="A11" s="12" t="str">
        <f>'AI1vj Tab4'!A10</f>
        <v>LÜBECK</v>
      </c>
      <c r="B11" s="34" t="str">
        <f>IF(ISBLANK('AI1vj Tab4'!B10)," ",TEXT('AI1vj Tab4'!B10,"# ##0"))</f>
        <v>210 317</v>
      </c>
      <c r="C11" s="34" t="str">
        <f>IF(ISBLANK('AI1vj Tab4'!C10)," ",TEXT('AI1vj Tab4'!C10,"# ##0"))</f>
        <v>100 142</v>
      </c>
      <c r="D11" s="34" t="str">
        <f>IF(ISBLANK('AI1vj Tab4'!D10)," ",TEXT('AI1vj Tab4'!D10,"# ##0"))</f>
        <v>110 175</v>
      </c>
      <c r="E11" s="34" t="str">
        <f>IF(ISBLANK('AI1vj Tab4'!E10)," ",TEXT('AI1vj Tab4'!E10,"+ # ##0;- # ##0"))</f>
        <v>- 1 205</v>
      </c>
      <c r="F11" s="34" t="str">
        <f>IF(ISBLANK('AI1vj Tab4'!F10)," ",TEXT('AI1vj Tab4'!F10,"0,0;- 0,0"))</f>
        <v>- 0,6</v>
      </c>
      <c r="G11" s="32" t="s">
        <v>44</v>
      </c>
    </row>
    <row r="12" spans="1:7" ht="12.75">
      <c r="A12" s="12" t="str">
        <f>'AI1vj Tab4'!A11</f>
        <v>NEUMÜNSTER</v>
      </c>
      <c r="B12" s="34" t="str">
        <f>IF(ISBLANK('AI1vj Tab4'!B11)," ",TEXT('AI1vj Tab4'!B11,"# ##0"))</f>
        <v>76 964</v>
      </c>
      <c r="C12" s="34" t="str">
        <f>IF(ISBLANK('AI1vj Tab4'!C11)," ",TEXT('AI1vj Tab4'!C11,"# ##0"))</f>
        <v>37 631</v>
      </c>
      <c r="D12" s="34" t="str">
        <f>IF(ISBLANK('AI1vj Tab4'!D11)," ",TEXT('AI1vj Tab4'!D11,"# ##0"))</f>
        <v>39 333</v>
      </c>
      <c r="E12" s="34" t="str">
        <f>IF(ISBLANK('AI1vj Tab4'!E11)," ",TEXT('AI1vj Tab4'!E11,"+ # ##0;- # ##0"))</f>
        <v>- 244</v>
      </c>
      <c r="F12" s="34" t="str">
        <f>IF(ISBLANK('AI1vj Tab4'!F11)," ",TEXT('AI1vj Tab4'!F11,"0,0;- 0,0"))</f>
        <v>- 0,3</v>
      </c>
      <c r="G12" s="32" t="s">
        <v>44</v>
      </c>
    </row>
    <row r="13" spans="1:7" ht="12.75">
      <c r="A13" s="12" t="str">
        <f>'AI1vj Tab4'!A12</f>
        <v>Dithmarschen</v>
      </c>
      <c r="B13" s="34" t="str">
        <f>IF(ISBLANK('AI1vj Tab4'!B12)," ",TEXT('AI1vj Tab4'!B12,"# ##0"))</f>
        <v>135 440</v>
      </c>
      <c r="C13" s="34" t="str">
        <f>IF(ISBLANK('AI1vj Tab4'!C12)," ",TEXT('AI1vj Tab4'!C12,"# ##0"))</f>
        <v>66 569</v>
      </c>
      <c r="D13" s="34" t="str">
        <f>IF(ISBLANK('AI1vj Tab4'!D12)," ",TEXT('AI1vj Tab4'!D12,"# ##0"))</f>
        <v>68 871</v>
      </c>
      <c r="E13" s="34" t="str">
        <f>IF(ISBLANK('AI1vj Tab4'!E12)," ",TEXT('AI1vj Tab4'!E12,"+ # ##0;- # ##0"))</f>
        <v>- 776</v>
      </c>
      <c r="F13" s="34" t="str">
        <f>IF(ISBLANK('AI1vj Tab4'!F12)," ",TEXT('AI1vj Tab4'!F12,"0,0;- 0,0"))</f>
        <v>- 0,6</v>
      </c>
      <c r="G13" s="32" t="s">
        <v>44</v>
      </c>
    </row>
    <row r="14" spans="1:7" ht="12.75">
      <c r="A14" s="12" t="str">
        <f>'AI1vj Tab4'!A13</f>
        <v>Herzogtum Lauenburg</v>
      </c>
      <c r="B14" s="34" t="str">
        <f>IF(ISBLANK('AI1vj Tab4'!B13)," ",TEXT('AI1vj Tab4'!B13,"# ##0"))</f>
        <v>186 693</v>
      </c>
      <c r="C14" s="34" t="str">
        <f>IF(ISBLANK('AI1vj Tab4'!C13)," ",TEXT('AI1vj Tab4'!C13,"# ##0"))</f>
        <v>91 014</v>
      </c>
      <c r="D14" s="34" t="str">
        <f>IF(ISBLANK('AI1vj Tab4'!D13)," ",TEXT('AI1vj Tab4'!D13,"# ##0"))</f>
        <v>95 679</v>
      </c>
      <c r="E14" s="34" t="str">
        <f>IF(ISBLANK('AI1vj Tab4'!E13)," ",TEXT('AI1vj Tab4'!E13,"+ # ##0;- # ##0"))</f>
        <v>- 361</v>
      </c>
      <c r="F14" s="34" t="str">
        <f>IF(ISBLANK('AI1vj Tab4'!F13)," ",TEXT('AI1vj Tab4'!F13,"0,0;- 0,0"))</f>
        <v>- 0,2</v>
      </c>
      <c r="G14" s="32" t="s">
        <v>44</v>
      </c>
    </row>
    <row r="15" spans="1:7" ht="12.75">
      <c r="A15" s="12" t="str">
        <f>'AI1vj Tab4'!A14</f>
        <v>Nordfriesland</v>
      </c>
      <c r="B15" s="34" t="str">
        <f>IF(ISBLANK('AI1vj Tab4'!B14)," ",TEXT('AI1vj Tab4'!B14,"# ##0"))</f>
        <v>166 087</v>
      </c>
      <c r="C15" s="34" t="str">
        <f>IF(ISBLANK('AI1vj Tab4'!C14)," ",TEXT('AI1vj Tab4'!C14,"# ##0"))</f>
        <v>81 339</v>
      </c>
      <c r="D15" s="34" t="str">
        <f>IF(ISBLANK('AI1vj Tab4'!D14)," ",TEXT('AI1vj Tab4'!D14,"# ##0"))</f>
        <v>84 748</v>
      </c>
      <c r="E15" s="34" t="str">
        <f>IF(ISBLANK('AI1vj Tab4'!E14)," ",TEXT('AI1vj Tab4'!E14,"+ # ##0;- # ##0"))</f>
        <v>- 538</v>
      </c>
      <c r="F15" s="34" t="str">
        <f>IF(ISBLANK('AI1vj Tab4'!F14)," ",TEXT('AI1vj Tab4'!F14,"0,0;- 0,0"))</f>
        <v>- 0,3</v>
      </c>
      <c r="G15" s="32" t="s">
        <v>44</v>
      </c>
    </row>
    <row r="16" spans="1:7" ht="12.75">
      <c r="A16" s="12" t="str">
        <f>'AI1vj Tab4'!A15</f>
        <v>Ostholstein</v>
      </c>
      <c r="B16" s="34" t="str">
        <f>IF(ISBLANK('AI1vj Tab4'!B15)," ",TEXT('AI1vj Tab4'!B15,"# ##0"))</f>
        <v>204 859</v>
      </c>
      <c r="C16" s="34" t="str">
        <f>IF(ISBLANK('AI1vj Tab4'!C15)," ",TEXT('AI1vj Tab4'!C15,"# ##0"))</f>
        <v>99 102</v>
      </c>
      <c r="D16" s="34" t="str">
        <f>IF(ISBLANK('AI1vj Tab4'!D15)," ",TEXT('AI1vj Tab4'!D15,"# ##0"))</f>
        <v>105 757</v>
      </c>
      <c r="E16" s="34" t="str">
        <f>IF(ISBLANK('AI1vj Tab4'!E15)," ",TEXT('AI1vj Tab4'!E15,"+ # ##0;- # ##0"))</f>
        <v>- 701</v>
      </c>
      <c r="F16" s="34" t="str">
        <f>IF(ISBLANK('AI1vj Tab4'!F15)," ",TEXT('AI1vj Tab4'!F15,"0,0;- 0,0"))</f>
        <v>- 0,3</v>
      </c>
      <c r="G16" s="32" t="s">
        <v>44</v>
      </c>
    </row>
    <row r="17" spans="1:7" ht="12.75">
      <c r="A17" s="12" t="str">
        <f>'AI1vj Tab4'!A16</f>
        <v>Pinneberg</v>
      </c>
      <c r="B17" s="34" t="str">
        <f>IF(ISBLANK('AI1vj Tab4'!B16)," ",TEXT('AI1vj Tab4'!B16,"# ##0"))</f>
        <v>301 372</v>
      </c>
      <c r="C17" s="34" t="str">
        <f>IF(ISBLANK('AI1vj Tab4'!C16)," ",TEXT('AI1vj Tab4'!C16,"# ##0"))</f>
        <v>147 796</v>
      </c>
      <c r="D17" s="34" t="str">
        <f>IF(ISBLANK('AI1vj Tab4'!D16)," ",TEXT('AI1vj Tab4'!D16,"# ##0"))</f>
        <v>153 576</v>
      </c>
      <c r="E17" s="34" t="str">
        <f>IF(ISBLANK('AI1vj Tab4'!E16)," ",TEXT('AI1vj Tab4'!E16,"+ # ##0;- # ##0"))</f>
        <v>+ 135</v>
      </c>
      <c r="F17" s="34" t="str">
        <f>IF(ISBLANK('AI1vj Tab4'!F16)," ",TEXT('AI1vj Tab4'!F16,"0,0;- 0,0"))</f>
        <v>0,0</v>
      </c>
      <c r="G17" s="32" t="s">
        <v>44</v>
      </c>
    </row>
    <row r="18" spans="1:7" ht="12.75">
      <c r="A18" s="12" t="str">
        <f>'AI1vj Tab4'!A17</f>
        <v>Plön</v>
      </c>
      <c r="B18" s="34" t="str">
        <f>IF(ISBLANK('AI1vj Tab4'!B17)," ",TEXT('AI1vj Tab4'!B17,"# ##0"))</f>
        <v>134 569</v>
      </c>
      <c r="C18" s="34" t="str">
        <f>IF(ISBLANK('AI1vj Tab4'!C17)," ",TEXT('AI1vj Tab4'!C17,"# ##0"))</f>
        <v>67 569</v>
      </c>
      <c r="D18" s="34" t="str">
        <f>IF(ISBLANK('AI1vj Tab4'!D17)," ",TEXT('AI1vj Tab4'!D17,"# ##0"))</f>
        <v>67 000</v>
      </c>
      <c r="E18" s="34" t="str">
        <f>IF(ISBLANK('AI1vj Tab4'!E17)," ",TEXT('AI1vj Tab4'!E17,"+ # ##0;- # ##0"))</f>
        <v>- 690</v>
      </c>
      <c r="F18" s="34" t="str">
        <f>IF(ISBLANK('AI1vj Tab4'!F17)," ",TEXT('AI1vj Tab4'!F17,"0,0;- 0,0"))</f>
        <v>- 0,5</v>
      </c>
      <c r="G18" s="32" t="s">
        <v>44</v>
      </c>
    </row>
    <row r="19" spans="1:7" ht="12.75">
      <c r="A19" s="12" t="str">
        <f>'AI1vj Tab4'!A18</f>
        <v>Rendsburg-Eckernförde</v>
      </c>
      <c r="B19" s="34" t="str">
        <f>IF(ISBLANK('AI1vj Tab4'!B18)," ",TEXT('AI1vj Tab4'!B18,"# ##0"))</f>
        <v>271 096</v>
      </c>
      <c r="C19" s="34" t="str">
        <f>IF(ISBLANK('AI1vj Tab4'!C18)," ",TEXT('AI1vj Tab4'!C18,"# ##0"))</f>
        <v>133 451</v>
      </c>
      <c r="D19" s="34" t="str">
        <f>IF(ISBLANK('AI1vj Tab4'!D18)," ",TEXT('AI1vj Tab4'!D18,"# ##0"))</f>
        <v>137 645</v>
      </c>
      <c r="E19" s="34" t="str">
        <f>IF(ISBLANK('AI1vj Tab4'!E18)," ",TEXT('AI1vj Tab4'!E18,"+ # ##0;- # ##0"))</f>
        <v>- 1 131</v>
      </c>
      <c r="F19" s="34" t="str">
        <f>IF(ISBLANK('AI1vj Tab4'!F18)," ",TEXT('AI1vj Tab4'!F18,"0,0;- 0,0"))</f>
        <v>- 0,4</v>
      </c>
      <c r="G19" s="32" t="s">
        <v>44</v>
      </c>
    </row>
    <row r="20" spans="1:7" ht="12.75">
      <c r="A20" s="12" t="str">
        <f>'AI1vj Tab4'!A19</f>
        <v>Schleswig-Flensburg</v>
      </c>
      <c r="B20" s="34" t="str">
        <f>IF(ISBLANK('AI1vj Tab4'!B19)," ",TEXT('AI1vj Tab4'!B19,"# ##0"))</f>
        <v>198 449</v>
      </c>
      <c r="C20" s="34" t="str">
        <f>IF(ISBLANK('AI1vj Tab4'!C19)," ",TEXT('AI1vj Tab4'!C19,"# ##0"))</f>
        <v>98 522</v>
      </c>
      <c r="D20" s="34" t="str">
        <f>IF(ISBLANK('AI1vj Tab4'!D19)," ",TEXT('AI1vj Tab4'!D19,"# ##0"))</f>
        <v>99 927</v>
      </c>
      <c r="E20" s="34" t="str">
        <f>IF(ISBLANK('AI1vj Tab4'!E19)," ",TEXT('AI1vj Tab4'!E19,"+ # ##0;- # ##0"))</f>
        <v>- 371</v>
      </c>
      <c r="F20" s="34" t="str">
        <f>IF(ISBLANK('AI1vj Tab4'!F19)," ",TEXT('AI1vj Tab4'!F19,"0,0;- 0,0"))</f>
        <v>- 0,2</v>
      </c>
      <c r="G20" s="32" t="s">
        <v>44</v>
      </c>
    </row>
    <row r="21" spans="1:7" ht="12.75">
      <c r="A21" s="12" t="str">
        <f>'AI1vj Tab4'!A20</f>
        <v>Segeberg</v>
      </c>
      <c r="B21" s="34" t="str">
        <f>IF(ISBLANK('AI1vj Tab4'!B20)," ",TEXT('AI1vj Tab4'!B20,"# ##0"))</f>
        <v>257 743</v>
      </c>
      <c r="C21" s="34" t="str">
        <f>IF(ISBLANK('AI1vj Tab4'!C20)," ",TEXT('AI1vj Tab4'!C20,"# ##0"))</f>
        <v>126 494</v>
      </c>
      <c r="D21" s="34" t="str">
        <f>IF(ISBLANK('AI1vj Tab4'!D20)," ",TEXT('AI1vj Tab4'!D20,"# ##0"))</f>
        <v>131 249</v>
      </c>
      <c r="E21" s="34" t="str">
        <f>IF(ISBLANK('AI1vj Tab4'!E20)," ",TEXT('AI1vj Tab4'!E20,"+ # ##0;- # ##0"))</f>
        <v>- 617</v>
      </c>
      <c r="F21" s="34" t="str">
        <f>IF(ISBLANK('AI1vj Tab4'!F20)," ",TEXT('AI1vj Tab4'!F20,"0,0;- 0,0"))</f>
        <v>- 0,2</v>
      </c>
      <c r="G21" s="32" t="s">
        <v>44</v>
      </c>
    </row>
    <row r="22" spans="1:7" ht="12.75">
      <c r="A22" s="12" t="str">
        <f>'AI1vj Tab4'!A21</f>
        <v>Steinburg</v>
      </c>
      <c r="B22" s="34" t="str">
        <f>IF(ISBLANK('AI1vj Tab4'!B21)," ",TEXT('AI1vj Tab4'!B21,"# ##0"))</f>
        <v>133 916</v>
      </c>
      <c r="C22" s="34" t="str">
        <f>IF(ISBLANK('AI1vj Tab4'!C21)," ",TEXT('AI1vj Tab4'!C21,"# ##0"))</f>
        <v>66 342</v>
      </c>
      <c r="D22" s="34" t="str">
        <f>IF(ISBLANK('AI1vj Tab4'!D21)," ",TEXT('AI1vj Tab4'!D21,"# ##0"))</f>
        <v>67 574</v>
      </c>
      <c r="E22" s="34" t="str">
        <f>IF(ISBLANK('AI1vj Tab4'!E21)," ",TEXT('AI1vj Tab4'!E21,"+ # ##0;- # ##0"))</f>
        <v>- 634</v>
      </c>
      <c r="F22" s="34" t="str">
        <f>IF(ISBLANK('AI1vj Tab4'!F21)," ",TEXT('AI1vj Tab4'!F21,"0,0;- 0,0"))</f>
        <v>- 0,5</v>
      </c>
      <c r="G22" s="32" t="s">
        <v>44</v>
      </c>
    </row>
    <row r="23" spans="1:7" ht="12.75">
      <c r="A23" s="12" t="str">
        <f>'AI1vj Tab4'!A22</f>
        <v>Stormarn</v>
      </c>
      <c r="B23" s="34" t="str">
        <f>IF(ISBLANK('AI1vj Tab4'!B22)," ",TEXT('AI1vj Tab4'!B22,"# ##0"))</f>
        <v>227 343</v>
      </c>
      <c r="C23" s="34" t="str">
        <f>IF(ISBLANK('AI1vj Tab4'!C22)," ",TEXT('AI1vj Tab4'!C22,"# ##0"))</f>
        <v>110 636</v>
      </c>
      <c r="D23" s="34" t="str">
        <f>IF(ISBLANK('AI1vj Tab4'!D22)," ",TEXT('AI1vj Tab4'!D22,"# ##0"))</f>
        <v>116 707</v>
      </c>
      <c r="E23" s="34" t="str">
        <f>IF(ISBLANK('AI1vj Tab4'!E22)," ",TEXT('AI1vj Tab4'!E22,"+ # ##0;- # ##0"))</f>
        <v>+ 1 172</v>
      </c>
      <c r="F23" s="34" t="str">
        <f>IF(ISBLANK('AI1vj Tab4'!F22)," ",TEXT('AI1vj Tab4'!F22,"0,0;- 0,0"))</f>
        <v>0,5</v>
      </c>
      <c r="G23" s="32" t="s">
        <v>44</v>
      </c>
    </row>
    <row r="24" spans="1:7" ht="12.75">
      <c r="A24" s="17" t="str">
        <f>'AI1vj Tab4'!A23</f>
        <v>Schleswig-Holstein</v>
      </c>
      <c r="B24" s="34" t="str">
        <f>IF(ISBLANK('AI1vj Tab4'!B23)," ",TEXT('AI1vj Tab4'!B23,"# ##0"))</f>
        <v>2 830 889</v>
      </c>
      <c r="C24" s="34" t="str">
        <f>IF(ISBLANK('AI1vj Tab4'!C23)," ",TEXT('AI1vj Tab4'!C23,"# ##0"))</f>
        <v>1 386 352</v>
      </c>
      <c r="D24" s="34" t="str">
        <f>IF(ISBLANK('AI1vj Tab4'!D23)," ",TEXT('AI1vj Tab4'!D23,"# ##0"))</f>
        <v>1 444 537</v>
      </c>
      <c r="E24" s="34" t="str">
        <f>IF(ISBLANK('AI1vj Tab4'!E23)," ",TEXT('AI1vj Tab4'!E23,"+ # ##0;- # ##0"))</f>
        <v>- 4 572</v>
      </c>
      <c r="F24" s="34" t="str">
        <f>IF(ISBLANK('AI1vj Tab4'!F23)," ",TEXT('AI1vj Tab4'!F23,"0,0;- 0,0"))</f>
        <v>- 0,2</v>
      </c>
      <c r="G24" s="32" t="s">
        <v>44</v>
      </c>
    </row>
    <row r="25" spans="1:7" ht="12.75">
      <c r="A25" s="28" t="s">
        <v>48</v>
      </c>
      <c r="B25" s="6"/>
      <c r="C25" s="6"/>
      <c r="D25" s="6"/>
      <c r="E25" s="6"/>
      <c r="F25" s="6"/>
      <c r="G25" s="33" t="s">
        <v>45</v>
      </c>
    </row>
    <row r="26" spans="1:7" ht="12.75">
      <c r="A26" s="30" t="str">
        <f>'AI1vj Tab4'!A25</f>
        <v>a  Gebietsstand 31.03.2009</v>
      </c>
      <c r="B26" s="31"/>
      <c r="C26" s="31"/>
      <c r="D26" s="31"/>
      <c r="E26" s="31"/>
      <c r="F26" s="31"/>
      <c r="G26" s="33" t="s">
        <v>45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1/09</v>
      </c>
    </row>
    <row r="3" spans="1:6" ht="12.75">
      <c r="A3" s="28" t="s">
        <v>48</v>
      </c>
      <c r="F3" s="32" t="s">
        <v>46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31.03.2009</v>
      </c>
      <c r="F4" s="32" t="s">
        <v>46</v>
      </c>
    </row>
    <row r="6" spans="1:6" ht="12.75">
      <c r="A6" t="s">
        <v>49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47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e">
        <f>IF('AI1vj Tab5'!#REF!&gt;0,TEXT('AI1vj Tab5'!#REF!,"# ##0")," ")</f>
        <v>#REF!</v>
      </c>
      <c r="F7" s="33" t="s">
        <v>47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e">
        <f>IF('AI1vj Tab5'!#REF!&gt;0,TEXT('AI1vj Tab5'!#REF!,"# ##0")," ")</f>
        <v>#REF!</v>
      </c>
      <c r="F8" s="33" t="s">
        <v>47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e">
        <f>IF('AI1vj Tab5'!#REF!&gt;0,TEXT('AI1vj Tab5'!#REF!,"# ##0")," ")</f>
        <v>#REF!</v>
      </c>
      <c r="F9" s="33" t="s">
        <v>47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e">
        <f>IF('AI1vj Tab5'!#REF!&gt;0,TEXT('AI1vj Tab5'!#REF!,"# ##0")," ")</f>
        <v>#REF!</v>
      </c>
      <c r="F10" s="33" t="s">
        <v>47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e">
        <f>IF('AI1vj Tab5'!#REF!&gt;0,TEXT('AI1vj Tab5'!#REF!,"# ##0")," ")</f>
        <v>#REF!</v>
      </c>
      <c r="F11" s="33" t="s">
        <v>47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e">
        <f>IF('AI1vj Tab5'!#REF!&gt;0,TEXT('AI1vj Tab5'!#REF!,"# ##0")," ")</f>
        <v>#REF!</v>
      </c>
      <c r="F12" s="33" t="s">
        <v>47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e">
        <f>IF('AI1vj Tab5'!#REF!&gt;0,TEXT('AI1vj Tab5'!#REF!,"# ##0")," ")</f>
        <v>#REF!</v>
      </c>
      <c r="F13" s="33" t="s">
        <v>47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e">
        <f>IF('AI1vj Tab5'!#REF!&gt;0,TEXT('AI1vj Tab5'!#REF!,"# ##0")," ")</f>
        <v>#REF!</v>
      </c>
      <c r="F14" s="33" t="s">
        <v>47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e">
        <f>IF('AI1vj Tab5'!#REF!&gt;0,TEXT('AI1vj Tab5'!#REF!,"# ##0")," ")</f>
        <v>#REF!</v>
      </c>
      <c r="F15" s="33" t="s">
        <v>47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e">
        <f>IF('AI1vj Tab5'!#REF!&gt;0,TEXT('AI1vj Tab5'!#REF!,"# ##0")," ")</f>
        <v>#REF!</v>
      </c>
      <c r="F16" s="33" t="s">
        <v>47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e">
        <f>IF('AI1vj Tab5'!#REF!&gt;0,TEXT('AI1vj Tab5'!#REF!,"# ##0")," ")</f>
        <v>#REF!</v>
      </c>
      <c r="F17" s="33" t="s">
        <v>47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e">
        <f>IF('AI1vj Tab5'!#REF!&gt;0,TEXT('AI1vj Tab5'!#REF!,"# ##0")," ")</f>
        <v>#REF!</v>
      </c>
      <c r="F18" s="33" t="s">
        <v>47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e">
        <f>IF('AI1vj Tab5'!#REF!&gt;0,TEXT('AI1vj Tab5'!#REF!,"# ##0")," ")</f>
        <v>#REF!</v>
      </c>
      <c r="F19" s="33" t="s">
        <v>47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4" t="e">
        <f>IF('AI1vj Tab5'!#REF!&gt;0,TEXT('AI1vj Tab5'!#REF!,"# ##0")," ")</f>
        <v>#REF!</v>
      </c>
      <c r="F20" s="33" t="s">
        <v>47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4" t="e">
        <f>IF('AI1vj Tab5'!#REF!&gt;0,TEXT('AI1vj Tab5'!#REF!,"# ##0")," ")</f>
        <v>#REF!</v>
      </c>
      <c r="F21" s="33" t="s">
        <v>47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4" t="e">
        <f>IF('AI1vj Tab5'!#REF!&gt;0,TEXT('AI1vj Tab5'!#REF!,"# ##0")," ")</f>
        <v>#REF!</v>
      </c>
      <c r="F22" s="33" t="s">
        <v>47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e">
        <f>IF('AI1vj Tab5'!#REF!&gt;0,TEXT('AI1vj Tab5'!#REF!,"# ##0")," ")</f>
        <v>#REF!</v>
      </c>
      <c r="F23" s="33" t="s">
        <v>47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e">
        <f>IF('AI1vj Tab5'!#REF!&gt;0,TEXT('AI1vj Tab5'!#REF!,"# ##0")," ")</f>
        <v>#REF!</v>
      </c>
      <c r="F24" s="33" t="s">
        <v>47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e">
        <f>IF('AI1vj Tab5'!#REF!&gt;0,TEXT('AI1vj Tab5'!#REF!,"# ##0")," ")</f>
        <v>#REF!</v>
      </c>
      <c r="F25" s="33" t="s">
        <v>47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e">
        <f>IF('AI1vj Tab5'!#REF!&gt;0,TEXT('AI1vj Tab5'!#REF!,"# ##0")," ")</f>
        <v>#REF!</v>
      </c>
      <c r="F26" s="33" t="s">
        <v>47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4" t="e">
        <f>IF('AI1vj Tab5'!#REF!&gt;0,TEXT('AI1vj Tab5'!#REF!,"# ##0")," ")</f>
        <v>#REF!</v>
      </c>
      <c r="F27" s="33" t="s">
        <v>47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4" t="e">
        <f>IF('AI1vj Tab5'!#REF!&gt;0,TEXT('AI1vj Tab5'!#REF!,"# ##0")," ")</f>
        <v>#REF!</v>
      </c>
      <c r="F28" s="33" t="s">
        <v>47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e">
        <f>IF('AI1vj Tab5'!#REF!&gt;0,TEXT('AI1vj Tab5'!#REF!,"# ##0")," ")</f>
        <v>#REF!</v>
      </c>
      <c r="F29" s="33" t="s">
        <v>47</v>
      </c>
    </row>
    <row r="30" spans="1:6" ht="12.75">
      <c r="A30">
        <f>'AI1vj Tab5'!A30</f>
        <v>24</v>
      </c>
      <c r="B30" t="e">
        <f>'AI1vj Tab5'!#REF!</f>
        <v>#REF!</v>
      </c>
      <c r="C30" t="str">
        <f>'AI1vj Tab5'!C30</f>
        <v>Pinneberg</v>
      </c>
      <c r="D30" s="34" t="e">
        <f>IF('AI1vj Tab5'!#REF!&gt;0,TEXT('AI1vj Tab5'!#REF!,"# ##0")," ")</f>
        <v>#REF!</v>
      </c>
      <c r="F30" s="33" t="s">
        <v>47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4" t="e">
        <f>IF('AI1vj Tab5'!#REF!&gt;0,TEXT('AI1vj Tab5'!#REF!,"# ##0")," ")</f>
        <v>#REF!</v>
      </c>
      <c r="F31" s="33" t="s">
        <v>47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e">
        <f>IF('AI1vj Tab5'!#REF!&gt;0,TEXT('AI1vj Tab5'!#REF!,"# ##0")," ")</f>
        <v>#REF!</v>
      </c>
      <c r="F32" s="33" t="s">
        <v>47</v>
      </c>
    </row>
    <row r="33" spans="1:6" ht="12.75">
      <c r="A33">
        <f>'AI1vj Tab5'!A33</f>
        <v>27</v>
      </c>
      <c r="B33" t="str">
        <f>'AI1vj Tab5'!B33</f>
        <v>Neustadt in Holstein, Stadt</v>
      </c>
      <c r="C33" t="str">
        <f>'AI1vj Tab5'!C33</f>
        <v>Ostholstein</v>
      </c>
      <c r="D33" s="34" t="e">
        <f>IF('AI1vj Tab5'!#REF!&gt;0,TEXT('AI1vj Tab5'!#REF!,"# ##0")," ")</f>
        <v>#REF!</v>
      </c>
      <c r="F33" s="33" t="s">
        <v>47</v>
      </c>
    </row>
    <row r="34" spans="1:6" ht="12.75">
      <c r="A34">
        <f>'AI1vj Tab5'!A34</f>
        <v>28</v>
      </c>
      <c r="B34" t="str">
        <f>'AI1vj Tab5'!B34</f>
        <v>Stockelsdorf                     </v>
      </c>
      <c r="C34" t="str">
        <f>'AI1vj Tab5'!C34</f>
        <v>Ostholstein</v>
      </c>
      <c r="D34" s="34" t="e">
        <f>IF('AI1vj Tab5'!#REF!&gt;0,TEXT('AI1vj Tab5'!#REF!,"# ##0")," ")</f>
        <v>#REF!</v>
      </c>
      <c r="F34" s="33" t="s">
        <v>47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4" t="e">
        <f>IF('AI1vj Tab5'!#REF!&gt;0,TEXT('AI1vj Tab5'!#REF!,"# ##0")," ")</f>
        <v>#REF!</v>
      </c>
      <c r="F35" s="33" t="s">
        <v>47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4" t="e">
        <f>IF('AI1vj Tab5'!#REF!&gt;0,TEXT('AI1vj Tab5'!#REF!,"# ##0")," ")</f>
        <v>#REF!</v>
      </c>
      <c r="F36" s="33" t="s">
        <v>47</v>
      </c>
    </row>
    <row r="37" spans="1:6" ht="12.75">
      <c r="A37">
        <f>'AI1vj Tab5'!A37</f>
        <v>31</v>
      </c>
      <c r="B37" t="str">
        <f>'AI1vj Tab5'!B37</f>
        <v>Preetz, Stadt                    </v>
      </c>
      <c r="C37" t="str">
        <f>'AI1vj Tab5'!C37</f>
        <v>Plön</v>
      </c>
      <c r="D37" s="34" t="e">
        <f>IF('AI1vj Tab5'!#REF!&gt;0,TEXT('AI1vj Tab5'!#REF!,"# ##0")," ")</f>
        <v>#REF!</v>
      </c>
      <c r="F37" s="33" t="s">
        <v>47</v>
      </c>
    </row>
    <row r="38" spans="1:6" ht="12.75">
      <c r="A38">
        <f>'AI1vj Tab5'!A38</f>
        <v>32</v>
      </c>
      <c r="B38" t="str">
        <f>'AI1vj Tab5'!B38</f>
        <v>Bad Segeberg, Stadt</v>
      </c>
      <c r="C38" t="str">
        <f>'AI1vj Tab5'!C38</f>
        <v>Segeberg</v>
      </c>
      <c r="D38" s="34" t="e">
        <f>IF('AI1vj Tab5'!#REF!&gt;0,TEXT('AI1vj Tab5'!#REF!,"# ##0")," ")</f>
        <v>#REF!</v>
      </c>
      <c r="F38" s="33" t="s">
        <v>47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4" t="e">
        <f>IF('AI1vj Tab5'!#REF!&gt;0,TEXT('AI1vj Tab5'!#REF!,"# ##0")," ")</f>
        <v>#REF!</v>
      </c>
      <c r="F39" s="33" t="s">
        <v>47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e">
        <f>IF('AI1vj Tab5'!#REF!&gt;0,TEXT('AI1vj Tab5'!#REF!,"# ##0")," ")</f>
        <v>#REF!</v>
      </c>
      <c r="F40" s="33" t="s">
        <v>47</v>
      </c>
    </row>
    <row r="41" spans="1:6" ht="12.75">
      <c r="A41">
        <f>'AI1vj Tab5'!A41</f>
        <v>35</v>
      </c>
      <c r="B41" t="str">
        <f>'AI1vj Tab5'!B41</f>
        <v>Bargteheide, Stadt               </v>
      </c>
      <c r="C41" t="str">
        <f>'AI1vj Tab5'!C41</f>
        <v>Stormarn</v>
      </c>
      <c r="D41" s="34" t="e">
        <f>IF('AI1vj Tab5'!#REF!&gt;0,TEXT('AI1vj Tab5'!#REF!,"# ##0")," ")</f>
        <v>#REF!</v>
      </c>
      <c r="F41" s="33" t="s">
        <v>47</v>
      </c>
    </row>
    <row r="42" spans="1:6" ht="12.75">
      <c r="A42">
        <f>'AI1vj Tab5'!A42</f>
        <v>36</v>
      </c>
      <c r="B42" t="str">
        <f>'AI1vj Tab5'!B42</f>
        <v>Bad Bramstedt, Stadt             </v>
      </c>
      <c r="C42" t="str">
        <f>'AI1vj Tab5'!C42</f>
        <v>Segeberg</v>
      </c>
      <c r="D42" s="34" t="e">
        <f>IF('AI1vj Tab5'!#REF!&gt;0,TEXT('AI1vj Tab5'!#REF!,"# ##0")," ")</f>
        <v>#REF!</v>
      </c>
      <c r="F42" s="33" t="s">
        <v>47</v>
      </c>
    </row>
    <row r="43" spans="1:6" ht="12.75">
      <c r="A43">
        <f>'AI1vj Tab5'!A43</f>
        <v>37</v>
      </c>
      <c r="B43" t="str">
        <f>'AI1vj Tab5'!B43</f>
        <v>Ratzeburg, Stadt                 </v>
      </c>
      <c r="C43" t="str">
        <f>'AI1vj Tab5'!C43</f>
        <v>Herzogtum Lauenburg</v>
      </c>
      <c r="D43" s="34" t="e">
        <f>IF('AI1vj Tab5'!#REF!&gt;0,TEXT('AI1vj Tab5'!#REF!,"# ##0")," ")</f>
        <v>#REF!</v>
      </c>
      <c r="F43" s="33" t="s">
        <v>47</v>
      </c>
    </row>
    <row r="44" spans="1:6" ht="12.75">
      <c r="A44">
        <f>'AI1vj Tab5'!A44</f>
        <v>38</v>
      </c>
      <c r="B44" t="str">
        <f>'AI1vj Tab5'!B44</f>
        <v>Rellingen</v>
      </c>
      <c r="C44" t="str">
        <f>'AI1vj Tab5'!C44</f>
        <v>Pinneberg</v>
      </c>
      <c r="D44" s="34" t="e">
        <f>IF('AI1vj Tab5'!#REF!&gt;0,TEXT('AI1vj Tab5'!#REF!,"# ##0")," ")</f>
        <v>#REF!</v>
      </c>
      <c r="F44" s="33" t="s">
        <v>47</v>
      </c>
    </row>
    <row r="45" spans="1:6" ht="12.75">
      <c r="A45">
        <f>'AI1vj Tab5'!A45</f>
        <v>39</v>
      </c>
      <c r="B45" t="str">
        <f>'AI1vj Tab5'!B45</f>
        <v>Brunsbüttel, Stadt</v>
      </c>
      <c r="C45" t="str">
        <f>'AI1vj Tab5'!C45</f>
        <v>Dithmarschen</v>
      </c>
      <c r="D45" s="34" t="e">
        <f>IF('AI1vj Tab5'!#REF!&gt;0,TEXT('AI1vj Tab5'!#REF!,"# ##0")," ")</f>
        <v>#REF!</v>
      </c>
      <c r="F45" s="33" t="s">
        <v>47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Tab5'!C46</f>
        <v>Pinneberg</v>
      </c>
      <c r="D46" s="34" t="e">
        <f>IF('AI1vj Tab5'!#REF!&gt;0,TEXT('AI1vj Tab5'!#REF!,"# ##0")," ")</f>
        <v>#REF!</v>
      </c>
      <c r="F46" s="33" t="s">
        <v>47</v>
      </c>
    </row>
    <row r="47" spans="1:6" ht="12.75">
      <c r="A47">
        <f>'AI1vj Tab5'!A47</f>
        <v>41</v>
      </c>
      <c r="B47" t="str">
        <f>'AI1vj Tab5'!B47</f>
        <v>Fehmarn, Stadt</v>
      </c>
      <c r="C47" t="str">
        <f>'AI1vj Tab5'!C47</f>
        <v>Ostholstein</v>
      </c>
      <c r="D47" s="34" t="e">
        <f>IF('AI1vj Tab5'!#REF!&gt;0,TEXT('AI1vj Tab5'!#REF!,"# ##0")," ")</f>
        <v>#REF!</v>
      </c>
      <c r="F47" s="33" t="s">
        <v>47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Tab5'!C48</f>
        <v>Plön</v>
      </c>
      <c r="D48" s="34" t="e">
        <f>IF('AI1vj Tab5'!#REF!&gt;0,TEXT('AI1vj Tab5'!#REF!,"# ##0")," ")</f>
        <v>#REF!</v>
      </c>
      <c r="F48" s="33" t="s">
        <v>47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e">
        <f>IF('AI1vj Tab5'!#REF!&gt;0,TEXT('AI1vj Tab5'!#REF!,"# ##0")," ")</f>
        <v>#REF!</v>
      </c>
      <c r="F49" s="33" t="s">
        <v>47</v>
      </c>
    </row>
    <row r="50" spans="1:6" ht="12.75">
      <c r="A50">
        <f>'AI1vj Tab5'!A50</f>
        <v>44</v>
      </c>
      <c r="B50" t="str">
        <f>'AI1vj Tab5'!B50</f>
        <v>Kronshagen</v>
      </c>
      <c r="C50" t="str">
        <f>'AI1vj Tab5'!C50</f>
        <v>Rendsburg-Eckernförde</v>
      </c>
      <c r="D50" s="34" t="e">
        <f>IF('AI1vj Tab5'!#REF!&gt;0,TEXT('AI1vj Tab5'!#REF!,"# ##0")," ")</f>
        <v>#REF!</v>
      </c>
      <c r="F50" s="33" t="s">
        <v>47</v>
      </c>
    </row>
    <row r="51" spans="1:6" ht="12.75">
      <c r="A51">
        <f>'AI1vj Tab5'!A51</f>
        <v>45</v>
      </c>
      <c r="B51" t="str">
        <f>'AI1vj Tab5'!B52</f>
        <v>Glückstadt, Stadt</v>
      </c>
      <c r="C51" t="str">
        <f>'AI1vj Tab5'!C52</f>
        <v>Steinburg</v>
      </c>
      <c r="D51" s="34" t="e">
        <f>IF('AI1vj Tab5'!#REF!&gt;0,TEXT('AI1vj Tab5'!#REF!,"# ##0")," ")</f>
        <v>#REF!</v>
      </c>
      <c r="F51" s="33" t="s">
        <v>47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4" t="e">
        <f>IF('AI1vj Tab5'!#REF!&gt;0,TEXT('AI1vj Tab5'!#REF!,"# ##0")," ")</f>
        <v>#REF!</v>
      </c>
      <c r="F52" s="33" t="s">
        <v>47</v>
      </c>
    </row>
    <row r="53" spans="1:6" ht="12.75">
      <c r="A53">
        <f>'AI1vj Tab5'!A53</f>
        <v>47</v>
      </c>
      <c r="B53" t="str">
        <f>'AI1vj Tab5'!B53</f>
        <v>Wentorf bei Hamburg, Stadt            </v>
      </c>
      <c r="C53" t="str">
        <f>'AI1vj Tab5'!C53</f>
        <v>Herzogtum Lauenburg</v>
      </c>
      <c r="D53" s="34" t="e">
        <f>IF('AI1vj Tab5'!#REF!&gt;0,TEXT('AI1vj Tab5'!#REF!,"# ##0")," ")</f>
        <v>#REF!</v>
      </c>
      <c r="F53" s="33" t="s">
        <v>47</v>
      </c>
    </row>
    <row r="54" spans="1:6" ht="12.75">
      <c r="A54">
        <f>'AI1vj Tab5'!A54</f>
        <v>48</v>
      </c>
      <c r="B54" t="str">
        <f>'AI1vj Tab5'!B54</f>
        <v>Lauenburg/Elbe, Stadt            </v>
      </c>
      <c r="C54" t="str">
        <f>'AI1vj Tab5'!C54</f>
        <v>Herzogtum Lauenburg</v>
      </c>
      <c r="D54" s="34" t="e">
        <f>IF('AI1vj Tab5'!#REF!&gt;0,TEXT('AI1vj Tab5'!#REF!,"# ##0")," ")</f>
        <v>#REF!</v>
      </c>
      <c r="F54" s="33" t="s">
        <v>47</v>
      </c>
    </row>
    <row r="55" spans="1:6" ht="12.75">
      <c r="A55">
        <f>'AI1vj Tab5'!A55</f>
        <v>49</v>
      </c>
      <c r="B55" t="str">
        <f>'AI1vj Tab5'!B55</f>
        <v>Harrislee                        </v>
      </c>
      <c r="C55" t="str">
        <f>'AI1vj Tab5'!C55</f>
        <v>Schleswig-Flensburg</v>
      </c>
      <c r="D55" s="34" t="e">
        <f>IF('AI1vj Tab5'!#REF!&gt;0,TEXT('AI1vj Tab5'!#REF!,"# ##0")," ")</f>
        <v>#REF!</v>
      </c>
      <c r="F55" s="33" t="s">
        <v>47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e">
        <f>IF('AI1vj Tab5'!#REF!&gt;0,TEXT('AI1vj Tab5'!#REF!,"# ##0")," ")</f>
        <v>#REF!</v>
      </c>
      <c r="F56" s="33" t="s">
        <v>47</v>
      </c>
    </row>
    <row r="57" spans="1:6" ht="12.75">
      <c r="A57">
        <f>'AI1vj Tab5'!A57</f>
        <v>51</v>
      </c>
      <c r="B57" t="str">
        <f>'AI1vj Tab5'!B57</f>
        <v>Handewitt</v>
      </c>
      <c r="C57" t="str">
        <f>'AI1vj Tab5'!C57</f>
        <v>Schleswig-Flensburg</v>
      </c>
      <c r="D57" s="34" t="e">
        <f>IF('AI1vj Tab5'!#REF!&gt;0,TEXT('AI1vj Tab5'!#REF!,"# ##0")," ")</f>
        <v>#REF!</v>
      </c>
      <c r="F57" s="33" t="s">
        <v>47</v>
      </c>
    </row>
    <row r="58" spans="1:6" ht="12.75">
      <c r="A58">
        <f>'AI1vj Tab5'!A58</f>
        <v>52</v>
      </c>
      <c r="B58" t="str">
        <f>'AI1vj Tab5'!B58</f>
        <v>Büdelsdorf, Stadt</v>
      </c>
      <c r="C58" t="str">
        <f>'AI1vj Tab5'!C58</f>
        <v>Rendsburg-Eckernförde</v>
      </c>
      <c r="D58" s="34" t="str">
        <f>IF('AI1vj Tab5'!D58&gt;0,TEXT('AI1vj Tab5'!D58,"# ##0")," ")</f>
        <v>10 207</v>
      </c>
      <c r="F58" s="33" t="s">
        <v>47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47</v>
      </c>
    </row>
    <row r="60" spans="1:6" ht="12.75">
      <c r="A60">
        <f>'AI1vj Tab5'!A60</f>
        <v>0</v>
      </c>
      <c r="B60" t="e">
        <f>'AI1vj Tab5'!#REF!</f>
        <v>#REF!</v>
      </c>
      <c r="C60" t="e">
        <f>'AI1vj Tab5'!#REF!</f>
        <v>#REF!</v>
      </c>
      <c r="D60" s="34" t="str">
        <f>IF('AI1vj Tab5'!D60&gt;0,TEXT('AI1vj Tab5'!D60,"# ##0")," ")</f>
        <v> </v>
      </c>
      <c r="F60" s="33" t="s">
        <v>47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47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47</v>
      </c>
    </row>
    <row r="63" spans="1:6" ht="12.75">
      <c r="A63" t="e">
        <f>'AI1vj Tab5'!#REF!</f>
        <v>#REF!</v>
      </c>
      <c r="B63" t="e">
        <f>'AI1vj Tab5'!#REF!</f>
        <v>#REF!</v>
      </c>
      <c r="C63" t="e">
        <f>'AI1vj Tab5'!#REF!</f>
        <v>#REF!</v>
      </c>
      <c r="D63" s="34" t="e">
        <f>IF('AI1vj Tab5'!#REF!&gt;0,TEXT('AI1vj Tab5'!#REF!,"# ##0")," ")</f>
        <v>#REF!</v>
      </c>
      <c r="F63" s="33" t="s">
        <v>47</v>
      </c>
    </row>
    <row r="64" spans="1:6" ht="12.75">
      <c r="A64" t="e">
        <f>'AI1vj Tab5'!#REF!</f>
        <v>#REF!</v>
      </c>
      <c r="B64" t="e">
        <f>'AI1vj Tab5'!#REF!</f>
        <v>#REF!</v>
      </c>
      <c r="C64" t="e">
        <f>'AI1vj Tab5'!#REF!</f>
        <v>#REF!</v>
      </c>
      <c r="D64" s="34" t="e">
        <f>IF('AI1vj Tab5'!#REF!&gt;0,TEXT('AI1vj Tab5'!#REF!,"# ##0")," ")</f>
        <v>#REF!</v>
      </c>
      <c r="F64" s="33" t="s">
        <v>47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551-15</cp:lastModifiedBy>
  <cp:lastPrinted>2009-11-11T14:03:57Z</cp:lastPrinted>
  <dcterms:created xsi:type="dcterms:W3CDTF">2001-11-19T10:33:16Z</dcterms:created>
  <dcterms:modified xsi:type="dcterms:W3CDTF">2009-11-23T13:59:41Z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