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C35" i="5"/>
  <c r="F34" i="5"/>
  <c r="E34" i="5"/>
  <c r="E35" i="5" s="1"/>
  <c r="C34" i="5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G13" i="5" s="1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42" i="5" l="1"/>
  <c r="D50" i="5"/>
  <c r="D27" i="5"/>
  <c r="D13" i="5"/>
  <c r="G20" i="5"/>
  <c r="D42" i="5"/>
  <c r="D35" i="5"/>
  <c r="D34" i="5"/>
  <c r="G34" i="5"/>
  <c r="F35" i="5"/>
  <c r="G35" i="5" s="1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<sst xmlns="http://schemas.openxmlformats.org/spreadsheetml/2006/main" count="147" uniqueCount="123">
  <si>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</si>
  <si>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</si>
  <si>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</si>
  <si>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</si>
  <si>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</si>
  <si>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</si>
  <si>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</si>
  <si>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</si>
  <si>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</si>
  <si>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</si>
  <si>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</si>
  <si>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</si>
  <si>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</si>
  <si>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</si>
  <si>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</si>
  <si>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</si>
  <si>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</si>
  <si>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</si>
  <si>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</si>
  <si>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</si>
  <si>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</si>
  <si>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</si>
  <si>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</si>
  <si>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</si>
  <si>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</si>
  <si>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</si>
  <si>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</si>
  <si>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</si>
  <si>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</si>
  <si>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</si>
  <si>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</si>
  <si>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</si>
  <si>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</si>
  <si>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</si>
  <si>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</si>
  <si>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</si>
  <si>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</si>
  <si>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</si>
  <si>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</si>
  <si>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</si>
  <si>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</si>
  <si>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</si>
  <si>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</si>
  <si>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</si>
  <si>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</si>
  <si>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</si>
  <si>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</si>
  <si>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</si>
  <si>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</si>
  <si>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</si>
  <si>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</si>
  <si>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</si>
  <si>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</si>
  <si>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</si>
  <si>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</si>
  <si>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</si>
  <si>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</si>
  <si>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</si>
  <si>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</si>
  <si>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</si>
  <si>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</si>
  <si>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</si>
  <si>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</si>
  <si>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</si>
  <si>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</si>
  <si>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</si>
  <si>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</si>
  <si>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</si>
  <si>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</si>
  <si>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</si>
  <si>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</si>
  <si>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</si>
  <si>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</si>
  <si>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</si>
  <si>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</si>
  <si>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</si>
  <si>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</si>
  <si>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</si>
  <si>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</si>
  <si>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</si>
  <si>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</si>
  <si>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</si>
  <si>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</si>
  <si>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</si>
  <si>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</si>
  <si>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</si>
  <si>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</si>
  <si>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</si>
  <si>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</si>
  <si>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</si>
  <si>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</si>
  <si>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</si>
  <si>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</si>
  <si>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</si>
  <si>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</si>
  <si>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</si>
  <si>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Mai 2016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</si>
  <si>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Mai 2016</t>
    </r>
  </si>
  <si>
    <t>Januar bis Mai 2016</t>
  </si>
  <si>
    <t>Januar bis Mai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</si>
  <si>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Mai 2016</t>
    </r>
  </si>
  <si>
    <t>Mai 
2016</t>
  </si>
  <si>
    <t>Mai 
2015</t>
  </si>
  <si>
    <t xml:space="preserve">Januar bis Mai </t>
  </si>
  <si>
    <t>Stand: Mai 2016</t>
  </si>
  <si>
    <t>Baugenehmigungen für Wohngebäude insgesamt 
ab Mai 2016</t>
  </si>
  <si>
    <t>Mai 2016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</si>
  <si>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</si>
  <si>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</si>
  <si>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</si>
  <si>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</si>
  <si>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</si>
  <si>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</si>
  <si>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</si>
  <si>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</si>
  <si>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</si>
  <si>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</si>
  <si>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</si>
  <si>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</si>
  <si>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2016</t>
  </si>
  <si>
    <t>Kennziffer: F II 1 - m 5/16 HH</t>
  </si>
  <si>
    <t>Herausgegeben am: 27. Juli 2016</t>
  </si>
  <si>
    <t xml:space="preserve">© Statistisches Amt für Hamburg und Schleswig-Holstein, Hamburg 2016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</si>
</sst>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183</c:v>
                </c:pt>
                <c:pt idx="1">
                  <c:v>163</c:v>
                </c:pt>
                <c:pt idx="2">
                  <c:v>258</c:v>
                </c:pt>
                <c:pt idx="3">
                  <c:v>269</c:v>
                </c:pt>
                <c:pt idx="4">
                  <c:v>359</c:v>
                </c:pt>
                <c:pt idx="5">
                  <c:v>170</c:v>
                </c:pt>
                <c:pt idx="6">
                  <c:v>182</c:v>
                </c:pt>
                <c:pt idx="7">
                  <c:v>317</c:v>
                </c:pt>
                <c:pt idx="8">
                  <c:v>157</c:v>
                </c:pt>
                <c:pt idx="9">
                  <c:v>122</c:v>
                </c:pt>
                <c:pt idx="10">
                  <c:v>113</c:v>
                </c:pt>
                <c:pt idx="11">
                  <c:v>268</c:v>
                </c:pt>
                <c:pt idx="12">
                  <c:v>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827</c:v>
                </c:pt>
                <c:pt idx="1">
                  <c:v>398</c:v>
                </c:pt>
                <c:pt idx="2">
                  <c:v>1387</c:v>
                </c:pt>
                <c:pt idx="3">
                  <c:v>939</c:v>
                </c:pt>
                <c:pt idx="4">
                  <c:v>966</c:v>
                </c:pt>
                <c:pt idx="5">
                  <c:v>455</c:v>
                </c:pt>
                <c:pt idx="6">
                  <c:v>583</c:v>
                </c:pt>
                <c:pt idx="7">
                  <c:v>858</c:v>
                </c:pt>
                <c:pt idx="8">
                  <c:v>685</c:v>
                </c:pt>
                <c:pt idx="9">
                  <c:v>353</c:v>
                </c:pt>
                <c:pt idx="10">
                  <c:v>383</c:v>
                </c:pt>
                <c:pt idx="11">
                  <c:v>742</c:v>
                </c:pt>
                <c:pt idx="12">
                  <c:v>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6028928"/>
        <c:axId val="76063488"/>
      </c:lineChart>
      <c:catAx>
        <c:axId val="76028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063488"/>
        <c:crosses val="autoZero"/>
        <c:auto val="1"/>
        <c:lblAlgn val="ctr"/>
        <c:lblOffset val="100"/>
        <c:noMultiLvlLbl val="0"/>
      </c:catAx>
      <c:valAx>
        <c:axId val="7606348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0289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674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120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121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8" t="s">
        <v>10</v>
      </c>
      <c r="B15" s="99"/>
      <c r="C15" s="99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0" t="s">
        <v>11</v>
      </c>
      <c r="B17" s="99"/>
      <c r="C17" s="99"/>
      <c r="D17" s="14"/>
      <c r="E17" s="14"/>
      <c r="F17" s="14"/>
      <c r="G17" s="14"/>
    </row>
    <row r="18" spans="1:7" x14ac:dyDescent="0.2">
      <c r="A18" s="14" t="s">
        <v>12</v>
      </c>
      <c r="B18" s="101" t="s">
        <v>94</v>
      </c>
      <c r="C18" s="99"/>
      <c r="D18" s="14"/>
      <c r="E18" s="14"/>
      <c r="F18" s="14"/>
      <c r="G18" s="14"/>
    </row>
    <row r="19" spans="1:7" x14ac:dyDescent="0.2">
      <c r="A19" s="14" t="s">
        <v>13</v>
      </c>
      <c r="B19" s="102" t="s">
        <v>14</v>
      </c>
      <c r="C19" s="99"/>
      <c r="D19" s="99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8" t="s">
        <v>15</v>
      </c>
      <c r="B21" s="99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100" t="s">
        <v>17</v>
      </c>
      <c r="C23" s="99"/>
      <c r="D23" s="14"/>
      <c r="E23" s="14"/>
      <c r="F23" s="14"/>
      <c r="G23" s="14"/>
    </row>
    <row r="24" spans="1:7" x14ac:dyDescent="0.2">
      <c r="A24" s="14" t="s">
        <v>18</v>
      </c>
      <c r="B24" s="100" t="s">
        <v>19</v>
      </c>
      <c r="C24" s="99"/>
      <c r="D24" s="14"/>
      <c r="E24" s="14"/>
      <c r="F24" s="14"/>
      <c r="G24" s="14"/>
    </row>
    <row r="25" spans="1:7" x14ac:dyDescent="0.2">
      <c r="A25" s="14"/>
      <c r="B25" s="99" t="s">
        <v>20</v>
      </c>
      <c r="C25" s="99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1" t="s">
        <v>122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7" t="s">
        <v>24</v>
      </c>
      <c r="B41" s="97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5/16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97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20</v>
      </c>
      <c r="C8" s="80">
        <v>4</v>
      </c>
      <c r="D8" s="80">
        <v>158</v>
      </c>
      <c r="E8" s="80">
        <v>5</v>
      </c>
      <c r="F8" s="80">
        <v>2</v>
      </c>
      <c r="G8" s="80">
        <f t="shared" ref="G8:G14" si="0">E8+F8</f>
        <v>7</v>
      </c>
      <c r="H8" s="80">
        <v>148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35</v>
      </c>
      <c r="C9" s="80">
        <v>5</v>
      </c>
      <c r="D9" s="80">
        <v>87</v>
      </c>
      <c r="E9" s="80">
        <v>9</v>
      </c>
      <c r="F9" s="80">
        <v>2</v>
      </c>
      <c r="G9" s="80">
        <f t="shared" si="0"/>
        <v>11</v>
      </c>
      <c r="H9" s="80">
        <v>74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19</v>
      </c>
      <c r="C10" s="80">
        <v>0</v>
      </c>
      <c r="D10" s="80">
        <v>119</v>
      </c>
      <c r="E10" s="80">
        <v>1</v>
      </c>
      <c r="F10" s="80">
        <v>0</v>
      </c>
      <c r="G10" s="80">
        <f t="shared" si="0"/>
        <v>1</v>
      </c>
      <c r="H10" s="80">
        <v>107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11</v>
      </c>
      <c r="C11" s="80">
        <v>5</v>
      </c>
      <c r="D11" s="80">
        <v>53</v>
      </c>
      <c r="E11" s="80">
        <v>0</v>
      </c>
      <c r="F11" s="80">
        <v>0</v>
      </c>
      <c r="G11" s="80">
        <f t="shared" si="0"/>
        <v>0</v>
      </c>
      <c r="H11" s="80">
        <v>56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51</v>
      </c>
      <c r="C12" s="80">
        <v>4</v>
      </c>
      <c r="D12" s="80">
        <v>164</v>
      </c>
      <c r="E12" s="80">
        <v>17</v>
      </c>
      <c r="F12" s="80">
        <v>6</v>
      </c>
      <c r="G12" s="80">
        <f t="shared" si="0"/>
        <v>23</v>
      </c>
      <c r="H12" s="80">
        <v>142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10</v>
      </c>
      <c r="C13" s="80">
        <v>1</v>
      </c>
      <c r="D13" s="80">
        <v>17</v>
      </c>
      <c r="E13" s="80">
        <v>7</v>
      </c>
      <c r="F13" s="80">
        <v>0</v>
      </c>
      <c r="G13" s="80">
        <f t="shared" si="0"/>
        <v>7</v>
      </c>
      <c r="H13" s="80">
        <v>7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71</v>
      </c>
      <c r="C14" s="80">
        <v>3</v>
      </c>
      <c r="D14" s="80">
        <v>157</v>
      </c>
      <c r="E14" s="80">
        <v>52</v>
      </c>
      <c r="F14" s="80">
        <v>0</v>
      </c>
      <c r="G14" s="80">
        <f t="shared" si="0"/>
        <v>52</v>
      </c>
      <c r="H14" s="80">
        <v>100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217</v>
      </c>
      <c r="C16" s="80">
        <v>22</v>
      </c>
      <c r="D16" s="80">
        <v>755</v>
      </c>
      <c r="E16" s="80">
        <v>91</v>
      </c>
      <c r="F16" s="80">
        <v>10</v>
      </c>
      <c r="G16" s="80">
        <f>E16+F16</f>
        <v>101</v>
      </c>
      <c r="H16" s="80">
        <v>634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98</v>
      </c>
      <c r="B18" s="80">
        <v>877</v>
      </c>
      <c r="C18" s="80">
        <v>82</v>
      </c>
      <c r="D18" s="80">
        <v>2918</v>
      </c>
      <c r="E18" s="80">
        <v>401</v>
      </c>
      <c r="F18" s="80">
        <v>66</v>
      </c>
      <c r="G18" s="80">
        <f>E18+F18</f>
        <v>467</v>
      </c>
      <c r="H18" s="80">
        <v>2119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99</v>
      </c>
      <c r="B20" s="80">
        <v>841</v>
      </c>
      <c r="C20" s="80">
        <v>93</v>
      </c>
      <c r="D20" s="80">
        <v>3048</v>
      </c>
      <c r="E20" s="80">
        <v>340</v>
      </c>
      <c r="F20" s="80">
        <v>82</v>
      </c>
      <c r="G20" s="80">
        <f>E20+F20</f>
        <v>422</v>
      </c>
      <c r="H20" s="80">
        <v>2227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36</v>
      </c>
      <c r="C21" s="80">
        <f>(C18)-(C20)</f>
        <v>-11</v>
      </c>
      <c r="D21" s="80">
        <f>(D18)-(D20)</f>
        <v>-130</v>
      </c>
      <c r="E21" s="80">
        <f>(E18)-(E20)</f>
        <v>61</v>
      </c>
      <c r="F21" s="80">
        <f>(F18)-(F20)</f>
        <v>-16</v>
      </c>
      <c r="G21" s="80">
        <f>E21+F21</f>
        <v>45</v>
      </c>
      <c r="H21" s="80">
        <f>(H18)-(H20)</f>
        <v>-108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4.2806183115338881</v>
      </c>
      <c r="C22" s="81">
        <f t="shared" si="1"/>
        <v>-11.827956989247312</v>
      </c>
      <c r="D22" s="81">
        <f t="shared" si="1"/>
        <v>-4.2650918635170605</v>
      </c>
      <c r="E22" s="81">
        <f t="shared" si="1"/>
        <v>17.941176470588236</v>
      </c>
      <c r="F22" s="81">
        <f t="shared" si="1"/>
        <v>-19.512195121951219</v>
      </c>
      <c r="G22" s="81">
        <f t="shared" si="1"/>
        <v>10.66350710900474</v>
      </c>
      <c r="H22" s="81">
        <f t="shared" si="1"/>
        <v>-4.8495734171531204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5/16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100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101</v>
      </c>
      <c r="C5" s="134" t="s">
        <v>102</v>
      </c>
      <c r="D5" s="137" t="s">
        <v>95</v>
      </c>
      <c r="E5" s="138" t="s">
        <v>103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2016</v>
      </c>
      <c r="F6" s="140">
        <v>2015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161</v>
      </c>
      <c r="C9" s="83">
        <v>107</v>
      </c>
      <c r="D9" s="84">
        <f>IF(AND(C9&gt;0,B9&gt;0),(B9/C9%)-100,"x  ")</f>
        <v>50.467289719626166</v>
      </c>
      <c r="E9" s="82">
        <v>634</v>
      </c>
      <c r="F9" s="83">
        <v>545</v>
      </c>
      <c r="G9" s="84">
        <f>IF(AND(F9&gt;0,E9&gt;0),(E9/F9%)-100,"x  ")</f>
        <v>16.330275229357795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91</v>
      </c>
      <c r="C11" s="83">
        <v>61</v>
      </c>
      <c r="D11" s="84">
        <f>IF(AND(C11&gt;0,B11&gt;0),(B11/C11%)-100,"x  ")</f>
        <v>49.180327868852459</v>
      </c>
      <c r="E11" s="82">
        <v>401</v>
      </c>
      <c r="F11" s="83">
        <v>340</v>
      </c>
      <c r="G11" s="84">
        <f>IF(AND(F11&gt;0,E11&gt;0),(E11/F11%)-100,"x  ")</f>
        <v>17.941176470588232</v>
      </c>
      <c r="H11" s="49"/>
    </row>
    <row r="12" spans="1:26" hidden="1" x14ac:dyDescent="0.2">
      <c r="A12" s="55" t="s">
        <v>60</v>
      </c>
      <c r="B12" s="82">
        <v>5</v>
      </c>
      <c r="C12" s="83">
        <v>10</v>
      </c>
      <c r="D12" s="84">
        <f>IF(AND(C12&gt;0,B12&gt;0),(B12/C12%)-100,"x  ")</f>
        <v>-50</v>
      </c>
      <c r="E12" s="82">
        <v>33</v>
      </c>
      <c r="F12" s="83">
        <v>41</v>
      </c>
      <c r="G12" s="84">
        <f>IF(AND(F12&gt;0,E12&gt;0),(E12/F12%)-100,"x  ")</f>
        <v>-19.512195121951208</v>
      </c>
      <c r="H12" s="49"/>
    </row>
    <row r="13" spans="1:26" x14ac:dyDescent="0.2">
      <c r="A13" s="55" t="s">
        <v>61</v>
      </c>
      <c r="B13" s="82">
        <f>(B11)+(B12)</f>
        <v>96</v>
      </c>
      <c r="C13" s="83">
        <f>(C11)+(C12)</f>
        <v>71</v>
      </c>
      <c r="D13" s="84">
        <f>IF(AND(C13&gt;0,B13&gt;0),(B13/C13%)-100,"x  ")</f>
        <v>35.211267605633822</v>
      </c>
      <c r="E13" s="82">
        <f>(E11)+(E12)</f>
        <v>434</v>
      </c>
      <c r="F13" s="83">
        <f>(F11)+(F12)</f>
        <v>381</v>
      </c>
      <c r="G13" s="84">
        <f>IF(AND(F13&gt;0,E13&gt;0),(E13/F13%)-100,"x  ")</f>
        <v>13.910761154855635</v>
      </c>
      <c r="H13" s="56"/>
    </row>
    <row r="14" spans="1:26" x14ac:dyDescent="0.2">
      <c r="A14" s="55" t="s">
        <v>62</v>
      </c>
      <c r="B14" s="82">
        <v>65</v>
      </c>
      <c r="C14" s="83">
        <v>36</v>
      </c>
      <c r="D14" s="84">
        <f>IF(AND(C14&gt;0,B14&gt;0),(B14/C14%)-100,"x  ")</f>
        <v>80.555555555555571</v>
      </c>
      <c r="E14" s="82">
        <v>200</v>
      </c>
      <c r="F14" s="83">
        <v>164</v>
      </c>
      <c r="G14" s="84">
        <f>IF(AND(F14&gt;0,E14&gt;0),(E14/F14%)-100,"x  ")</f>
        <v>21.951219512195124</v>
      </c>
      <c r="H14" s="57"/>
    </row>
    <row r="15" spans="1:26" x14ac:dyDescent="0.2">
      <c r="A15" s="55" t="s">
        <v>63</v>
      </c>
      <c r="B15" s="82">
        <v>9</v>
      </c>
      <c r="C15" s="83">
        <v>9</v>
      </c>
      <c r="D15" s="84">
        <f>IF(AND(C15&gt;0,B15&gt;0),(B15/C15%)-100,"x  ")</f>
        <v>0</v>
      </c>
      <c r="E15" s="82">
        <v>62</v>
      </c>
      <c r="F15" s="83">
        <v>67</v>
      </c>
      <c r="G15" s="84">
        <f>IF(AND(F15&gt;0,E15&gt;0),(E15/F15%)-100,"x  ")</f>
        <v>-7.4626865671641838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323.53100000000001</v>
      </c>
      <c r="C17" s="85">
        <v>281.68599999999998</v>
      </c>
      <c r="D17" s="84">
        <f>IF(AND(C17&gt;0,B17&gt;0),(B17/C17%)-100,"x  ")</f>
        <v>14.85519337134258</v>
      </c>
      <c r="E17" s="82">
        <v>1154.0709999999999</v>
      </c>
      <c r="F17" s="83">
        <v>1184.9269999999999</v>
      </c>
      <c r="G17" s="84">
        <f>IF(AND(F17&gt;0,E17&gt;0),(E17/F17%)-100,"x  ")</f>
        <v>-2.6040422743341907</v>
      </c>
      <c r="H17" s="49"/>
    </row>
    <row r="18" spans="1:8" hidden="1" x14ac:dyDescent="0.2">
      <c r="A18" s="60" t="s">
        <v>65</v>
      </c>
      <c r="B18" s="85">
        <v>62.021999999999998</v>
      </c>
      <c r="C18" s="85">
        <v>49.71</v>
      </c>
      <c r="D18" s="84">
        <f>IF(AND(C18&gt;0,B18&gt;0),(B18/C18%)-100,"x  ")</f>
        <v>24.767652383826189</v>
      </c>
      <c r="E18" s="82">
        <v>280.56900000000002</v>
      </c>
      <c r="F18" s="83">
        <v>270.25700000000001</v>
      </c>
      <c r="G18" s="84">
        <f>IF(AND(F18&gt;0,E18&gt;0),(E18/F18%)-100,"x  ")</f>
        <v>3.8156273473027511</v>
      </c>
      <c r="H18" s="49"/>
    </row>
    <row r="19" spans="1:8" hidden="1" x14ac:dyDescent="0.2">
      <c r="A19" s="60" t="s">
        <v>66</v>
      </c>
      <c r="B19" s="85">
        <v>9.6229999999999993</v>
      </c>
      <c r="C19" s="85">
        <v>10.241</v>
      </c>
      <c r="D19" s="84">
        <f>IF(AND(C19&gt;0,B19&gt;0),(B19/C19%)-100,"x  ")</f>
        <v>-6.0345669368225856</v>
      </c>
      <c r="E19" s="82">
        <v>38.843000000000004</v>
      </c>
      <c r="F19" s="83">
        <v>44.39</v>
      </c>
      <c r="G19" s="84">
        <f>IF(AND(F19&gt;0,E19&gt;0),(E19/F19%)-100,"x  ")</f>
        <v>-12.496057670646536</v>
      </c>
      <c r="H19" s="49"/>
    </row>
    <row r="20" spans="1:8" x14ac:dyDescent="0.2">
      <c r="A20" s="60" t="s">
        <v>67</v>
      </c>
      <c r="B20" s="86">
        <f>(B18)+(B19)</f>
        <v>71.644999999999996</v>
      </c>
      <c r="C20" s="86">
        <f>(C18)+(C19)</f>
        <v>59.951000000000001</v>
      </c>
      <c r="D20" s="84">
        <f>IF(AND(C20&gt;0,B20&gt;0),(B20/C20%)-100,"x  ")</f>
        <v>19.505929842704873</v>
      </c>
      <c r="E20" s="82">
        <f>(E18)+(E19)</f>
        <v>319.41200000000003</v>
      </c>
      <c r="F20" s="83">
        <f>(F18)+(F19)</f>
        <v>314.64699999999999</v>
      </c>
      <c r="G20" s="84">
        <f>IF(AND(F20&gt;0,E20&gt;0),(E20/F20%)-100,"x  ")</f>
        <v>1.5143954971762099</v>
      </c>
      <c r="H20" s="56"/>
    </row>
    <row r="21" spans="1:8" x14ac:dyDescent="0.2">
      <c r="A21" s="60" t="s">
        <v>68</v>
      </c>
      <c r="B21" s="85">
        <v>251.886</v>
      </c>
      <c r="C21" s="85">
        <v>221.73500000000001</v>
      </c>
      <c r="D21" s="84">
        <f>IF(AND(C21&gt;0,B21&gt;0),(B21/C21%)-100,"x  ")</f>
        <v>13.597763095587069</v>
      </c>
      <c r="E21" s="82">
        <v>834.65899999999999</v>
      </c>
      <c r="F21" s="83">
        <v>870.28</v>
      </c>
      <c r="G21" s="84">
        <f>IF(AND(F21&gt;0,E21&gt;0),(E21/F21%)-100,"x  ")</f>
        <v>-4.0930505124787402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106.82599999999999</v>
      </c>
      <c r="C23" s="85">
        <v>76.128</v>
      </c>
      <c r="D23" s="84">
        <f>IF(AND(C23&gt;0,B23&gt;0),(B23/C23%)-100,"x  ")</f>
        <v>40.324190836485911</v>
      </c>
      <c r="E23" s="82">
        <v>375.43900000000002</v>
      </c>
      <c r="F23" s="83">
        <v>341.79599999999999</v>
      </c>
      <c r="G23" s="84">
        <f>IF(AND(F23&gt;0,E23&gt;0),(E23/F23%)-100,"x  ")</f>
        <v>9.8430057695233444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18.173999999999999</v>
      </c>
      <c r="C25" s="85">
        <v>16.72</v>
      </c>
      <c r="D25" s="84">
        <f>IF(AND(C25&gt;0,B25&gt;0),(B25/C25%)-100,"x  ")</f>
        <v>8.6961722488038333</v>
      </c>
      <c r="E25" s="82">
        <v>88.238</v>
      </c>
      <c r="F25" s="83">
        <v>87.471999999999994</v>
      </c>
      <c r="G25" s="84">
        <f>IF(AND(F25&gt;0,E25&gt;0),(E25/F25%)-100,"x  ")</f>
        <v>0.8757087982440197</v>
      </c>
      <c r="H25" s="49"/>
    </row>
    <row r="26" spans="1:8" hidden="1" x14ac:dyDescent="0.2">
      <c r="A26" s="60" t="s">
        <v>72</v>
      </c>
      <c r="B26" s="85">
        <v>2.9430000000000001</v>
      </c>
      <c r="C26" s="85">
        <v>3.7959999999999998</v>
      </c>
      <c r="D26" s="84">
        <f>IF(AND(C26&gt;0,B26&gt;0),(B26/C26%)-100,"x  ")</f>
        <v>-22.47102212855637</v>
      </c>
      <c r="E26" s="82">
        <v>12.872999999999999</v>
      </c>
      <c r="F26" s="83">
        <v>14.531000000000001</v>
      </c>
      <c r="G26" s="84">
        <f>IF(AND(F26&gt;0,E26&gt;0),(E26/F26%)-100,"x  ")</f>
        <v>-11.41008877572088</v>
      </c>
      <c r="H26" s="49"/>
    </row>
    <row r="27" spans="1:8" x14ac:dyDescent="0.2">
      <c r="A27" s="55" t="s">
        <v>61</v>
      </c>
      <c r="B27" s="85">
        <f>(B25)+(B26)</f>
        <v>21.117000000000001</v>
      </c>
      <c r="C27" s="85">
        <f>(C25)+(C26)</f>
        <v>20.515999999999998</v>
      </c>
      <c r="D27" s="84">
        <f>IF(AND(C27&gt;0,B27&gt;0),(B27/C27%)-100,"x  ")</f>
        <v>2.9294209397543511</v>
      </c>
      <c r="E27" s="82">
        <f>(E25)+(E26)</f>
        <v>101.111</v>
      </c>
      <c r="F27" s="83">
        <f>(F25)+(F26)</f>
        <v>102.003</v>
      </c>
      <c r="G27" s="84">
        <f>IF(AND(F27&gt;0,E27&gt;0),(E27/F27%)-100,"x  ")</f>
        <v>-0.87448408380144826</v>
      </c>
      <c r="H27" s="56"/>
    </row>
    <row r="28" spans="1:8" x14ac:dyDescent="0.2">
      <c r="A28" s="55" t="s">
        <v>62</v>
      </c>
      <c r="B28" s="85">
        <v>85.709000000000003</v>
      </c>
      <c r="C28" s="85">
        <v>55.612000000000002</v>
      </c>
      <c r="D28" s="84">
        <f>IF(AND(C28&gt;0,B28&gt;0),(B28/C28%)-100,"x  ")</f>
        <v>54.119614471696735</v>
      </c>
      <c r="E28" s="82">
        <v>274.32799999999997</v>
      </c>
      <c r="F28" s="83">
        <v>239.79300000000001</v>
      </c>
      <c r="G28" s="84">
        <f>IF(AND(F28&gt;0,E28&gt;0),(E28/F28%)-100,"x  ")</f>
        <v>14.402005062699899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735</v>
      </c>
      <c r="C30" s="85">
        <v>739</v>
      </c>
      <c r="D30" s="84">
        <f>IF(AND(C30&gt;0,B30&gt;0),(B30/C30%)-100,"x  ")</f>
        <v>-0.54127198917456099</v>
      </c>
      <c r="E30" s="82">
        <v>2586</v>
      </c>
      <c r="F30" s="83">
        <v>2649</v>
      </c>
      <c r="G30" s="84">
        <f>IF(AND(F30&gt;0,E30&gt;0),(E30/F30%)-100,"x  ")</f>
        <v>-2.3782559456398644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101</v>
      </c>
      <c r="C34" s="85">
        <f>C11+(C12*2)</f>
        <v>81</v>
      </c>
      <c r="D34" s="84">
        <f>IF(AND(C34&gt;0,B34&gt;0),(B34/C34%)-100,"x  ")</f>
        <v>24.691358024691354</v>
      </c>
      <c r="E34" s="82">
        <f>E11+(E12*2)</f>
        <v>467</v>
      </c>
      <c r="F34" s="83">
        <f>F11+(F12*2)</f>
        <v>422</v>
      </c>
      <c r="G34" s="84">
        <f>IF(AND(F34&gt;0,E34&gt;0),(E34/F34%)-100,"x  ")</f>
        <v>10.66350710900474</v>
      </c>
      <c r="H34" s="56"/>
    </row>
    <row r="35" spans="1:8" x14ac:dyDescent="0.2">
      <c r="A35" s="67" t="s">
        <v>75</v>
      </c>
      <c r="B35" s="85">
        <f>(B30)-(B34)</f>
        <v>634</v>
      </c>
      <c r="C35" s="85">
        <f>(C30)-(C34)</f>
        <v>658</v>
      </c>
      <c r="D35" s="84">
        <f>IF(AND(C35&gt;0,B35&gt;0),(B35/C35%)-100,"x  ")</f>
        <v>-3.6474164133738611</v>
      </c>
      <c r="E35" s="82">
        <f>(E30)-(E34)</f>
        <v>2119</v>
      </c>
      <c r="F35" s="83">
        <f>(F30)-(F34)</f>
        <v>2227</v>
      </c>
      <c r="G35" s="84">
        <f>IF(AND(F35&gt;0,E35&gt;0),(E35/F35%)-100,"x  ")</f>
        <v>-4.849573417153124</v>
      </c>
      <c r="H35" s="57"/>
    </row>
    <row r="36" spans="1:8" x14ac:dyDescent="0.2">
      <c r="A36" s="55" t="s">
        <v>76</v>
      </c>
      <c r="B36" s="85">
        <v>95</v>
      </c>
      <c r="C36" s="85">
        <v>109</v>
      </c>
      <c r="D36" s="84">
        <f>IF(AND(C36&gt;0,B36&gt;0),(B36/C36%)-100,"x  ")</f>
        <v>-12.844036697247716</v>
      </c>
      <c r="E36" s="82">
        <v>629</v>
      </c>
      <c r="F36" s="83">
        <v>717</v>
      </c>
      <c r="G36" s="84">
        <f>IF(AND(F36&gt;0,E36&gt;0),(E36/F36%)-100,"x  ")</f>
        <v>-12.273361227336125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59.811999999999998</v>
      </c>
      <c r="C38" s="86">
        <v>48.475000000000001</v>
      </c>
      <c r="D38" s="84">
        <f>IF(AND(C38&gt;0,B38&gt;0),(B38/C38%)-100,"x  ")</f>
        <v>23.387313047962863</v>
      </c>
      <c r="E38" s="82">
        <v>219.95400000000001</v>
      </c>
      <c r="F38" s="83">
        <v>213.40799999999999</v>
      </c>
      <c r="G38" s="84">
        <f>IF(AND(F38&gt;0,E38&gt;0),(E38/F38%)-100,"x  ")</f>
        <v>3.0673639226270808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12.442</v>
      </c>
      <c r="C40" s="85">
        <v>9.8000000000000007</v>
      </c>
      <c r="D40" s="84">
        <f>IF(AND(C40&gt;0,B40&gt;0),(B40/C40%)-100,"x  ")</f>
        <v>26.959183673469383</v>
      </c>
      <c r="E40" s="82">
        <v>56.326000000000001</v>
      </c>
      <c r="F40" s="83">
        <v>52.180999999999997</v>
      </c>
      <c r="G40" s="84">
        <f>IF(AND(F40&gt;0,E40&gt;0),(E40/F40%)-100,"x  ")</f>
        <v>7.9435043406603967</v>
      </c>
      <c r="H40" s="49"/>
    </row>
    <row r="41" spans="1:8" hidden="1" x14ac:dyDescent="0.2">
      <c r="A41" s="60" t="s">
        <v>72</v>
      </c>
      <c r="B41" s="85">
        <v>1.6339999999999999</v>
      </c>
      <c r="C41" s="85">
        <v>2.2109999999999999</v>
      </c>
      <c r="D41" s="84">
        <f>IF(AND(C41&gt;0,B41&gt;0),(B41/C41%)-100,"x  ")</f>
        <v>-26.096788783355947</v>
      </c>
      <c r="E41" s="82">
        <v>7.5449999999999999</v>
      </c>
      <c r="F41" s="83">
        <v>8.8490000000000002</v>
      </c>
      <c r="G41" s="84">
        <f>IF(AND(F41&gt;0,E41&gt;0),(E41/F41%)-100,"x  ")</f>
        <v>-14.736128376087692</v>
      </c>
      <c r="H41" s="49"/>
    </row>
    <row r="42" spans="1:8" x14ac:dyDescent="0.2">
      <c r="A42" s="55" t="s">
        <v>74</v>
      </c>
      <c r="B42" s="86">
        <f>(B40)+(B41)</f>
        <v>14.076000000000001</v>
      </c>
      <c r="C42" s="86">
        <f>(C40)+(C41)</f>
        <v>12.011000000000001</v>
      </c>
      <c r="D42" s="84">
        <f>IF(AND(C42&gt;0,B42&gt;0),(B42/C42%)-100,"x  ")</f>
        <v>17.192573474315211</v>
      </c>
      <c r="E42" s="82">
        <f>(E40)+(E41)</f>
        <v>63.871000000000002</v>
      </c>
      <c r="F42" s="83">
        <f>(F40)+(F41)</f>
        <v>61.03</v>
      </c>
      <c r="G42" s="84">
        <f>IF(AND(F42&gt;0,E42&gt;0),(E42/F42%)-100,"x  ")</f>
        <v>4.6550876618056662</v>
      </c>
      <c r="H42" s="56"/>
    </row>
    <row r="43" spans="1:8" x14ac:dyDescent="0.2">
      <c r="A43" s="67" t="s">
        <v>75</v>
      </c>
      <c r="B43" s="85">
        <v>45.735999999999997</v>
      </c>
      <c r="C43" s="85">
        <v>36.463999999999999</v>
      </c>
      <c r="D43" s="84">
        <f>IF(AND(C43&gt;0,B43&gt;0),(B43/C43%)-100,"x  ")</f>
        <v>25.42781921895569</v>
      </c>
      <c r="E43" s="82">
        <v>156.083</v>
      </c>
      <c r="F43" s="83">
        <v>152.37799999999999</v>
      </c>
      <c r="G43" s="84">
        <f>IF(AND(F43&gt;0,E43&gt;0),(E43/F43%)-100,"x  ")</f>
        <v>2.4314533594088488</v>
      </c>
      <c r="H43" s="49"/>
    </row>
    <row r="44" spans="1:8" x14ac:dyDescent="0.2">
      <c r="A44" s="55" t="s">
        <v>76</v>
      </c>
      <c r="B44" s="85">
        <v>8.0950000000000006</v>
      </c>
      <c r="C44" s="85">
        <v>9.0709999999999997</v>
      </c>
      <c r="D44" s="84">
        <f>IF(AND(C44&gt;0,B44&gt;0),(B44/C44%)-100,"x  ")</f>
        <v>-10.759563443942227</v>
      </c>
      <c r="E44" s="82">
        <v>55.125</v>
      </c>
      <c r="F44" s="83">
        <v>61.082000000000001</v>
      </c>
      <c r="G44" s="84">
        <f>IF(AND(F44&gt;0,E44&gt;0),(E44/F44%)-100,"x  ")</f>
        <v>-9.7524639009855605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2486</v>
      </c>
      <c r="C46" s="86">
        <v>2024</v>
      </c>
      <c r="D46" s="84">
        <f>IF(AND(C46&gt;0,B46&gt;0),(B46/C46%)-100,"x  ")</f>
        <v>22.826086956521749</v>
      </c>
      <c r="E46" s="82">
        <v>8761</v>
      </c>
      <c r="F46" s="83">
        <v>8424</v>
      </c>
      <c r="G46" s="84">
        <f>IF(AND(F46&gt;0,E46&gt;0),(E46/F46%)-100,"x  ")</f>
        <v>4.0004748338081697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507</v>
      </c>
      <c r="C48" s="85">
        <v>379</v>
      </c>
      <c r="D48" s="84">
        <f>IF(AND(C48&gt;0,B48&gt;0),(B48/C48%)-100,"x  ")</f>
        <v>33.773087071240099</v>
      </c>
      <c r="E48" s="82">
        <v>2291</v>
      </c>
      <c r="F48" s="83">
        <v>2054</v>
      </c>
      <c r="G48" s="84">
        <f>IF(AND(F48&gt;0,E48&gt;0),(E48/F48%)-100,"x  ")</f>
        <v>11.538461538461547</v>
      </c>
      <c r="H48" s="49"/>
    </row>
    <row r="49" spans="1:8" hidden="1" x14ac:dyDescent="0.2">
      <c r="A49" s="60" t="s">
        <v>72</v>
      </c>
      <c r="B49" s="85">
        <v>52</v>
      </c>
      <c r="C49" s="85">
        <v>78</v>
      </c>
      <c r="D49" s="84">
        <f>IF(AND(C49&gt;0,B49&gt;0),(B49/C49%)-100,"x  ")</f>
        <v>-33.333333333333329</v>
      </c>
      <c r="E49" s="82">
        <v>300</v>
      </c>
      <c r="F49" s="83">
        <v>349</v>
      </c>
      <c r="G49" s="84">
        <f>IF(AND(F49&gt;0,E49&gt;0),(E49/F49%)-100,"x  ")</f>
        <v>-14.040114613180521</v>
      </c>
      <c r="H49" s="49"/>
    </row>
    <row r="50" spans="1:8" x14ac:dyDescent="0.2">
      <c r="A50" s="55" t="s">
        <v>74</v>
      </c>
      <c r="B50" s="85">
        <f>(B48)+(B49)</f>
        <v>559</v>
      </c>
      <c r="C50" s="85">
        <f>(C48)+(C49)</f>
        <v>457</v>
      </c>
      <c r="D50" s="84">
        <f>IF(AND(C50&gt;0,B50&gt;0),(B50/C50%)-100,"x  ")</f>
        <v>22.319474835886211</v>
      </c>
      <c r="E50" s="82">
        <f>(E48)+(E49)</f>
        <v>2591</v>
      </c>
      <c r="F50" s="83">
        <f>(F48)+(F49)</f>
        <v>2403</v>
      </c>
      <c r="G50" s="84">
        <f>IF(AND(F50&gt;0,E50&gt;0),(E50/F50%)-100,"x  ")</f>
        <v>7.8235538909696203</v>
      </c>
      <c r="H50" s="56"/>
    </row>
    <row r="51" spans="1:8" x14ac:dyDescent="0.2">
      <c r="A51" s="67" t="s">
        <v>75</v>
      </c>
      <c r="B51" s="85">
        <v>1927</v>
      </c>
      <c r="C51" s="85">
        <v>1567</v>
      </c>
      <c r="D51" s="84">
        <f>IF(AND(C51&gt;0,B51&gt;0),(B51/C51%)-100,"x  ")</f>
        <v>22.973835354179968</v>
      </c>
      <c r="E51" s="82">
        <v>6170</v>
      </c>
      <c r="F51" s="83">
        <v>6021</v>
      </c>
      <c r="G51" s="84">
        <f>IF(AND(F51&gt;0,E51&gt;0),(E51/F51%)-100,"x  ")</f>
        <v>2.4746719813984441</v>
      </c>
      <c r="H51" s="49"/>
    </row>
    <row r="52" spans="1:8" x14ac:dyDescent="0.2">
      <c r="A52" s="68" t="s">
        <v>76</v>
      </c>
      <c r="B52" s="87">
        <v>291</v>
      </c>
      <c r="C52" s="87">
        <v>330</v>
      </c>
      <c r="D52" s="88">
        <f>IF(AND(C52&gt;0,B52&gt;0),(B52/C52%)-100,"x  ")</f>
        <v>-11.818181818181813</v>
      </c>
      <c r="E52" s="89">
        <v>1881</v>
      </c>
      <c r="F52" s="90">
        <v>2100</v>
      </c>
      <c r="G52" s="88">
        <f>IF(AND(F52&gt;0,E52&gt;0),(E52/F52%)-100,"x  ")</f>
        <v>-10.428571428571431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5/16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104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5/16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105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106</v>
      </c>
    </row>
    <row r="3" spans="1:26" x14ac:dyDescent="0.2">
      <c r="A3" s="72"/>
      <c r="B3" s="27" t="s">
        <v>107</v>
      </c>
      <c r="C3" s="27" t="s">
        <v>108</v>
      </c>
      <c r="D3" s="27" t="s">
        <v>109</v>
      </c>
      <c r="E3" s="27" t="s">
        <v>110</v>
      </c>
      <c r="F3" s="28" t="s">
        <v>111</v>
      </c>
      <c r="G3" s="28" t="s">
        <v>112</v>
      </c>
      <c r="H3" s="29" t="s">
        <v>113</v>
      </c>
      <c r="I3" s="28" t="s">
        <v>114</v>
      </c>
      <c r="J3" s="28" t="s">
        <v>115</v>
      </c>
      <c r="K3" s="28" t="s">
        <v>116</v>
      </c>
      <c r="L3" s="28" t="s">
        <v>117</v>
      </c>
      <c r="M3" s="28" t="s">
        <v>118</v>
      </c>
      <c r="N3" s="28" t="s">
        <v>107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183</v>
      </c>
      <c r="C7" s="76">
        <v>163</v>
      </c>
      <c r="D7" s="76">
        <v>258</v>
      </c>
      <c r="E7" s="76">
        <v>269</v>
      </c>
      <c r="F7" s="76">
        <v>359</v>
      </c>
      <c r="G7" s="76">
        <v>170</v>
      </c>
      <c r="H7" s="76">
        <v>182</v>
      </c>
      <c r="I7" s="76">
        <v>317</v>
      </c>
      <c r="J7" s="76">
        <v>157</v>
      </c>
      <c r="K7" s="76">
        <v>122</v>
      </c>
      <c r="L7" s="76">
        <v>113</v>
      </c>
      <c r="M7" s="77">
        <v>268</v>
      </c>
      <c r="N7" s="76">
        <v>217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119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827</v>
      </c>
      <c r="C11" s="76">
        <v>398</v>
      </c>
      <c r="D11" s="76">
        <v>1387</v>
      </c>
      <c r="E11" s="76">
        <v>939</v>
      </c>
      <c r="F11" s="76">
        <v>966</v>
      </c>
      <c r="G11" s="76">
        <v>455</v>
      </c>
      <c r="H11" s="76">
        <v>583</v>
      </c>
      <c r="I11" s="76">
        <v>858</v>
      </c>
      <c r="J11" s="76">
        <v>685</v>
      </c>
      <c r="K11" s="76">
        <v>353</v>
      </c>
      <c r="L11" s="76">
        <v>383</v>
      </c>
      <c r="M11" s="77">
        <v>742</v>
      </c>
      <c r="N11" s="76">
        <v>755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05/16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2016-07-27T05:18:28Z</dcterms:modified>
  <cp:category>LIS-Bericht</cp:category>
</cp:coreProperties>
</file>