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D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D42" i="5" s="1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C22" i="4"/>
  <c r="H21" i="4"/>
  <c r="H22" i="4" s="1"/>
  <c r="F21" i="4"/>
  <c r="F22" i="4" s="1"/>
  <c r="E21" i="4"/>
  <c r="G21" i="4" s="1"/>
  <c r="D21" i="4"/>
  <c r="D22" i="4" s="1"/>
  <c r="C21" i="4"/>
  <c r="B21" i="4"/>
  <c r="B22" i="4" s="1"/>
  <c r="G20" i="4"/>
  <c r="G18" i="4"/>
  <c r="G16" i="4"/>
  <c r="G14" i="4"/>
  <c r="G13" i="4"/>
  <c r="G12" i="4"/>
  <c r="G11" i="4"/>
  <c r="G10" i="4"/>
  <c r="G9" i="4"/>
  <c r="G8" i="4"/>
  <c r="G27" i="5" l="1"/>
  <c r="D13" i="5"/>
  <c r="G20" i="5"/>
  <c r="G34" i="5"/>
  <c r="G50" i="5"/>
  <c r="G13" i="5"/>
  <c r="D20" i="5"/>
  <c r="D27" i="5"/>
  <c r="G42" i="5"/>
  <c r="D35" i="5"/>
  <c r="D34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<sst xmlns="http://schemas.openxmlformats.org/spreadsheetml/2006/main" count="147" uniqueCount="123">
  <si>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</si>
  <si>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</si>
  <si>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</si>
  <si>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</si>
  <si>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</si>
  <si>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</si>
  <si>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</si>
  <si>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</si>
  <si>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</si>
  <si>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</si>
  <si>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</si>
  <si>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</si>
  <si>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</si>
  <si>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</si>
  <si>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</si>
  <si>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</si>
  <si>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</si>
  <si>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</si>
  <si>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</si>
  <si>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</si>
  <si>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</si>
  <si>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</si>
  <si>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</si>
  <si>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</si>
  <si>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</si>
  <si>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</si>
  <si>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</si>
  <si>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</si>
  <si>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</si>
  <si>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</si>
  <si>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</si>
  <si>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</si>
  <si>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</si>
  <si>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</si>
  <si>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</si>
  <si>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</si>
  <si>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</si>
  <si>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</si>
  <si>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</si>
  <si>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</si>
  <si>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</si>
  <si>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</si>
  <si>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</si>
  <si>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</si>
  <si>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</si>
  <si>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</si>
  <si>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</si>
  <si>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</si>
  <si>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</si>
  <si>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</si>
  <si>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</si>
  <si>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</si>
  <si>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</si>
  <si>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</si>
  <si>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</si>
  <si>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</si>
  <si>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</si>
  <si>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</si>
  <si>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</si>
  <si>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</si>
  <si>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</si>
  <si>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</si>
  <si>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</si>
  <si>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</si>
  <si>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</si>
  <si>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</si>
  <si>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</si>
  <si>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</si>
  <si>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</si>
  <si>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</si>
  <si>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</si>
  <si>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</si>
  <si>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</si>
  <si>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</si>
  <si>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</si>
  <si>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</si>
  <si>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</si>
  <si>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</si>
  <si>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</si>
  <si>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</si>
  <si>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</si>
  <si>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</si>
  <si>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</si>
  <si>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</si>
  <si>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</si>
  <si>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</si>
  <si>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</si>
  <si>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</si>
  <si>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</si>
  <si>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</si>
  <si>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</si>
  <si>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</si>
  <si>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</si>
  <si>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</si>
  <si>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</si>
  <si>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</si>
  <si>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August 2017</t>
  </si>
  <si>
    <t>Januar bis August 2017</t>
  </si>
  <si>
    <t>Januar bis August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</si>
  <si>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August 2017</t>
    </r>
  </si>
  <si>
    <t>August 
2017</t>
  </si>
  <si>
    <t>August 
2016</t>
  </si>
  <si>
    <t xml:space="preserve">Januar bis August </t>
  </si>
  <si>
    <t>Stand: August 2017</t>
  </si>
  <si>
    <t>Baugenehmigungen für Wohngebäude insgesamt 
ab August 2017</t>
  </si>
  <si>
    <t>August 2017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</si>
  <si>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</si>
  <si>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</si>
  <si>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</si>
  <si>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</si>
  <si>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</si>
  <si>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</si>
  <si>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</si>
  <si>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</si>
  <si>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</si>
  <si>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</si>
  <si>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</si>
  <si>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</si>
  <si>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2017</t>
  </si>
  <si>
    <t>Kennziffer: F II 1 - m 08/17 HH</t>
  </si>
  <si>
    <t xml:space="preserve">© Statistisches Amt für Hamburg und Schleswig-Holstein, Hamburg 2017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</si>
  <si>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August 2017</t>
    </r>
  </si>
  <si>
    <t>Herausgegeben am: 10.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</si>
</sst>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217</c:v>
                </c:pt>
                <c:pt idx="1">
                  <c:v>410</c:v>
                </c:pt>
                <c:pt idx="2">
                  <c:v>249</c:v>
                </c:pt>
                <c:pt idx="3">
                  <c:v>294</c:v>
                </c:pt>
                <c:pt idx="4">
                  <c:v>302</c:v>
                </c:pt>
                <c:pt idx="5">
                  <c:v>147</c:v>
                </c:pt>
                <c:pt idx="6">
                  <c:v>207</c:v>
                </c:pt>
                <c:pt idx="7">
                  <c:v>210</c:v>
                </c:pt>
                <c:pt idx="8">
                  <c:v>267</c:v>
                </c:pt>
                <c:pt idx="9">
                  <c:v>322</c:v>
                </c:pt>
                <c:pt idx="10">
                  <c:v>301</c:v>
                </c:pt>
                <c:pt idx="11">
                  <c:v>238</c:v>
                </c:pt>
                <c:pt idx="12">
                  <c:v>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1089</c:v>
                </c:pt>
                <c:pt idx="1">
                  <c:v>1332</c:v>
                </c:pt>
                <c:pt idx="2">
                  <c:v>1193</c:v>
                </c:pt>
                <c:pt idx="3">
                  <c:v>1348</c:v>
                </c:pt>
                <c:pt idx="4">
                  <c:v>1489</c:v>
                </c:pt>
                <c:pt idx="5">
                  <c:v>1486</c:v>
                </c:pt>
                <c:pt idx="6">
                  <c:v>1152</c:v>
                </c:pt>
                <c:pt idx="7">
                  <c:v>573</c:v>
                </c:pt>
                <c:pt idx="8">
                  <c:v>940</c:v>
                </c:pt>
                <c:pt idx="9">
                  <c:v>1926</c:v>
                </c:pt>
                <c:pt idx="10">
                  <c:v>940</c:v>
                </c:pt>
                <c:pt idx="11">
                  <c:v>1084</c:v>
                </c:pt>
                <c:pt idx="12">
                  <c:v>1212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8080"/>
        <c:axId val="89228800"/>
      </c:lineChart>
      <c:catAx>
        <c:axId val="88878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9228800"/>
        <c:crosses val="autoZero"/>
        <c:auto val="1"/>
        <c:lblAlgn val="ctr"/>
        <c:lblOffset val="100"/>
        <c:noMultiLvlLbl val="0"/>
      </c:catAx>
      <c:valAx>
        <c:axId val="8922880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878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47621</xdr:rowOff>
    </xdr:from>
    <xdr:to>
      <xdr:col>7</xdr:col>
      <xdr:colOff>744822</xdr:colOff>
      <xdr:row>53</xdr:row>
      <xdr:rowOff>114475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3"/>
      <c r="G16" s="3"/>
      <c r="H16" s="7" t="s">
        <v>119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6" t="s">
        <v>10</v>
      </c>
      <c r="B15" s="95"/>
      <c r="C15" s="95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4" t="s">
        <v>11</v>
      </c>
      <c r="B17" s="95"/>
      <c r="C17" s="95"/>
      <c r="D17" s="13"/>
      <c r="E17" s="13"/>
      <c r="F17" s="13"/>
      <c r="G17" s="13"/>
    </row>
    <row r="18" spans="1:7" x14ac:dyDescent="0.2">
      <c r="A18" s="13" t="s">
        <v>12</v>
      </c>
      <c r="B18" s="97" t="s">
        <v>94</v>
      </c>
      <c r="C18" s="95"/>
      <c r="D18" s="13"/>
      <c r="E18" s="13"/>
      <c r="F18" s="13"/>
      <c r="G18" s="13"/>
    </row>
    <row r="19" spans="1:7" x14ac:dyDescent="0.2">
      <c r="A19" s="13" t="s">
        <v>13</v>
      </c>
      <c r="B19" s="98" t="s">
        <v>14</v>
      </c>
      <c r="C19" s="95"/>
      <c r="D19" s="95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6" t="s">
        <v>15</v>
      </c>
      <c r="B21" s="95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4" t="s">
        <v>17</v>
      </c>
      <c r="C23" s="95"/>
      <c r="D23" s="13"/>
      <c r="E23" s="13"/>
      <c r="F23" s="13"/>
      <c r="G23" s="13"/>
    </row>
    <row r="24" spans="1:7" x14ac:dyDescent="0.2">
      <c r="A24" s="13" t="s">
        <v>18</v>
      </c>
      <c r="B24" s="94" t="s">
        <v>19</v>
      </c>
      <c r="C24" s="95"/>
      <c r="D24" s="13"/>
      <c r="E24" s="13"/>
      <c r="F24" s="13"/>
      <c r="G24" s="13"/>
    </row>
    <row r="25" spans="1:7" x14ac:dyDescent="0.2">
      <c r="A25" s="13"/>
      <c r="B25" s="95" t="s">
        <v>20</v>
      </c>
      <c r="C25" s="95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7" t="s">
        <v>120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24</v>
      </c>
      <c r="B41" s="93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08/17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121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8</v>
      </c>
      <c r="C8" s="80">
        <v>1</v>
      </c>
      <c r="D8" s="80">
        <v>109</v>
      </c>
      <c r="E8" s="80">
        <v>0</v>
      </c>
      <c r="F8" s="80">
        <v>2</v>
      </c>
      <c r="G8" s="80">
        <f t="shared" ref="G8:G14" si="0">E8+F8</f>
        <v>2</v>
      </c>
      <c r="H8" s="80">
        <v>103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30</v>
      </c>
      <c r="C9" s="80">
        <v>7</v>
      </c>
      <c r="D9" s="80">
        <v>41</v>
      </c>
      <c r="E9" s="80">
        <v>16</v>
      </c>
      <c r="F9" s="80">
        <v>6</v>
      </c>
      <c r="G9" s="80">
        <f t="shared" si="0"/>
        <v>22</v>
      </c>
      <c r="H9" s="80">
        <v>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49</v>
      </c>
      <c r="C10" s="80">
        <v>0</v>
      </c>
      <c r="D10" s="80">
        <v>222</v>
      </c>
      <c r="E10" s="80">
        <v>13</v>
      </c>
      <c r="F10" s="80">
        <v>12</v>
      </c>
      <c r="G10" s="80">
        <f t="shared" si="0"/>
        <v>25</v>
      </c>
      <c r="H10" s="80">
        <v>134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20</v>
      </c>
      <c r="C11" s="80">
        <v>1</v>
      </c>
      <c r="D11" s="80">
        <v>593</v>
      </c>
      <c r="E11" s="80">
        <v>4</v>
      </c>
      <c r="F11" s="80">
        <v>0</v>
      </c>
      <c r="G11" s="80">
        <f t="shared" si="0"/>
        <v>4</v>
      </c>
      <c r="H11" s="80">
        <v>583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60</v>
      </c>
      <c r="C12" s="80">
        <v>6</v>
      </c>
      <c r="D12" s="80">
        <v>151</v>
      </c>
      <c r="E12" s="80">
        <v>20</v>
      </c>
      <c r="F12" s="80">
        <v>12</v>
      </c>
      <c r="G12" s="80">
        <f t="shared" si="0"/>
        <v>32</v>
      </c>
      <c r="H12" s="80">
        <v>110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11</v>
      </c>
      <c r="C13" s="80">
        <v>1</v>
      </c>
      <c r="D13" s="80">
        <v>22</v>
      </c>
      <c r="E13" s="80">
        <v>6</v>
      </c>
      <c r="F13" s="80">
        <v>0</v>
      </c>
      <c r="G13" s="80">
        <f t="shared" si="0"/>
        <v>6</v>
      </c>
      <c r="H13" s="80">
        <v>15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27</v>
      </c>
      <c r="C14" s="80">
        <v>1</v>
      </c>
      <c r="D14" s="80">
        <v>74</v>
      </c>
      <c r="E14" s="80">
        <v>20</v>
      </c>
      <c r="F14" s="80">
        <v>2</v>
      </c>
      <c r="G14" s="80">
        <f t="shared" si="0"/>
        <v>22</v>
      </c>
      <c r="H14" s="80">
        <v>52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205</v>
      </c>
      <c r="C16" s="80">
        <v>17</v>
      </c>
      <c r="D16" s="80">
        <v>1212</v>
      </c>
      <c r="E16" s="80">
        <v>79</v>
      </c>
      <c r="F16" s="80">
        <v>34</v>
      </c>
      <c r="G16" s="80">
        <f>E16+F16</f>
        <v>113</v>
      </c>
      <c r="H16" s="80">
        <v>1001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97</v>
      </c>
      <c r="B18" s="80">
        <v>1897</v>
      </c>
      <c r="C18" s="80">
        <v>137</v>
      </c>
      <c r="D18" s="80">
        <v>9313</v>
      </c>
      <c r="E18" s="80">
        <v>850</v>
      </c>
      <c r="F18" s="80">
        <v>226</v>
      </c>
      <c r="G18" s="80">
        <f>E18+F18</f>
        <v>1076</v>
      </c>
      <c r="H18" s="80">
        <v>7393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98</v>
      </c>
      <c r="B20" s="80">
        <v>1483</v>
      </c>
      <c r="C20" s="80">
        <v>177</v>
      </c>
      <c r="D20" s="80">
        <v>5374</v>
      </c>
      <c r="E20" s="80">
        <v>629</v>
      </c>
      <c r="F20" s="80">
        <v>178</v>
      </c>
      <c r="G20" s="80">
        <f>E20+F20</f>
        <v>807</v>
      </c>
      <c r="H20" s="80">
        <v>3900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f>(B18)-(B20)</f>
        <v>414</v>
      </c>
      <c r="C21" s="80">
        <f>(C18)-(C20)</f>
        <v>-40</v>
      </c>
      <c r="D21" s="80">
        <f>(D18)-(D20)</f>
        <v>3939</v>
      </c>
      <c r="E21" s="80">
        <f>(E18)-(E20)</f>
        <v>221</v>
      </c>
      <c r="F21" s="80">
        <f>(F18)-(F20)</f>
        <v>48</v>
      </c>
      <c r="G21" s="80">
        <f>E21+F21</f>
        <v>269</v>
      </c>
      <c r="H21" s="80">
        <f>(H18)-(H20)</f>
        <v>3493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f t="shared" ref="B22:H22" si="1">((B21/B20)*100)</f>
        <v>27.916385704652729</v>
      </c>
      <c r="C22" s="81">
        <f t="shared" si="1"/>
        <v>-22.598870056497177</v>
      </c>
      <c r="D22" s="81">
        <f t="shared" si="1"/>
        <v>73.297357647934504</v>
      </c>
      <c r="E22" s="81">
        <f t="shared" si="1"/>
        <v>35.135135135135137</v>
      </c>
      <c r="F22" s="81">
        <f t="shared" si="1"/>
        <v>26.966292134831459</v>
      </c>
      <c r="G22" s="81">
        <f t="shared" si="1"/>
        <v>33.333333333333329</v>
      </c>
      <c r="H22" s="81">
        <f t="shared" si="1"/>
        <v>89.564102564102569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08/17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99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100</v>
      </c>
      <c r="C5" s="134" t="s">
        <v>101</v>
      </c>
      <c r="D5" s="137" t="s">
        <v>95</v>
      </c>
      <c r="E5" s="138" t="s">
        <v>102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133</v>
      </c>
      <c r="C9" s="83">
        <v>160</v>
      </c>
      <c r="D9" s="84">
        <f>IF(AND(C9&gt;0,B9&gt;0),(B9/C9%)-100,"x  ")</f>
        <v>-16.875</v>
      </c>
      <c r="E9" s="82">
        <v>1406</v>
      </c>
      <c r="F9" s="83">
        <v>1041</v>
      </c>
      <c r="G9" s="84">
        <f>IF(AND(F9&gt;0,E9&gt;0),(E9/F9%)-100,"x  ")</f>
        <v>35.062439961575393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79</v>
      </c>
      <c r="C11" s="83">
        <v>100</v>
      </c>
      <c r="D11" s="84">
        <f>IF(AND(C11&gt;0,B11&gt;0),(B11/C11%)-100,"x  ")</f>
        <v>-21</v>
      </c>
      <c r="E11" s="82">
        <v>850</v>
      </c>
      <c r="F11" s="83">
        <v>629</v>
      </c>
      <c r="G11" s="84">
        <f>IF(AND(F11&gt;0,E11&gt;0),(E11/F11%)-100,"x  ")</f>
        <v>35.13513513513513</v>
      </c>
      <c r="H11" s="48"/>
    </row>
    <row r="12" spans="1:26" hidden="1" x14ac:dyDescent="0.2">
      <c r="A12" s="54" t="s">
        <v>60</v>
      </c>
      <c r="B12" s="82">
        <v>17</v>
      </c>
      <c r="C12" s="83">
        <v>11</v>
      </c>
      <c r="D12" s="84">
        <f>IF(AND(C12&gt;0,B12&gt;0),(B12/C12%)-100,"x  ")</f>
        <v>54.545454545454533</v>
      </c>
      <c r="E12" s="82">
        <v>113</v>
      </c>
      <c r="F12" s="83">
        <v>89</v>
      </c>
      <c r="G12" s="84">
        <f>IF(AND(F12&gt;0,E12&gt;0),(E12/F12%)-100,"x  ")</f>
        <v>26.966292134831463</v>
      </c>
      <c r="H12" s="48"/>
    </row>
    <row r="13" spans="1:26" x14ac:dyDescent="0.2">
      <c r="A13" s="54" t="s">
        <v>61</v>
      </c>
      <c r="B13" s="82">
        <f>(B11)+(B12)</f>
        <v>96</v>
      </c>
      <c r="C13" s="83">
        <f>(C11)+(C12)</f>
        <v>111</v>
      </c>
      <c r="D13" s="84">
        <f>IF(AND(C13&gt;0,B13&gt;0),(B13/C13%)-100,"x  ")</f>
        <v>-13.513513513513516</v>
      </c>
      <c r="E13" s="82">
        <f>(E11)+(E12)</f>
        <v>963</v>
      </c>
      <c r="F13" s="83">
        <f>(F11)+(F12)</f>
        <v>718</v>
      </c>
      <c r="G13" s="84">
        <f>IF(AND(F13&gt;0,E13&gt;0),(E13/F13%)-100,"x  ")</f>
        <v>34.122562674094723</v>
      </c>
      <c r="H13" s="55"/>
    </row>
    <row r="14" spans="1:26" x14ac:dyDescent="0.2">
      <c r="A14" s="54" t="s">
        <v>62</v>
      </c>
      <c r="B14" s="82">
        <v>37</v>
      </c>
      <c r="C14" s="83">
        <v>49</v>
      </c>
      <c r="D14" s="84">
        <f>IF(AND(C14&gt;0,B14&gt;0),(B14/C14%)-100,"x  ")</f>
        <v>-24.489795918367349</v>
      </c>
      <c r="E14" s="82">
        <v>443</v>
      </c>
      <c r="F14" s="83">
        <v>323</v>
      </c>
      <c r="G14" s="84">
        <f>IF(AND(F14&gt;0,E14&gt;0),(E14/F14%)-100,"x  ")</f>
        <v>37.151702786377712</v>
      </c>
      <c r="H14" s="56"/>
    </row>
    <row r="15" spans="1:26" x14ac:dyDescent="0.2">
      <c r="A15" s="54" t="s">
        <v>63</v>
      </c>
      <c r="B15" s="82">
        <v>7</v>
      </c>
      <c r="C15" s="83">
        <v>19</v>
      </c>
      <c r="D15" s="84">
        <f>IF(AND(C15&gt;0,B15&gt;0),(B15/C15%)-100,"x  ")</f>
        <v>-63.157894736842103</v>
      </c>
      <c r="E15" s="82">
        <v>184</v>
      </c>
      <c r="F15" s="83">
        <v>126</v>
      </c>
      <c r="G15" s="84">
        <f>IF(AND(F15&gt;0,E15&gt;0),(E15/F15%)-100,"x  ")</f>
        <v>46.031746031746025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453.81</v>
      </c>
      <c r="C17" s="85">
        <v>418.089</v>
      </c>
      <c r="D17" s="84">
        <f>IF(AND(C17&gt;0,B17&gt;0),(B17/C17%)-100,"x  ")</f>
        <v>8.5438746295645274</v>
      </c>
      <c r="E17" s="82">
        <v>3464.598</v>
      </c>
      <c r="F17" s="83">
        <v>2053.3150000000001</v>
      </c>
      <c r="G17" s="84">
        <f>IF(AND(F17&gt;0,E17&gt;0),(E17/F17%)-100,"x  ")</f>
        <v>68.731928612998985</v>
      </c>
      <c r="H17" s="48"/>
    </row>
    <row r="18" spans="1:8" hidden="1" x14ac:dyDescent="0.2">
      <c r="A18" s="59" t="s">
        <v>65</v>
      </c>
      <c r="B18" s="85">
        <v>58.066000000000003</v>
      </c>
      <c r="C18" s="85">
        <v>83.010999999999996</v>
      </c>
      <c r="D18" s="84">
        <f>IF(AND(C18&gt;0,B18&gt;0),(B18/C18%)-100,"x  ")</f>
        <v>-30.050234306296744</v>
      </c>
      <c r="E18" s="82">
        <v>613.91899999999998</v>
      </c>
      <c r="F18" s="83">
        <v>457.63499999999999</v>
      </c>
      <c r="G18" s="84">
        <f>IF(AND(F18&gt;0,E18&gt;0),(E18/F18%)-100,"x  ")</f>
        <v>34.150360003059205</v>
      </c>
      <c r="H18" s="48"/>
    </row>
    <row r="19" spans="1:8" hidden="1" x14ac:dyDescent="0.2">
      <c r="A19" s="59" t="s">
        <v>66</v>
      </c>
      <c r="B19" s="85">
        <v>20.597000000000001</v>
      </c>
      <c r="C19" s="85">
        <v>18.091999999999999</v>
      </c>
      <c r="D19" s="84">
        <f>IF(AND(C19&gt;0,B19&gt;0),(B19/C19%)-100,"x  ")</f>
        <v>13.845898739774498</v>
      </c>
      <c r="E19" s="82">
        <v>123.182</v>
      </c>
      <c r="F19" s="83">
        <v>111.68899999999999</v>
      </c>
      <c r="G19" s="84">
        <f>IF(AND(F19&gt;0,E19&gt;0),(E19/F19%)-100,"x  ")</f>
        <v>10.290180769816189</v>
      </c>
      <c r="H19" s="48"/>
    </row>
    <row r="20" spans="1:8" x14ac:dyDescent="0.2">
      <c r="A20" s="59" t="s">
        <v>67</v>
      </c>
      <c r="B20" s="86">
        <f>(B18)+(B19)</f>
        <v>78.663000000000011</v>
      </c>
      <c r="C20" s="86">
        <f>(C18)+(C19)</f>
        <v>101.10299999999999</v>
      </c>
      <c r="D20" s="84">
        <f>IF(AND(C20&gt;0,B20&gt;0),(B20/C20%)-100,"x  ")</f>
        <v>-22.19518708643659</v>
      </c>
      <c r="E20" s="82">
        <f>(E18)+(E19)</f>
        <v>737.101</v>
      </c>
      <c r="F20" s="83">
        <f>(F18)+(F19)</f>
        <v>569.32399999999996</v>
      </c>
      <c r="G20" s="84">
        <f>IF(AND(F20&gt;0,E20&gt;0),(E20/F20%)-100,"x  ")</f>
        <v>29.469511209785651</v>
      </c>
      <c r="H20" s="55"/>
    </row>
    <row r="21" spans="1:8" x14ac:dyDescent="0.2">
      <c r="A21" s="59" t="s">
        <v>68</v>
      </c>
      <c r="B21" s="85">
        <v>375.14699999999999</v>
      </c>
      <c r="C21" s="85">
        <v>316.98599999999999</v>
      </c>
      <c r="D21" s="84">
        <f>IF(AND(C21&gt;0,B21&gt;0),(B21/C21%)-100,"x  ")</f>
        <v>18.348128939448429</v>
      </c>
      <c r="E21" s="82">
        <v>2727.4969999999998</v>
      </c>
      <c r="F21" s="83">
        <v>1483.991</v>
      </c>
      <c r="G21" s="84">
        <f>IF(AND(F21&gt;0,E21&gt;0),(E21/F21%)-100,"x  ")</f>
        <v>83.794713040712509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159.06899999999999</v>
      </c>
      <c r="C23" s="85">
        <v>142.75200000000001</v>
      </c>
      <c r="D23" s="84">
        <f>IF(AND(C23&gt;0,B23&gt;0),(B23/C23%)-100,"x  ")</f>
        <v>11.430312710154652</v>
      </c>
      <c r="E23" s="82">
        <v>1162.22</v>
      </c>
      <c r="F23" s="83">
        <v>672.15200000000004</v>
      </c>
      <c r="G23" s="84">
        <f>IF(AND(F23&gt;0,E23&gt;0),(E23/F23%)-100,"x  ")</f>
        <v>72.910294100144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19.757999999999999</v>
      </c>
      <c r="C25" s="85">
        <v>26.306999999999999</v>
      </c>
      <c r="D25" s="84">
        <f>IF(AND(C25&gt;0,B25&gt;0),(B25/C25%)-100,"x  ")</f>
        <v>-24.894514767932478</v>
      </c>
      <c r="E25" s="82">
        <v>206.20400000000001</v>
      </c>
      <c r="F25" s="83">
        <v>150.14099999999999</v>
      </c>
      <c r="G25" s="84">
        <f>IF(AND(F25&gt;0,E25&gt;0),(E25/F25%)-100,"x  ")</f>
        <v>37.340233513830356</v>
      </c>
      <c r="H25" s="48"/>
    </row>
    <row r="26" spans="1:8" hidden="1" x14ac:dyDescent="0.2">
      <c r="A26" s="59" t="s">
        <v>72</v>
      </c>
      <c r="B26" s="85">
        <v>7.5839999999999996</v>
      </c>
      <c r="C26" s="85">
        <v>4.7750000000000004</v>
      </c>
      <c r="D26" s="84">
        <f>IF(AND(C26&gt;0,B26&gt;0),(B26/C26%)-100,"x  ")</f>
        <v>58.827225130890042</v>
      </c>
      <c r="E26" s="82">
        <v>43.387999999999998</v>
      </c>
      <c r="F26" s="83">
        <v>40.118000000000002</v>
      </c>
      <c r="G26" s="84">
        <f>IF(AND(F26&gt;0,E26&gt;0),(E26/F26%)-100,"x  ")</f>
        <v>8.1509546836831248</v>
      </c>
      <c r="H26" s="48"/>
    </row>
    <row r="27" spans="1:8" x14ac:dyDescent="0.2">
      <c r="A27" s="54" t="s">
        <v>61</v>
      </c>
      <c r="B27" s="85">
        <f>(B25)+(B26)</f>
        <v>27.341999999999999</v>
      </c>
      <c r="C27" s="85">
        <f>(C25)+(C26)</f>
        <v>31.082000000000001</v>
      </c>
      <c r="D27" s="84">
        <f>IF(AND(C27&gt;0,B27&gt;0),(B27/C27%)-100,"x  ")</f>
        <v>-12.03268772923235</v>
      </c>
      <c r="E27" s="82">
        <f>(E25)+(E26)</f>
        <v>249.59200000000001</v>
      </c>
      <c r="F27" s="83">
        <f>(F25)+(F26)</f>
        <v>190.25899999999999</v>
      </c>
      <c r="G27" s="84">
        <f>IF(AND(F27&gt;0,E27&gt;0),(E27/F27%)-100,"x  ")</f>
        <v>31.185384134259124</v>
      </c>
      <c r="H27" s="55"/>
    </row>
    <row r="28" spans="1:8" x14ac:dyDescent="0.2">
      <c r="A28" s="54" t="s">
        <v>62</v>
      </c>
      <c r="B28" s="85">
        <v>131.727</v>
      </c>
      <c r="C28" s="85">
        <v>111.67</v>
      </c>
      <c r="D28" s="84">
        <f>IF(AND(C28&gt;0,B28&gt;0),(B28/C28%)-100,"x  ")</f>
        <v>17.960956389361513</v>
      </c>
      <c r="E28" s="82">
        <v>912.62800000000004</v>
      </c>
      <c r="F28" s="83">
        <v>481.89299999999997</v>
      </c>
      <c r="G28" s="84">
        <f>IF(AND(F28&gt;0,E28&gt;0),(E28/F28%)-100,"x  ")</f>
        <v>89.383950379026061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1114</v>
      </c>
      <c r="C30" s="85">
        <v>1039</v>
      </c>
      <c r="D30" s="84">
        <f>IF(AND(C30&gt;0,B30&gt;0),(B30/C30%)-100,"x  ")</f>
        <v>7.2184793070259872</v>
      </c>
      <c r="E30" s="82">
        <v>8469</v>
      </c>
      <c r="F30" s="83">
        <v>4707</v>
      </c>
      <c r="G30" s="84">
        <f>IF(AND(F30&gt;0,E30&gt;0),(E30/F30%)-100,"x  ")</f>
        <v>79.923518164435933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f>B11+(B12*2)</f>
        <v>113</v>
      </c>
      <c r="C34" s="85">
        <f>C11+(C12*2)</f>
        <v>122</v>
      </c>
      <c r="D34" s="84">
        <f>IF(AND(C34&gt;0,B34&gt;0),(B34/C34%)-100,"x  ")</f>
        <v>-7.377049180327873</v>
      </c>
      <c r="E34" s="82">
        <f>E11+(E12*2)</f>
        <v>1076</v>
      </c>
      <c r="F34" s="83">
        <f>F11+(F12*2)</f>
        <v>807</v>
      </c>
      <c r="G34" s="84">
        <f>IF(AND(F34&gt;0,E34&gt;0),(E34/F34%)-100,"x  ")</f>
        <v>33.333333333333343</v>
      </c>
      <c r="H34" s="55"/>
    </row>
    <row r="35" spans="1:8" x14ac:dyDescent="0.2">
      <c r="A35" s="66" t="s">
        <v>75</v>
      </c>
      <c r="B35" s="85">
        <f>(B30)-(B34)</f>
        <v>1001</v>
      </c>
      <c r="C35" s="85">
        <f>(C30)-(C34)</f>
        <v>917</v>
      </c>
      <c r="D35" s="84">
        <f>IF(AND(C35&gt;0,B35&gt;0),(B35/C35%)-100,"x  ")</f>
        <v>9.1603053435114532</v>
      </c>
      <c r="E35" s="82">
        <f>(E30)-(E34)</f>
        <v>7393</v>
      </c>
      <c r="F35" s="83">
        <f>(F30)-(F34)</f>
        <v>3900</v>
      </c>
      <c r="G35" s="84">
        <f>IF(AND(F35&gt;0,E35&gt;0),(E35/F35%)-100,"x  ")</f>
        <v>89.564102564102569</v>
      </c>
      <c r="H35" s="56"/>
    </row>
    <row r="36" spans="1:8" x14ac:dyDescent="0.2">
      <c r="A36" s="54" t="s">
        <v>76</v>
      </c>
      <c r="B36" s="85">
        <v>95</v>
      </c>
      <c r="C36" s="85">
        <v>230</v>
      </c>
      <c r="D36" s="84">
        <f>IF(AND(C36&gt;0,B36&gt;0),(B36/C36%)-100,"x  ")</f>
        <v>-58.695652173913039</v>
      </c>
      <c r="E36" s="82">
        <v>1900</v>
      </c>
      <c r="F36" s="83">
        <v>1126</v>
      </c>
      <c r="G36" s="84">
        <f>IF(AND(F36&gt;0,E36&gt;0),(E36/F36%)-100,"x  ")</f>
        <v>68.738898756660745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81.813999999999993</v>
      </c>
      <c r="C38" s="86">
        <v>81.31</v>
      </c>
      <c r="D38" s="84">
        <f>IF(AND(C38&gt;0,B38&gt;0),(B38/C38%)-100,"x  ")</f>
        <v>0.61984995695485168</v>
      </c>
      <c r="E38" s="82">
        <v>637.61</v>
      </c>
      <c r="F38" s="83">
        <v>390.82100000000003</v>
      </c>
      <c r="G38" s="84">
        <f>IF(AND(F38&gt;0,E38&gt;0),(E38/F38%)-100,"x  ")</f>
        <v>63.146299712656173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11.864000000000001</v>
      </c>
      <c r="C40" s="85">
        <v>15.923999999999999</v>
      </c>
      <c r="D40" s="84">
        <f>IF(AND(C40&gt;0,B40&gt;0),(B40/C40%)-100,"x  ")</f>
        <v>-25.496106505903029</v>
      </c>
      <c r="E40" s="82">
        <v>122.715</v>
      </c>
      <c r="F40" s="83">
        <v>90.960999999999999</v>
      </c>
      <c r="G40" s="84">
        <f>IF(AND(F40&gt;0,E40&gt;0),(E40/F40%)-100,"x  ")</f>
        <v>34.90946669451742</v>
      </c>
      <c r="H40" s="48"/>
    </row>
    <row r="41" spans="1:8" hidden="1" x14ac:dyDescent="0.2">
      <c r="A41" s="59" t="s">
        <v>72</v>
      </c>
      <c r="B41" s="85">
        <v>4.1150000000000002</v>
      </c>
      <c r="C41" s="85">
        <v>2.4380000000000002</v>
      </c>
      <c r="D41" s="84">
        <f>IF(AND(C41&gt;0,B41&gt;0),(B41/C41%)-100,"x  ")</f>
        <v>68.785890073831013</v>
      </c>
      <c r="E41" s="82">
        <v>23.946999999999999</v>
      </c>
      <c r="F41" s="83">
        <v>19.731000000000002</v>
      </c>
      <c r="G41" s="84">
        <f>IF(AND(F41&gt;0,E41&gt;0),(E41/F41%)-100,"x  ")</f>
        <v>21.367391414525358</v>
      </c>
      <c r="H41" s="48"/>
    </row>
    <row r="42" spans="1:8" x14ac:dyDescent="0.2">
      <c r="A42" s="54" t="s">
        <v>74</v>
      </c>
      <c r="B42" s="86">
        <f>(B40)+(B41)</f>
        <v>15.979000000000001</v>
      </c>
      <c r="C42" s="86">
        <f>(C40)+(C41)</f>
        <v>18.361999999999998</v>
      </c>
      <c r="D42" s="84">
        <f>IF(AND(C42&gt;0,B42&gt;0),(B42/C42%)-100,"x  ")</f>
        <v>-12.977889118832351</v>
      </c>
      <c r="E42" s="82">
        <f>(E40)+(E41)</f>
        <v>146.66200000000001</v>
      </c>
      <c r="F42" s="83">
        <f>(F40)+(F41)</f>
        <v>110.69200000000001</v>
      </c>
      <c r="G42" s="84">
        <f>IF(AND(F42&gt;0,E42&gt;0),(E42/F42%)-100,"x  ")</f>
        <v>32.495573302497007</v>
      </c>
      <c r="H42" s="55"/>
    </row>
    <row r="43" spans="1:8" x14ac:dyDescent="0.2">
      <c r="A43" s="66" t="s">
        <v>75</v>
      </c>
      <c r="B43" s="85">
        <v>65.834999999999994</v>
      </c>
      <c r="C43" s="85">
        <v>62.948</v>
      </c>
      <c r="D43" s="84">
        <f>IF(AND(C43&gt;0,B43&gt;0),(B43/C43%)-100,"x  ")</f>
        <v>4.586325220817173</v>
      </c>
      <c r="E43" s="82">
        <v>490.94799999999998</v>
      </c>
      <c r="F43" s="83">
        <v>280.12900000000002</v>
      </c>
      <c r="G43" s="84">
        <f>IF(AND(F43&gt;0,E43&gt;0),(E43/F43%)-100,"x  ")</f>
        <v>75.257827643692707</v>
      </c>
      <c r="H43" s="48"/>
    </row>
    <row r="44" spans="1:8" x14ac:dyDescent="0.2">
      <c r="A44" s="54" t="s">
        <v>76</v>
      </c>
      <c r="B44" s="85">
        <v>8.9619999999999997</v>
      </c>
      <c r="C44" s="85">
        <v>19.486999999999998</v>
      </c>
      <c r="D44" s="84">
        <f>IF(AND(C44&gt;0,B44&gt;0),(B44/C44%)-100,"x  ")</f>
        <v>-54.010365884948939</v>
      </c>
      <c r="E44" s="82">
        <v>165.173</v>
      </c>
      <c r="F44" s="83">
        <v>98.638999999999996</v>
      </c>
      <c r="G44" s="84">
        <f>IF(AND(F44&gt;0,E44&gt;0),(E44/F44%)-100,"x  ")</f>
        <v>67.452022019687945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3631</v>
      </c>
      <c r="C46" s="86">
        <v>3171</v>
      </c>
      <c r="D46" s="84">
        <f>IF(AND(C46&gt;0,B46&gt;0),(B46/C46%)-100,"x  ")</f>
        <v>14.506464837590656</v>
      </c>
      <c r="E46" s="82">
        <v>25260</v>
      </c>
      <c r="F46" s="83">
        <v>15547</v>
      </c>
      <c r="G46" s="84">
        <f>IF(AND(F46&gt;0,E46&gt;0),(E46/F46%)-100,"x  ")</f>
        <v>62.475075577281785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447</v>
      </c>
      <c r="C48" s="85">
        <v>626</v>
      </c>
      <c r="D48" s="84">
        <f>IF(AND(C48&gt;0,B48&gt;0),(B48/C48%)-100,"x  ")</f>
        <v>-28.594249201277947</v>
      </c>
      <c r="E48" s="82">
        <v>4885</v>
      </c>
      <c r="F48" s="83">
        <v>3643</v>
      </c>
      <c r="G48" s="84">
        <f>IF(AND(F48&gt;0,E48&gt;0),(E48/F48%)-100,"x  ")</f>
        <v>34.092780675267647</v>
      </c>
      <c r="H48" s="48"/>
    </row>
    <row r="49" spans="1:8" hidden="1" x14ac:dyDescent="0.2">
      <c r="A49" s="59" t="s">
        <v>72</v>
      </c>
      <c r="B49" s="85">
        <v>159</v>
      </c>
      <c r="C49" s="85">
        <v>86</v>
      </c>
      <c r="D49" s="84">
        <f>IF(AND(C49&gt;0,B49&gt;0),(B49/C49%)-100,"x  ")</f>
        <v>84.883720930232556</v>
      </c>
      <c r="E49" s="82">
        <v>978</v>
      </c>
      <c r="F49" s="83">
        <v>846</v>
      </c>
      <c r="G49" s="84">
        <f>IF(AND(F49&gt;0,E49&gt;0),(E49/F49%)-100,"x  ")</f>
        <v>15.602836879432616</v>
      </c>
      <c r="H49" s="48"/>
    </row>
    <row r="50" spans="1:8" x14ac:dyDescent="0.2">
      <c r="A50" s="54" t="s">
        <v>74</v>
      </c>
      <c r="B50" s="85">
        <f>(B48)+(B49)</f>
        <v>606</v>
      </c>
      <c r="C50" s="85">
        <f>(C48)+(C49)</f>
        <v>712</v>
      </c>
      <c r="D50" s="84">
        <f>IF(AND(C50&gt;0,B50&gt;0),(B50/C50%)-100,"x  ")</f>
        <v>-14.887640449438209</v>
      </c>
      <c r="E50" s="82">
        <f>(E48)+(E49)</f>
        <v>5863</v>
      </c>
      <c r="F50" s="83">
        <f>(F48)+(F49)</f>
        <v>4489</v>
      </c>
      <c r="G50" s="84">
        <f>IF(AND(F50&gt;0,E50&gt;0),(E50/F50%)-100,"x  ")</f>
        <v>30.608153263533069</v>
      </c>
      <c r="H50" s="55"/>
    </row>
    <row r="51" spans="1:8" x14ac:dyDescent="0.2">
      <c r="A51" s="66" t="s">
        <v>75</v>
      </c>
      <c r="B51" s="85">
        <v>3025</v>
      </c>
      <c r="C51" s="85">
        <v>2459</v>
      </c>
      <c r="D51" s="84">
        <f>IF(AND(C51&gt;0,B51&gt;0),(B51/C51%)-100,"x  ")</f>
        <v>23.017486783245218</v>
      </c>
      <c r="E51" s="82">
        <v>19397</v>
      </c>
      <c r="F51" s="83">
        <v>11058</v>
      </c>
      <c r="G51" s="84">
        <f>IF(AND(F51&gt;0,E51&gt;0),(E51/F51%)-100,"x  ")</f>
        <v>75.411466811358309</v>
      </c>
      <c r="H51" s="48"/>
    </row>
    <row r="52" spans="1:8" x14ac:dyDescent="0.2">
      <c r="A52" s="67" t="s">
        <v>76</v>
      </c>
      <c r="B52" s="87">
        <v>314</v>
      </c>
      <c r="C52" s="87">
        <v>797</v>
      </c>
      <c r="D52" s="88">
        <f>IF(AND(C52&gt;0,B52&gt;0),(B52/C52%)-100,"x  ")</f>
        <v>-60.602258469259723</v>
      </c>
      <c r="E52" s="89">
        <v>6008</v>
      </c>
      <c r="F52" s="90">
        <v>3605</v>
      </c>
      <c r="G52" s="88">
        <f>IF(AND(F52&gt;0,E52&gt;0),(E52/F52%)-100,"x  ")</f>
        <v>66.657420249653285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08/17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103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08/17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104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105</v>
      </c>
    </row>
    <row r="3" spans="1:26" x14ac:dyDescent="0.2">
      <c r="A3" s="71"/>
      <c r="B3" s="26" t="s">
        <v>106</v>
      </c>
      <c r="C3" s="26" t="s">
        <v>107</v>
      </c>
      <c r="D3" s="26" t="s">
        <v>108</v>
      </c>
      <c r="E3" s="26" t="s">
        <v>109</v>
      </c>
      <c r="F3" s="27" t="s">
        <v>110</v>
      </c>
      <c r="G3" s="27" t="s">
        <v>111</v>
      </c>
      <c r="H3" s="28" t="s">
        <v>112</v>
      </c>
      <c r="I3" s="27" t="s">
        <v>113</v>
      </c>
      <c r="J3" s="27" t="s">
        <v>114</v>
      </c>
      <c r="K3" s="27" t="s">
        <v>115</v>
      </c>
      <c r="L3" s="27" t="s">
        <v>116</v>
      </c>
      <c r="M3" s="27" t="s">
        <v>117</v>
      </c>
      <c r="N3" s="27" t="s">
        <v>106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217</v>
      </c>
      <c r="C7" s="75">
        <v>410</v>
      </c>
      <c r="D7" s="75">
        <v>249</v>
      </c>
      <c r="E7" s="75">
        <v>294</v>
      </c>
      <c r="F7" s="75">
        <v>302</v>
      </c>
      <c r="G7" s="75">
        <v>147</v>
      </c>
      <c r="H7" s="75">
        <v>207</v>
      </c>
      <c r="I7" s="75">
        <v>210</v>
      </c>
      <c r="J7" s="75">
        <v>267</v>
      </c>
      <c r="K7" s="75">
        <v>322</v>
      </c>
      <c r="L7" s="75">
        <v>301</v>
      </c>
      <c r="M7" s="76">
        <v>238</v>
      </c>
      <c r="N7" s="75">
        <v>205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118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1089</v>
      </c>
      <c r="C11" s="75">
        <v>1332</v>
      </c>
      <c r="D11" s="75">
        <v>1193</v>
      </c>
      <c r="E11" s="75">
        <v>1348</v>
      </c>
      <c r="F11" s="75">
        <v>1489</v>
      </c>
      <c r="G11" s="75">
        <v>1486</v>
      </c>
      <c r="H11" s="75">
        <v>1152</v>
      </c>
      <c r="I11" s="75">
        <v>573</v>
      </c>
      <c r="J11" s="75">
        <v>940</v>
      </c>
      <c r="K11" s="75">
        <v>1926</v>
      </c>
      <c r="L11" s="75">
        <v>940</v>
      </c>
      <c r="M11" s="76">
        <v>1084</v>
      </c>
      <c r="N11" s="75">
        <v>1212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08/17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2017-10-10T12:40:27Z</cp:lastPrinted>
  <dcterms:created xsi:type="dcterms:W3CDTF">2014-04-03T08:37:47Z</dcterms:created>
  <dcterms:modified xsi:type="dcterms:W3CDTF">2017-10-10T12:42:01Z</dcterms:modified>
  <cp:category>LIS-Bericht</cp:category>
</cp:coreProperties>
</file>