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D50" i="5" s="1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E22" i="4" s="1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G27" i="5" l="1"/>
  <c r="G34" i="5"/>
  <c r="D27" i="5"/>
  <c r="G13" i="5"/>
  <c r="D20" i="5"/>
  <c r="G42" i="5"/>
  <c r="D13" i="5"/>
  <c r="G20" i="5"/>
  <c r="D42" i="5"/>
  <c r="G50" i="5"/>
  <c r="D35" i="5"/>
  <c r="D34" i="5"/>
  <c r="F35" i="5"/>
  <c r="G35" i="5" s="1"/>
  <c r="G21" i="4"/>
  <c r="G22" i="4" s="1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<sst xmlns="http://schemas.openxmlformats.org/spreadsheetml/2006/main" count="147" uniqueCount="123">
  <si>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</si>
  <si>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</si>
  <si>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</si>
  <si>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</si>
  <si>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</si>
  <si>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</si>
  <si>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</si>
  <si>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</si>
  <si>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</si>
  <si>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</si>
  <si>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</si>
  <si>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</si>
  <si>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</si>
  <si>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</si>
  <si>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</si>
  <si>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</si>
  <si>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</si>
  <si>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</si>
  <si>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</si>
  <si>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</si>
  <si>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</si>
  <si>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</si>
  <si>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</si>
  <si>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</si>
  <si>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</si>
  <si>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</si>
  <si>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</si>
  <si>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</si>
  <si>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</si>
  <si>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</si>
  <si>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</si>
  <si>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</si>
  <si>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</si>
  <si>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</si>
  <si>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</si>
  <si>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</si>
  <si>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</si>
  <si>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</si>
  <si>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</si>
  <si>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</si>
  <si>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</si>
  <si>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</si>
  <si>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</si>
  <si>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</si>
  <si>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</si>
  <si>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</si>
  <si>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</si>
  <si>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</si>
  <si>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</si>
  <si>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</si>
  <si>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</si>
  <si>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</si>
  <si>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</si>
  <si>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</si>
  <si>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</si>
  <si>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</si>
  <si>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</si>
  <si>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</si>
  <si>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</si>
  <si>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</si>
  <si>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</si>
  <si>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</si>
  <si>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</si>
  <si>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</si>
  <si>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</si>
  <si>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</si>
  <si>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</si>
  <si>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</si>
  <si>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</si>
  <si>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</si>
  <si>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</si>
  <si>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</si>
  <si>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</si>
  <si>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</si>
  <si>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</si>
  <si>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</si>
  <si>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</si>
  <si>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</si>
  <si>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</si>
  <si>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</si>
  <si>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</si>
  <si>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</si>
  <si>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</si>
  <si>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</si>
  <si>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</si>
  <si>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</si>
  <si>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</si>
  <si>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</si>
  <si>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</si>
  <si>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</si>
  <si>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</si>
  <si>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</si>
  <si>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</si>
  <si>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</si>
  <si>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</si>
  <si>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</si>
  <si>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 xml:space="preserve">© Statistisches Amt für Hamburg und Schleswig-Holstein, Hamburg 2015 
Auszugsweise Vervielfältigung und Verbreitung mit Quellenangabe gestattet.         </t>
  </si>
  <si>
    <t>im November 2014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</si>
  <si>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November 2014</t>
    </r>
  </si>
  <si>
    <t>Januar bis November 2014</t>
  </si>
  <si>
    <t>Januar bis November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</si>
  <si>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November 2014</t>
    </r>
  </si>
  <si>
    <t>November 
2014</t>
  </si>
  <si>
    <t>November 
2013</t>
  </si>
  <si>
    <t xml:space="preserve">Januar bis November </t>
  </si>
  <si>
    <t>Stand: November 2014</t>
  </si>
  <si>
    <t>Baugenehmigungen für Wohngebäude insgesamt 
ab November 2014</t>
  </si>
  <si>
    <t>November 2014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</si>
  <si>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</si>
  <si>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</si>
  <si>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</si>
  <si>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</si>
  <si>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</si>
  <si>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</si>
  <si>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</si>
  <si>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</si>
  <si>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</si>
  <si>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</si>
  <si>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</si>
  <si>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</si>
  <si>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2014</t>
  </si>
  <si>
    <t>Kennziffer: F II 1 - m 11/14 HH</t>
  </si>
  <si>
    <t>Herausgegeben am: 29. Januar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</si>
</sst>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194</c:v>
                </c:pt>
                <c:pt idx="1">
                  <c:v>342</c:v>
                </c:pt>
                <c:pt idx="2">
                  <c:v>238</c:v>
                </c:pt>
                <c:pt idx="3">
                  <c:v>168</c:v>
                </c:pt>
                <c:pt idx="4">
                  <c:v>124</c:v>
                </c:pt>
                <c:pt idx="5">
                  <c:v>128</c:v>
                </c:pt>
                <c:pt idx="6">
                  <c:v>145</c:v>
                </c:pt>
                <c:pt idx="7">
                  <c:v>200</c:v>
                </c:pt>
                <c:pt idx="8">
                  <c:v>325</c:v>
                </c:pt>
                <c:pt idx="9">
                  <c:v>249</c:v>
                </c:pt>
                <c:pt idx="10">
                  <c:v>270</c:v>
                </c:pt>
                <c:pt idx="11">
                  <c:v>199</c:v>
                </c:pt>
                <c:pt idx="12">
                  <c:v>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850</c:v>
                </c:pt>
                <c:pt idx="1">
                  <c:v>1627</c:v>
                </c:pt>
                <c:pt idx="2">
                  <c:v>760</c:v>
                </c:pt>
                <c:pt idx="3">
                  <c:v>688</c:v>
                </c:pt>
                <c:pt idx="4">
                  <c:v>295</c:v>
                </c:pt>
                <c:pt idx="5">
                  <c:v>810</c:v>
                </c:pt>
                <c:pt idx="6">
                  <c:v>705</c:v>
                </c:pt>
                <c:pt idx="7">
                  <c:v>652</c:v>
                </c:pt>
                <c:pt idx="8">
                  <c:v>952</c:v>
                </c:pt>
                <c:pt idx="9">
                  <c:v>1418</c:v>
                </c:pt>
                <c:pt idx="10">
                  <c:v>1157</c:v>
                </c:pt>
                <c:pt idx="11">
                  <c:v>1128</c:v>
                </c:pt>
                <c:pt idx="12">
                  <c:v>860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209984"/>
        <c:axId val="77211520"/>
      </c:lineChart>
      <c:catAx>
        <c:axId val="77209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7211520"/>
        <c:crosses val="autoZero"/>
        <c:auto val="1"/>
        <c:lblAlgn val="ctr"/>
        <c:lblOffset val="100"/>
        <c:noMultiLvlLbl val="0"/>
      </c:catAx>
      <c:valAx>
        <c:axId val="7721152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72099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66671</xdr:rowOff>
    </xdr:from>
    <xdr:to>
      <xdr:col>7</xdr:col>
      <xdr:colOff>744822</xdr:colOff>
      <xdr:row>53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5794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8" t="s">
        <v>83</v>
      </c>
    </row>
    <row r="19" spans="1:8" ht="34.5" x14ac:dyDescent="0.45">
      <c r="H19" s="78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activeCell="A2" sqref="A2"/>
    </sheetView>
  </sheetViews>
  <sheetFormatPr baseColWidth="10" defaultRowHeight="12.75" x14ac:dyDescent="0.2"/>
  <sheetData>
    <row r="1" spans="1:7" ht="15.75" x14ac:dyDescent="0.25">
      <c r="A1" s="100" t="s">
        <v>3</v>
      </c>
      <c r="B1" s="100"/>
      <c r="C1" s="100"/>
      <c r="D1" s="100"/>
      <c r="E1" s="100"/>
      <c r="F1" s="100"/>
      <c r="G1" s="100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101" t="s">
        <v>4</v>
      </c>
      <c r="B3" s="102"/>
      <c r="C3" s="102"/>
      <c r="D3" s="102"/>
      <c r="E3" s="102"/>
      <c r="F3" s="102"/>
      <c r="G3" s="102"/>
    </row>
    <row r="4" spans="1:7" x14ac:dyDescent="0.2">
      <c r="A4" s="93"/>
      <c r="B4" s="93"/>
      <c r="C4" s="93"/>
      <c r="D4" s="93"/>
      <c r="E4" s="93"/>
      <c r="F4" s="93"/>
      <c r="G4" s="93"/>
    </row>
    <row r="5" spans="1:7" x14ac:dyDescent="0.2">
      <c r="A5" s="12" t="s">
        <v>5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6" t="s">
        <v>6</v>
      </c>
      <c r="B7" s="95"/>
      <c r="C7" s="95"/>
      <c r="D7" s="95"/>
      <c r="E7" s="95"/>
      <c r="F7" s="95"/>
      <c r="G7" s="95"/>
    </row>
    <row r="8" spans="1:7" x14ac:dyDescent="0.2">
      <c r="A8" s="94" t="s">
        <v>7</v>
      </c>
      <c r="B8" s="95"/>
      <c r="C8" s="95"/>
      <c r="D8" s="95"/>
      <c r="E8" s="95"/>
      <c r="F8" s="95"/>
      <c r="G8" s="95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9" t="s">
        <v>8</v>
      </c>
      <c r="B10" s="99"/>
      <c r="C10" s="99"/>
      <c r="D10" s="99"/>
      <c r="E10" s="99"/>
      <c r="F10" s="99"/>
      <c r="G10" s="99"/>
    </row>
    <row r="11" spans="1:7" x14ac:dyDescent="0.2">
      <c r="A11" s="94" t="s">
        <v>9</v>
      </c>
      <c r="B11" s="95"/>
      <c r="C11" s="95"/>
      <c r="D11" s="95"/>
      <c r="E11" s="95"/>
      <c r="F11" s="95"/>
      <c r="G11" s="95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6" t="s">
        <v>10</v>
      </c>
      <c r="B15" s="95"/>
      <c r="C15" s="95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94" t="s">
        <v>11</v>
      </c>
      <c r="B17" s="95"/>
      <c r="C17" s="95"/>
      <c r="D17" s="14"/>
      <c r="E17" s="14"/>
      <c r="F17" s="14"/>
      <c r="G17" s="14"/>
    </row>
    <row r="18" spans="1:7" x14ac:dyDescent="0.2">
      <c r="A18" s="14" t="s">
        <v>12</v>
      </c>
      <c r="B18" s="97" t="s">
        <v>94</v>
      </c>
      <c r="C18" s="95"/>
      <c r="D18" s="14"/>
      <c r="E18" s="14"/>
      <c r="F18" s="14"/>
      <c r="G18" s="14"/>
    </row>
    <row r="19" spans="1:7" x14ac:dyDescent="0.2">
      <c r="A19" s="14" t="s">
        <v>13</v>
      </c>
      <c r="B19" s="98" t="s">
        <v>14</v>
      </c>
      <c r="C19" s="95"/>
      <c r="D19" s="95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6" t="s">
        <v>15</v>
      </c>
      <c r="B21" s="95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16</v>
      </c>
      <c r="B23" s="94" t="s">
        <v>17</v>
      </c>
      <c r="C23" s="95"/>
      <c r="D23" s="14"/>
      <c r="E23" s="14"/>
      <c r="F23" s="14"/>
      <c r="G23" s="14"/>
    </row>
    <row r="24" spans="1:7" x14ac:dyDescent="0.2">
      <c r="A24" s="14" t="s">
        <v>18</v>
      </c>
      <c r="B24" s="94" t="s">
        <v>19</v>
      </c>
      <c r="C24" s="95"/>
      <c r="D24" s="14"/>
      <c r="E24" s="14"/>
      <c r="F24" s="14"/>
      <c r="G24" s="14"/>
    </row>
    <row r="25" spans="1:7" x14ac:dyDescent="0.2">
      <c r="A25" s="14"/>
      <c r="B25" s="95" t="s">
        <v>20</v>
      </c>
      <c r="C25" s="95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7" t="s">
        <v>96</v>
      </c>
      <c r="B29" s="95"/>
      <c r="C29" s="95"/>
      <c r="D29" s="95"/>
      <c r="E29" s="95"/>
      <c r="F29" s="95"/>
      <c r="G29" s="95"/>
    </row>
    <row r="30" spans="1:7" s="79" customFormat="1" ht="42.6" customHeight="1" x14ac:dyDescent="0.2">
      <c r="A30" s="94" t="s">
        <v>23</v>
      </c>
      <c r="B30" s="94"/>
      <c r="C30" s="94"/>
      <c r="D30" s="94"/>
      <c r="E30" s="94"/>
      <c r="F30" s="94"/>
      <c r="G30" s="94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3" t="s">
        <v>24</v>
      </c>
      <c r="B41" s="93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84</v>
      </c>
      <c r="B8" s="80">
        <v>4</v>
      </c>
      <c r="C8" s="80">
        <v>4</v>
      </c>
      <c r="D8" s="80">
        <v>16</v>
      </c>
      <c r="E8" s="80">
        <v>0</v>
      </c>
      <c r="F8" s="80">
        <v>0</v>
      </c>
      <c r="G8" s="80">
        <f t="shared" ref="G8:G14" si="0">E8+F8</f>
        <v>0</v>
      </c>
      <c r="H8" s="80">
        <v>11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85</v>
      </c>
      <c r="B9" s="80">
        <v>19</v>
      </c>
      <c r="C9" s="80">
        <v>1</v>
      </c>
      <c r="D9" s="80">
        <v>30</v>
      </c>
      <c r="E9" s="80">
        <v>5</v>
      </c>
      <c r="F9" s="80">
        <v>0</v>
      </c>
      <c r="G9" s="80">
        <f t="shared" si="0"/>
        <v>5</v>
      </c>
      <c r="H9" s="80">
        <v>16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22</v>
      </c>
      <c r="C10" s="80">
        <v>0</v>
      </c>
      <c r="D10" s="80">
        <v>62</v>
      </c>
      <c r="E10" s="80">
        <v>10</v>
      </c>
      <c r="F10" s="80">
        <v>0</v>
      </c>
      <c r="G10" s="80">
        <f t="shared" si="0"/>
        <v>10</v>
      </c>
      <c r="H10" s="80">
        <v>44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87</v>
      </c>
      <c r="B11" s="80">
        <v>35</v>
      </c>
      <c r="C11" s="80">
        <v>0</v>
      </c>
      <c r="D11" s="80">
        <v>392</v>
      </c>
      <c r="E11" s="80">
        <v>3</v>
      </c>
      <c r="F11" s="80">
        <v>0</v>
      </c>
      <c r="G11" s="80">
        <f t="shared" si="0"/>
        <v>3</v>
      </c>
      <c r="H11" s="80">
        <v>395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3" t="s">
        <v>88</v>
      </c>
      <c r="B12" s="80">
        <v>95</v>
      </c>
      <c r="C12" s="80">
        <v>4</v>
      </c>
      <c r="D12" s="80">
        <v>206</v>
      </c>
      <c r="E12" s="80">
        <v>46</v>
      </c>
      <c r="F12" s="80">
        <v>16</v>
      </c>
      <c r="G12" s="80">
        <f t="shared" si="0"/>
        <v>62</v>
      </c>
      <c r="H12" s="80">
        <v>122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6" t="s">
        <v>89</v>
      </c>
      <c r="B13" s="80">
        <v>9</v>
      </c>
      <c r="C13" s="80">
        <v>1</v>
      </c>
      <c r="D13" s="80">
        <v>73</v>
      </c>
      <c r="E13" s="80">
        <v>1</v>
      </c>
      <c r="F13" s="80">
        <v>0</v>
      </c>
      <c r="G13" s="80">
        <f t="shared" si="0"/>
        <v>1</v>
      </c>
      <c r="H13" s="80">
        <v>70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6" t="s">
        <v>90</v>
      </c>
      <c r="B14" s="80">
        <v>18</v>
      </c>
      <c r="C14" s="80">
        <v>1</v>
      </c>
      <c r="D14" s="80">
        <v>81</v>
      </c>
      <c r="E14" s="80">
        <v>6</v>
      </c>
      <c r="F14" s="80">
        <v>4</v>
      </c>
      <c r="G14" s="80">
        <f t="shared" si="0"/>
        <v>10</v>
      </c>
      <c r="H14" s="80">
        <v>71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92</v>
      </c>
      <c r="B16" s="80">
        <v>202</v>
      </c>
      <c r="C16" s="80">
        <v>11</v>
      </c>
      <c r="D16" s="80">
        <v>860</v>
      </c>
      <c r="E16" s="80">
        <v>71</v>
      </c>
      <c r="F16" s="80">
        <v>20</v>
      </c>
      <c r="G16" s="80">
        <f>E16+F16</f>
        <v>91</v>
      </c>
      <c r="H16" s="80">
        <v>729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9" t="s">
        <v>99</v>
      </c>
      <c r="B18" s="80">
        <v>2248</v>
      </c>
      <c r="C18" s="80">
        <v>208</v>
      </c>
      <c r="D18" s="80">
        <v>9425</v>
      </c>
      <c r="E18" s="80">
        <v>952</v>
      </c>
      <c r="F18" s="80">
        <v>206</v>
      </c>
      <c r="G18" s="80">
        <f>E18+F18</f>
        <v>1158</v>
      </c>
      <c r="H18" s="80">
        <v>7370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40" t="s">
        <v>100</v>
      </c>
      <c r="B20" s="80">
        <v>2420</v>
      </c>
      <c r="C20" s="80">
        <v>221</v>
      </c>
      <c r="D20" s="80">
        <v>8385</v>
      </c>
      <c r="E20" s="80">
        <v>1112</v>
      </c>
      <c r="F20" s="80">
        <v>248</v>
      </c>
      <c r="G20" s="80">
        <f>E20+F20</f>
        <v>1360</v>
      </c>
      <c r="H20" s="80">
        <v>5994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40" t="s">
        <v>53</v>
      </c>
      <c r="B21" s="80">
        <f>(B18)-(B20)</f>
        <v>-172</v>
      </c>
      <c r="C21" s="80">
        <f>(C18)-(C20)</f>
        <v>-13</v>
      </c>
      <c r="D21" s="80">
        <f>(D18)-(D20)</f>
        <v>1040</v>
      </c>
      <c r="E21" s="80">
        <f>(E18)-(E20)</f>
        <v>-160</v>
      </c>
      <c r="F21" s="80">
        <f>(F18)-(F20)</f>
        <v>-42</v>
      </c>
      <c r="G21" s="80">
        <f>E21+F21</f>
        <v>-202</v>
      </c>
      <c r="H21" s="80">
        <f>(H18)-(H20)</f>
        <v>1376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-7.1074380165289259</v>
      </c>
      <c r="C22" s="81">
        <f t="shared" si="1"/>
        <v>-5.8823529411764701</v>
      </c>
      <c r="D22" s="81">
        <f t="shared" si="1"/>
        <v>12.403100775193799</v>
      </c>
      <c r="E22" s="81">
        <f t="shared" si="1"/>
        <v>-14.388489208633093</v>
      </c>
      <c r="F22" s="81">
        <f t="shared" si="1"/>
        <v>-16.93548387096774</v>
      </c>
      <c r="G22" s="81">
        <f t="shared" si="1"/>
        <v>-14.852941176470589</v>
      </c>
      <c r="H22" s="81">
        <f t="shared" si="1"/>
        <v>22.956289622956287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5703125" customWidth="1"/>
    <col min="2" max="7" width="10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2014</v>
      </c>
      <c r="F6" s="140">
        <v>2013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138</v>
      </c>
      <c r="C9" s="83">
        <v>147</v>
      </c>
      <c r="D9" s="84">
        <f>IF(AND(C9&gt;0,B9&gt;0),(B9/C9%)-100,"x  ")</f>
        <v>-6.1224489795918373</v>
      </c>
      <c r="E9" s="82">
        <v>1614</v>
      </c>
      <c r="F9" s="83">
        <v>1742</v>
      </c>
      <c r="G9" s="84">
        <f>IF(AND(F9&gt;0,E9&gt;0),(E9/F9%)-100,"x  ")</f>
        <v>-7.3478760045924361</v>
      </c>
      <c r="H9" s="49"/>
    </row>
    <row r="10" spans="1:26" x14ac:dyDescent="0.2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59</v>
      </c>
      <c r="B11" s="82">
        <v>71</v>
      </c>
      <c r="C11" s="83">
        <v>83</v>
      </c>
      <c r="D11" s="84">
        <f>IF(AND(C11&gt;0,B11&gt;0),(B11/C11%)-100,"x  ")</f>
        <v>-14.4578313253012</v>
      </c>
      <c r="E11" s="82">
        <v>952</v>
      </c>
      <c r="F11" s="83">
        <v>1112</v>
      </c>
      <c r="G11" s="84">
        <f>IF(AND(F11&gt;0,E11&gt;0),(E11/F11%)-100,"x  ")</f>
        <v>-14.388489208633089</v>
      </c>
      <c r="H11" s="49"/>
    </row>
    <row r="12" spans="1:26" hidden="1" x14ac:dyDescent="0.2">
      <c r="A12" s="55" t="s">
        <v>60</v>
      </c>
      <c r="B12" s="82">
        <v>10</v>
      </c>
      <c r="C12" s="83">
        <v>9</v>
      </c>
      <c r="D12" s="84">
        <f>IF(AND(C12&gt;0,B12&gt;0),(B12/C12%)-100,"x  ")</f>
        <v>11.111111111111114</v>
      </c>
      <c r="E12" s="82">
        <v>103</v>
      </c>
      <c r="F12" s="83">
        <v>124</v>
      </c>
      <c r="G12" s="84">
        <f>IF(AND(F12&gt;0,E12&gt;0),(E12/F12%)-100,"x  ")</f>
        <v>-16.935483870967744</v>
      </c>
      <c r="H12" s="49"/>
    </row>
    <row r="13" spans="1:26" x14ac:dyDescent="0.2">
      <c r="A13" s="55" t="s">
        <v>61</v>
      </c>
      <c r="B13" s="82">
        <f>(B11)+(B12)</f>
        <v>81</v>
      </c>
      <c r="C13" s="83">
        <f>(C11)+(C12)</f>
        <v>92</v>
      </c>
      <c r="D13" s="84">
        <f>IF(AND(C13&gt;0,B13&gt;0),(B13/C13%)-100,"x  ")</f>
        <v>-11.956521739130437</v>
      </c>
      <c r="E13" s="82">
        <f>(E11)+(E12)</f>
        <v>1055</v>
      </c>
      <c r="F13" s="83">
        <f>(F11)+(F12)</f>
        <v>1236</v>
      </c>
      <c r="G13" s="84">
        <f>IF(AND(F13&gt;0,E13&gt;0),(E13/F13%)-100,"x  ")</f>
        <v>-14.644012944983814</v>
      </c>
      <c r="H13" s="56"/>
    </row>
    <row r="14" spans="1:26" x14ac:dyDescent="0.2">
      <c r="A14" s="55" t="s">
        <v>62</v>
      </c>
      <c r="B14" s="82">
        <v>57</v>
      </c>
      <c r="C14" s="83">
        <v>55</v>
      </c>
      <c r="D14" s="84">
        <f>IF(AND(C14&gt;0,B14&gt;0),(B14/C14%)-100,"x  ")</f>
        <v>3.636363636363626</v>
      </c>
      <c r="E14" s="82">
        <v>559</v>
      </c>
      <c r="F14" s="83">
        <v>506</v>
      </c>
      <c r="G14" s="84">
        <f>IF(AND(F14&gt;0,E14&gt;0),(E14/F14%)-100,"x  ")</f>
        <v>10.474308300395265</v>
      </c>
      <c r="H14" s="57"/>
    </row>
    <row r="15" spans="1:26" x14ac:dyDescent="0.2">
      <c r="A15" s="55" t="s">
        <v>63</v>
      </c>
      <c r="B15" s="82">
        <v>16</v>
      </c>
      <c r="C15" s="83">
        <v>24</v>
      </c>
      <c r="D15" s="84">
        <f>IF(AND(C15&gt;0,B15&gt;0),(B15/C15%)-100,"x  ")</f>
        <v>-33.333333333333329</v>
      </c>
      <c r="E15" s="82">
        <v>245</v>
      </c>
      <c r="F15" s="83">
        <v>186</v>
      </c>
      <c r="G15" s="84">
        <f>IF(AND(F15&gt;0,E15&gt;0),(E15/F15%)-100,"x  ")</f>
        <v>31.72043010752688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343.06900000000002</v>
      </c>
      <c r="C17" s="85">
        <v>281.71800000000002</v>
      </c>
      <c r="D17" s="84">
        <f>IF(AND(C17&gt;0,B17&gt;0),(B17/C17%)-100,"x  ")</f>
        <v>21.777451210075327</v>
      </c>
      <c r="E17" s="82">
        <v>3683.1979999999999</v>
      </c>
      <c r="F17" s="83">
        <v>3482.3020000000001</v>
      </c>
      <c r="G17" s="84">
        <f>IF(AND(F17&gt;0,E17&gt;0),(E17/F17%)-100,"x  ")</f>
        <v>5.7690573649269936</v>
      </c>
      <c r="H17" s="49"/>
    </row>
    <row r="18" spans="1:8" hidden="1" x14ac:dyDescent="0.2">
      <c r="A18" s="60" t="s">
        <v>65</v>
      </c>
      <c r="B18" s="85">
        <v>54.206000000000003</v>
      </c>
      <c r="C18" s="85">
        <v>57.890999999999998</v>
      </c>
      <c r="D18" s="84">
        <f>IF(AND(C18&gt;0,B18&gt;0),(B18/C18%)-100,"x  ")</f>
        <v>-6.3654108583372135</v>
      </c>
      <c r="E18" s="82">
        <v>661.86400000000003</v>
      </c>
      <c r="F18" s="83">
        <v>797.31200000000001</v>
      </c>
      <c r="G18" s="84">
        <f>IF(AND(F18&gt;0,E18&gt;0),(E18/F18%)-100,"x  ")</f>
        <v>-16.988079948627387</v>
      </c>
      <c r="H18" s="49"/>
    </row>
    <row r="19" spans="1:8" hidden="1" x14ac:dyDescent="0.2">
      <c r="A19" s="60" t="s">
        <v>66</v>
      </c>
      <c r="B19" s="85">
        <v>12.539</v>
      </c>
      <c r="C19" s="85">
        <v>8.8659999999999997</v>
      </c>
      <c r="D19" s="84">
        <f>IF(AND(C19&gt;0,B19&gt;0),(B19/C19%)-100,"x  ")</f>
        <v>41.427926911797869</v>
      </c>
      <c r="E19" s="82">
        <v>116.307</v>
      </c>
      <c r="F19" s="83">
        <v>130.941</v>
      </c>
      <c r="G19" s="84">
        <f>IF(AND(F19&gt;0,E19&gt;0),(E19/F19%)-100,"x  ")</f>
        <v>-11.1760258437006</v>
      </c>
      <c r="H19" s="49"/>
    </row>
    <row r="20" spans="1:8" x14ac:dyDescent="0.2">
      <c r="A20" s="60" t="s">
        <v>67</v>
      </c>
      <c r="B20" s="86">
        <f>(B18)+(B19)</f>
        <v>66.745000000000005</v>
      </c>
      <c r="C20" s="86">
        <f>(C18)+(C19)</f>
        <v>66.757000000000005</v>
      </c>
      <c r="D20" s="84">
        <f>IF(AND(C20&gt;0,B20&gt;0),(B20/C20%)-100,"x  ")</f>
        <v>-1.7975643003723007E-2</v>
      </c>
      <c r="E20" s="82">
        <f>(E18)+(E19)</f>
        <v>778.17100000000005</v>
      </c>
      <c r="F20" s="83">
        <f>(F18)+(F19)</f>
        <v>928.25300000000004</v>
      </c>
      <c r="G20" s="84">
        <f>IF(AND(F20&gt;0,E20&gt;0),(E20/F20%)-100,"x  ")</f>
        <v>-16.168221379300689</v>
      </c>
      <c r="H20" s="56"/>
    </row>
    <row r="21" spans="1:8" x14ac:dyDescent="0.2">
      <c r="A21" s="60" t="s">
        <v>68</v>
      </c>
      <c r="B21" s="85">
        <v>276.32400000000001</v>
      </c>
      <c r="C21" s="85">
        <v>214.96100000000001</v>
      </c>
      <c r="D21" s="84">
        <f>IF(AND(C21&gt;0,B21&gt;0),(B21/C21%)-100,"x  ")</f>
        <v>28.546108363842734</v>
      </c>
      <c r="E21" s="82">
        <v>2905.027</v>
      </c>
      <c r="F21" s="83">
        <v>2554.049</v>
      </c>
      <c r="G21" s="84">
        <f>IF(AND(F21&gt;0,E21&gt;0),(E21/F21%)-100,"x  ")</f>
        <v>13.742022960405237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69</v>
      </c>
      <c r="B23" s="85">
        <v>102.809</v>
      </c>
      <c r="C23" s="85">
        <v>101.312</v>
      </c>
      <c r="D23" s="84">
        <f>IF(AND(C23&gt;0,B23&gt;0),(B23/C23%)-100,"x  ")</f>
        <v>1.4776137081490788</v>
      </c>
      <c r="E23" s="82">
        <v>1120.665</v>
      </c>
      <c r="F23" s="83">
        <v>1013.883</v>
      </c>
      <c r="G23" s="84">
        <f>IF(AND(F23&gt;0,E23&gt;0),(E23/F23%)-100,"x  ")</f>
        <v>10.531984459745345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71</v>
      </c>
      <c r="B25" s="85">
        <v>17.175000000000001</v>
      </c>
      <c r="C25" s="85">
        <v>15.593999999999999</v>
      </c>
      <c r="D25" s="84">
        <f>IF(AND(C25&gt;0,B25&gt;0),(B25/C25%)-100,"x  ")</f>
        <v>10.138514813389776</v>
      </c>
      <c r="E25" s="82">
        <v>194.559</v>
      </c>
      <c r="F25" s="83">
        <v>219.012</v>
      </c>
      <c r="G25" s="84">
        <f>IF(AND(F25&gt;0,E25&gt;0),(E25/F25%)-100,"x  ")</f>
        <v>-11.165141636074736</v>
      </c>
      <c r="H25" s="49"/>
    </row>
    <row r="26" spans="1:8" hidden="1" x14ac:dyDescent="0.2">
      <c r="A26" s="60" t="s">
        <v>72</v>
      </c>
      <c r="B26" s="85">
        <v>3.1859999999999999</v>
      </c>
      <c r="C26" s="85">
        <v>2.7360000000000002</v>
      </c>
      <c r="D26" s="84">
        <f>IF(AND(C26&gt;0,B26&gt;0),(B26/C26%)-100,"x  ")</f>
        <v>16.447368421052616</v>
      </c>
      <c r="E26" s="82">
        <v>35.890999999999998</v>
      </c>
      <c r="F26" s="83">
        <v>38.646000000000001</v>
      </c>
      <c r="G26" s="84">
        <f>IF(AND(F26&gt;0,E26&gt;0),(E26/F26%)-100,"x  ")</f>
        <v>-7.1288102261553661</v>
      </c>
      <c r="H26" s="49"/>
    </row>
    <row r="27" spans="1:8" x14ac:dyDescent="0.2">
      <c r="A27" s="55" t="s">
        <v>61</v>
      </c>
      <c r="B27" s="85">
        <f>(B25)+(B26)</f>
        <v>20.361000000000001</v>
      </c>
      <c r="C27" s="85">
        <f>(C25)+(C26)</f>
        <v>18.329999999999998</v>
      </c>
      <c r="D27" s="84">
        <f>IF(AND(C27&gt;0,B27&gt;0),(B27/C27%)-100,"x  ")</f>
        <v>11.08019639934534</v>
      </c>
      <c r="E27" s="82">
        <f>(E25)+(E26)</f>
        <v>230.45</v>
      </c>
      <c r="F27" s="83">
        <f>(F25)+(F26)</f>
        <v>257.65800000000002</v>
      </c>
      <c r="G27" s="84">
        <f>IF(AND(F27&gt;0,E27&gt;0),(E27/F27%)-100,"x  ")</f>
        <v>-10.559734221332164</v>
      </c>
      <c r="H27" s="56"/>
    </row>
    <row r="28" spans="1:8" x14ac:dyDescent="0.2">
      <c r="A28" s="55" t="s">
        <v>62</v>
      </c>
      <c r="B28" s="85">
        <v>82.447999999999993</v>
      </c>
      <c r="C28" s="85">
        <v>82.981999999999999</v>
      </c>
      <c r="D28" s="84">
        <f>IF(AND(C28&gt;0,B28&gt;0),(B28/C28%)-100,"x  ")</f>
        <v>-0.6435130510231204</v>
      </c>
      <c r="E28" s="82">
        <v>890.21500000000003</v>
      </c>
      <c r="F28" s="83">
        <v>756.22500000000002</v>
      </c>
      <c r="G28" s="84">
        <f>IF(AND(F28&gt;0,E28&gt;0),(E28/F28%)-100,"x  ")</f>
        <v>17.718271678402587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44</v>
      </c>
      <c r="B30" s="85">
        <v>820</v>
      </c>
      <c r="C30" s="85">
        <v>717</v>
      </c>
      <c r="D30" s="84">
        <f>IF(AND(C30&gt;0,B30&gt;0),(B30/C30%)-100,"x  ")</f>
        <v>14.365411436541152</v>
      </c>
      <c r="E30" s="82">
        <v>8528</v>
      </c>
      <c r="F30" s="83">
        <v>7354</v>
      </c>
      <c r="G30" s="84">
        <f>IF(AND(F30&gt;0,E30&gt;0),(E30/F30%)-100,"x  ")</f>
        <v>15.964101169431586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74</v>
      </c>
      <c r="B34" s="85">
        <f>B11+(B12*2)</f>
        <v>91</v>
      </c>
      <c r="C34" s="85">
        <f>C11+(C12*2)</f>
        <v>101</v>
      </c>
      <c r="D34" s="84">
        <f>IF(AND(C34&gt;0,B34&gt;0),(B34/C34%)-100,"x  ")</f>
        <v>-9.9009900990099027</v>
      </c>
      <c r="E34" s="82">
        <f>E11+(E12*2)</f>
        <v>1158</v>
      </c>
      <c r="F34" s="83">
        <f>F11+(F12*2)</f>
        <v>1360</v>
      </c>
      <c r="G34" s="84">
        <f>IF(AND(F34&gt;0,E34&gt;0),(E34/F34%)-100,"x  ")</f>
        <v>-14.85294117647058</v>
      </c>
      <c r="H34" s="56"/>
    </row>
    <row r="35" spans="1:8" x14ac:dyDescent="0.2">
      <c r="A35" s="67" t="s">
        <v>75</v>
      </c>
      <c r="B35" s="85">
        <f>(B30)-(B34)</f>
        <v>729</v>
      </c>
      <c r="C35" s="85">
        <f>(C30)-(C34)</f>
        <v>616</v>
      </c>
      <c r="D35" s="84">
        <f>IF(AND(C35&gt;0,B35&gt;0),(B35/C35%)-100,"x  ")</f>
        <v>18.344155844155836</v>
      </c>
      <c r="E35" s="82">
        <f>(E30)-(E34)</f>
        <v>7370</v>
      </c>
      <c r="F35" s="83">
        <f>(F30)-(F34)</f>
        <v>5994</v>
      </c>
      <c r="G35" s="84">
        <f>IF(AND(F35&gt;0,E35&gt;0),(E35/F35%)-100,"x  ")</f>
        <v>22.956289622956291</v>
      </c>
      <c r="H35" s="57"/>
    </row>
    <row r="36" spans="1:8" x14ac:dyDescent="0.2">
      <c r="A36" s="55" t="s">
        <v>76</v>
      </c>
      <c r="B36" s="85">
        <v>147</v>
      </c>
      <c r="C36" s="85">
        <v>233</v>
      </c>
      <c r="D36" s="84">
        <f>IF(AND(C36&gt;0,B36&gt;0),(B36/C36%)-100,"x  ")</f>
        <v>-36.909871244635198</v>
      </c>
      <c r="E36" s="82">
        <v>2599</v>
      </c>
      <c r="F36" s="83">
        <v>1976</v>
      </c>
      <c r="G36" s="84">
        <f>IF(AND(F36&gt;0,E36&gt;0),(E36/F36%)-100,"x  ")</f>
        <v>31.528340080971645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63.554000000000002</v>
      </c>
      <c r="C38" s="86">
        <v>61.668999999999997</v>
      </c>
      <c r="D38" s="84">
        <f>IF(AND(C38&gt;0,B38&gt;0),(B38/C38%)-100,"x  ")</f>
        <v>3.0566411000664999</v>
      </c>
      <c r="E38" s="82">
        <v>678.49</v>
      </c>
      <c r="F38" s="83">
        <v>648.55200000000002</v>
      </c>
      <c r="G38" s="84">
        <f>IF(AND(F38&gt;0,E38&gt;0),(E38/F38%)-100,"x  ")</f>
        <v>4.6161294699576843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71</v>
      </c>
      <c r="B40" s="85">
        <v>10.285</v>
      </c>
      <c r="C40" s="85">
        <v>11.548999999999999</v>
      </c>
      <c r="D40" s="84">
        <f>IF(AND(C40&gt;0,B40&gt;0),(B40/C40%)-100,"x  ")</f>
        <v>-10.94467053424539</v>
      </c>
      <c r="E40" s="82">
        <v>133.54900000000001</v>
      </c>
      <c r="F40" s="83">
        <v>157.417</v>
      </c>
      <c r="G40" s="84">
        <f>IF(AND(F40&gt;0,E40&gt;0),(E40/F40%)-100,"x  ")</f>
        <v>-15.162275993063005</v>
      </c>
      <c r="H40" s="49"/>
    </row>
    <row r="41" spans="1:8" hidden="1" x14ac:dyDescent="0.2">
      <c r="A41" s="60" t="s">
        <v>72</v>
      </c>
      <c r="B41" s="85">
        <v>2.1629999999999998</v>
      </c>
      <c r="C41" s="85">
        <v>1.784</v>
      </c>
      <c r="D41" s="84">
        <f>IF(AND(C41&gt;0,B41&gt;0),(B41/C41%)-100,"x  ")</f>
        <v>21.244394618834065</v>
      </c>
      <c r="E41" s="82">
        <v>21.468</v>
      </c>
      <c r="F41" s="83">
        <v>25.035</v>
      </c>
      <c r="G41" s="84">
        <f>IF(AND(F41&gt;0,E41&gt;0),(E41/F41%)-100,"x  ")</f>
        <v>-14.248052726183346</v>
      </c>
      <c r="H41" s="49"/>
    </row>
    <row r="42" spans="1:8" x14ac:dyDescent="0.2">
      <c r="A42" s="55" t="s">
        <v>74</v>
      </c>
      <c r="B42" s="86">
        <f>(B40)+(B41)</f>
        <v>12.448</v>
      </c>
      <c r="C42" s="86">
        <f>(C40)+(C41)</f>
        <v>13.333</v>
      </c>
      <c r="D42" s="84">
        <f>IF(AND(C42&gt;0,B42&gt;0),(B42/C42%)-100,"x  ")</f>
        <v>-6.6376659416485353</v>
      </c>
      <c r="E42" s="82">
        <f>(E40)+(E41)</f>
        <v>155.017</v>
      </c>
      <c r="F42" s="83">
        <f>(F40)+(F41)</f>
        <v>182.452</v>
      </c>
      <c r="G42" s="84">
        <f>IF(AND(F42&gt;0,E42&gt;0),(E42/F42%)-100,"x  ")</f>
        <v>-15.036831605024886</v>
      </c>
      <c r="H42" s="56"/>
    </row>
    <row r="43" spans="1:8" x14ac:dyDescent="0.2">
      <c r="A43" s="67" t="s">
        <v>75</v>
      </c>
      <c r="B43" s="85">
        <v>51.106000000000002</v>
      </c>
      <c r="C43" s="85">
        <v>48.335999999999999</v>
      </c>
      <c r="D43" s="84">
        <f>IF(AND(C43&gt;0,B43&gt;0),(B43/C43%)-100,"x  ")</f>
        <v>5.7307183051969588</v>
      </c>
      <c r="E43" s="82">
        <v>523.47299999999996</v>
      </c>
      <c r="F43" s="83">
        <v>466.1</v>
      </c>
      <c r="G43" s="84">
        <f>IF(AND(F43&gt;0,E43&gt;0),(E43/F43%)-100,"x  ")</f>
        <v>12.309161124222243</v>
      </c>
      <c r="H43" s="49"/>
    </row>
    <row r="44" spans="1:8" x14ac:dyDescent="0.2">
      <c r="A44" s="55" t="s">
        <v>76</v>
      </c>
      <c r="B44" s="85">
        <v>13.363</v>
      </c>
      <c r="C44" s="85">
        <v>20.064</v>
      </c>
      <c r="D44" s="84">
        <f>IF(AND(C44&gt;0,B44&gt;0),(B44/C44%)-100,"x  ")</f>
        <v>-33.398125996810208</v>
      </c>
      <c r="E44" s="82">
        <v>230.226</v>
      </c>
      <c r="F44" s="83">
        <v>184.43299999999999</v>
      </c>
      <c r="G44" s="84">
        <f>IF(AND(F44&gt;0,E44&gt;0),(E44/F44%)-100,"x  ")</f>
        <v>24.829070719448254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2573</v>
      </c>
      <c r="C46" s="86">
        <v>2478</v>
      </c>
      <c r="D46" s="84">
        <f>IF(AND(C46&gt;0,B46&gt;0),(B46/C46%)-100,"x  ")</f>
        <v>3.83373688458434</v>
      </c>
      <c r="E46" s="82">
        <v>27338</v>
      </c>
      <c r="F46" s="83">
        <v>26091</v>
      </c>
      <c r="G46" s="84">
        <f>IF(AND(F46&gt;0,E46&gt;0),(E46/F46%)-100,"x  ")</f>
        <v>4.7794258556590279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71</v>
      </c>
      <c r="B48" s="85">
        <v>411</v>
      </c>
      <c r="C48" s="85">
        <v>469</v>
      </c>
      <c r="D48" s="84">
        <f>IF(AND(C48&gt;0,B48&gt;0),(B48/C48%)-100,"x  ")</f>
        <v>-12.366737739872079</v>
      </c>
      <c r="E48" s="82">
        <v>5365</v>
      </c>
      <c r="F48" s="83">
        <v>6270</v>
      </c>
      <c r="G48" s="84">
        <f>IF(AND(F48&gt;0,E48&gt;0),(E48/F48%)-100,"x  ")</f>
        <v>-14.433811802232853</v>
      </c>
      <c r="H48" s="49"/>
    </row>
    <row r="49" spans="1:8" hidden="1" x14ac:dyDescent="0.2">
      <c r="A49" s="60" t="s">
        <v>72</v>
      </c>
      <c r="B49" s="85">
        <v>75</v>
      </c>
      <c r="C49" s="85">
        <v>75</v>
      </c>
      <c r="D49" s="84">
        <f>IF(AND(C49&gt;0,B49&gt;0),(B49/C49%)-100,"x  ")</f>
        <v>0</v>
      </c>
      <c r="E49" s="82">
        <v>863</v>
      </c>
      <c r="F49" s="83">
        <v>1020</v>
      </c>
      <c r="G49" s="84">
        <f>IF(AND(F49&gt;0,E49&gt;0),(E49/F49%)-100,"x  ")</f>
        <v>-15.392156862745097</v>
      </c>
      <c r="H49" s="49"/>
    </row>
    <row r="50" spans="1:8" x14ac:dyDescent="0.2">
      <c r="A50" s="55" t="s">
        <v>74</v>
      </c>
      <c r="B50" s="85">
        <f>(B48)+(B49)</f>
        <v>486</v>
      </c>
      <c r="C50" s="85">
        <f>(C48)+(C49)</f>
        <v>544</v>
      </c>
      <c r="D50" s="84">
        <f>IF(AND(C50&gt;0,B50&gt;0),(B50/C50%)-100,"x  ")</f>
        <v>-10.661764705882362</v>
      </c>
      <c r="E50" s="82">
        <f>(E48)+(E49)</f>
        <v>6228</v>
      </c>
      <c r="F50" s="83">
        <f>(F48)+(F49)</f>
        <v>7290</v>
      </c>
      <c r="G50" s="84">
        <f>IF(AND(F50&gt;0,E50&gt;0),(E50/F50%)-100,"x  ")</f>
        <v>-14.567901234567913</v>
      </c>
      <c r="H50" s="56"/>
    </row>
    <row r="51" spans="1:8" x14ac:dyDescent="0.2">
      <c r="A51" s="67" t="s">
        <v>75</v>
      </c>
      <c r="B51" s="85">
        <v>2087</v>
      </c>
      <c r="C51" s="85">
        <v>1934</v>
      </c>
      <c r="D51" s="84">
        <f>IF(AND(C51&gt;0,B51&gt;0),(B51/C51%)-100,"x  ")</f>
        <v>7.9110651499482998</v>
      </c>
      <c r="E51" s="82">
        <v>21110</v>
      </c>
      <c r="F51" s="83">
        <v>18801</v>
      </c>
      <c r="G51" s="84">
        <f>IF(AND(F51&gt;0,E51&gt;0),(E51/F51%)-100,"x  ")</f>
        <v>12.281261635019419</v>
      </c>
      <c r="H51" s="49"/>
    </row>
    <row r="52" spans="1:8" x14ac:dyDescent="0.2">
      <c r="A52" s="68" t="s">
        <v>76</v>
      </c>
      <c r="B52" s="87">
        <v>510</v>
      </c>
      <c r="C52" s="87">
        <v>678</v>
      </c>
      <c r="D52" s="88">
        <f>IF(AND(C52&gt;0,B52&gt;0),(B52/C52%)-100,"x  ")</f>
        <v>-24.778761061946909</v>
      </c>
      <c r="E52" s="89">
        <v>8638</v>
      </c>
      <c r="F52" s="90">
        <v>6517</v>
      </c>
      <c r="G52" s="88">
        <f>IF(AND(F52&gt;0,E52&gt;0),(E52/F52%)-100,"x  ")</f>
        <v>32.545649838882923</v>
      </c>
      <c r="H52" s="49"/>
    </row>
    <row r="53" spans="1:8" x14ac:dyDescent="0.2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107</v>
      </c>
    </row>
    <row r="3" spans="1:26" x14ac:dyDescent="0.2">
      <c r="A3" s="72"/>
      <c r="B3" s="27" t="s">
        <v>108</v>
      </c>
      <c r="C3" s="27" t="s">
        <v>109</v>
      </c>
      <c r="D3" s="27" t="s">
        <v>110</v>
      </c>
      <c r="E3" s="27" t="s">
        <v>111</v>
      </c>
      <c r="F3" s="28" t="s">
        <v>112</v>
      </c>
      <c r="G3" s="28" t="s">
        <v>113</v>
      </c>
      <c r="H3" s="29" t="s">
        <v>114</v>
      </c>
      <c r="I3" s="28" t="s">
        <v>115</v>
      </c>
      <c r="J3" s="28" t="s">
        <v>116</v>
      </c>
      <c r="K3" s="28" t="s">
        <v>117</v>
      </c>
      <c r="L3" s="28" t="s">
        <v>118</v>
      </c>
      <c r="M3" s="28" t="s">
        <v>119</v>
      </c>
      <c r="N3" s="28" t="s">
        <v>108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6">
        <v>194</v>
      </c>
      <c r="C7" s="76">
        <v>342</v>
      </c>
      <c r="D7" s="76">
        <v>238</v>
      </c>
      <c r="E7" s="76">
        <v>168</v>
      </c>
      <c r="F7" s="76">
        <v>124</v>
      </c>
      <c r="G7" s="76">
        <v>128</v>
      </c>
      <c r="H7" s="76">
        <v>145</v>
      </c>
      <c r="I7" s="76">
        <v>200</v>
      </c>
      <c r="J7" s="76">
        <v>325</v>
      </c>
      <c r="K7" s="76">
        <v>249</v>
      </c>
      <c r="L7" s="76">
        <v>270</v>
      </c>
      <c r="M7" s="77">
        <v>199</v>
      </c>
      <c r="N7" s="76">
        <v>202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6">
        <v>850</v>
      </c>
      <c r="C11" s="76">
        <v>1627</v>
      </c>
      <c r="D11" s="76">
        <v>760</v>
      </c>
      <c r="E11" s="76">
        <v>688</v>
      </c>
      <c r="F11" s="76">
        <v>295</v>
      </c>
      <c r="G11" s="76">
        <v>810</v>
      </c>
      <c r="H11" s="76">
        <v>705</v>
      </c>
      <c r="I11" s="76">
        <v>652</v>
      </c>
      <c r="J11" s="76">
        <v>952</v>
      </c>
      <c r="K11" s="76">
        <v>1418</v>
      </c>
      <c r="L11" s="76">
        <v>1157</v>
      </c>
      <c r="M11" s="77">
        <v>1128</v>
      </c>
      <c r="N11" s="76">
        <v>860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2015-01-28T13:51:54Z</cp:lastPrinted>
  <dcterms:created xsi:type="dcterms:W3CDTF">2014-04-03T08:37:47Z</dcterms:created>
  <dcterms:modified xsi:type="dcterms:W3CDTF">2015-01-28T13:57:08Z</dcterms:modified>
  <cp:category>LIS-Bericht</cp:category>
</cp:coreProperties>
</file>