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D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F22" i="4"/>
  <c r="B22" i="4"/>
  <c r="H21" i="4"/>
  <c r="H22" i="4" s="1"/>
  <c r="F21" i="4"/>
  <c r="E21" i="4"/>
  <c r="E22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D13" i="5" l="1"/>
  <c r="G20" i="5"/>
  <c r="G27" i="5"/>
  <c r="G34" i="5"/>
  <c r="D50" i="5"/>
  <c r="D42" i="5"/>
  <c r="D27" i="5"/>
  <c r="D34" i="5"/>
  <c r="G13" i="5"/>
  <c r="F35" i="5"/>
  <c r="G35" i="5" s="1"/>
  <c r="G42" i="5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<sst xmlns="http://schemas.openxmlformats.org/spreadsheetml/2006/main" count="147" uniqueCount="123">
  <si>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</si>
  <si>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</si>
  <si>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</si>
  <si>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</si>
  <si>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</si>
  <si>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</si>
  <si>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</si>
  <si>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</si>
  <si>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</si>
  <si>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</si>
  <si>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</si>
  <si>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</si>
  <si>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</si>
  <si>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</si>
  <si>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</si>
  <si>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</si>
  <si>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</si>
  <si>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</si>
  <si>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</si>
  <si>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</si>
  <si>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</si>
  <si>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</si>
  <si>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</si>
  <si>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</si>
  <si>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</si>
  <si>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</si>
  <si>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</si>
  <si>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</si>
  <si>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</si>
  <si>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</si>
  <si>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</si>
  <si>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</si>
  <si>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</si>
  <si>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</si>
  <si>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</si>
  <si>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</si>
  <si>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</si>
  <si>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</si>
  <si>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</si>
  <si>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</si>
  <si>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</si>
  <si>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</si>
  <si>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</si>
  <si>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</si>
  <si>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</si>
  <si>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</si>
  <si>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</si>
  <si>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</si>
  <si>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</si>
  <si>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</si>
  <si>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</si>
  <si>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</si>
  <si>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</si>
  <si>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</si>
  <si>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</si>
  <si>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</si>
  <si>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</si>
  <si>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</si>
  <si>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</si>
  <si>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</si>
  <si>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</si>
  <si>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</si>
  <si>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</si>
  <si>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</si>
  <si>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</si>
  <si>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</si>
  <si>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</si>
  <si>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</si>
  <si>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</si>
  <si>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</si>
  <si>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</si>
  <si>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</si>
  <si>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</si>
  <si>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</si>
  <si>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</si>
  <si>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</si>
  <si>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</si>
  <si>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</si>
  <si>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</si>
  <si>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</si>
  <si>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</si>
  <si>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</si>
  <si>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</si>
  <si>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</si>
  <si>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</si>
  <si>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</si>
  <si>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</si>
  <si>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</si>
  <si>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</si>
  <si>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</si>
  <si>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</si>
  <si>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</si>
  <si>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</si>
  <si>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</si>
  <si>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</si>
  <si>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</si>
  <si>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November 2017</t>
  </si>
  <si>
    <t>Januar bis November 2017</t>
  </si>
  <si>
    <t>Januar bis November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</si>
  <si>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2017</t>
    </r>
  </si>
  <si>
    <t>November 
2017</t>
  </si>
  <si>
    <t>November 
2016</t>
  </si>
  <si>
    <t xml:space="preserve">Januar bis November </t>
  </si>
  <si>
    <t>Stand: November 2017</t>
  </si>
  <si>
    <t>Baugenehmigungen für Wohngebäude insgesamt 
ab November 2017</t>
  </si>
  <si>
    <t>November 2017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</si>
  <si>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</si>
  <si>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</si>
  <si>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</si>
  <si>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</si>
  <si>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</si>
  <si>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</si>
  <si>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</si>
  <si>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</si>
  <si>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</si>
  <si>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</si>
  <si>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</si>
  <si>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</si>
  <si>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2017</t>
  </si>
  <si>
    <t>Kennziffer: F II 1 - m 11/17 HH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</si>
  <si>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2017</t>
    </r>
  </si>
  <si>
    <t>Herausgegeben am: 10. Januar 2018</t>
  </si>
  <si>
    <t xml:space="preserve">© Statistisches Amt für Hamburg und Schleswig-Holstein, Hamburg 2018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</si>
</sst>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294</c:v>
                </c:pt>
                <c:pt idx="1">
                  <c:v>302</c:v>
                </c:pt>
                <c:pt idx="2">
                  <c:v>147</c:v>
                </c:pt>
                <c:pt idx="3">
                  <c:v>207</c:v>
                </c:pt>
                <c:pt idx="4">
                  <c:v>210</c:v>
                </c:pt>
                <c:pt idx="5">
                  <c:v>267</c:v>
                </c:pt>
                <c:pt idx="6">
                  <c:v>322</c:v>
                </c:pt>
                <c:pt idx="7">
                  <c:v>301</c:v>
                </c:pt>
                <c:pt idx="8">
                  <c:v>238</c:v>
                </c:pt>
                <c:pt idx="9">
                  <c:v>205</c:v>
                </c:pt>
                <c:pt idx="10">
                  <c:v>205</c:v>
                </c:pt>
                <c:pt idx="11">
                  <c:v>259</c:v>
                </c:pt>
                <c:pt idx="12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1348</c:v>
                </c:pt>
                <c:pt idx="1">
                  <c:v>1489</c:v>
                </c:pt>
                <c:pt idx="2">
                  <c:v>1486</c:v>
                </c:pt>
                <c:pt idx="3">
                  <c:v>1152</c:v>
                </c:pt>
                <c:pt idx="4">
                  <c:v>573</c:v>
                </c:pt>
                <c:pt idx="5">
                  <c:v>940</c:v>
                </c:pt>
                <c:pt idx="6">
                  <c:v>1926</c:v>
                </c:pt>
                <c:pt idx="7">
                  <c:v>940</c:v>
                </c:pt>
                <c:pt idx="8">
                  <c:v>1084</c:v>
                </c:pt>
                <c:pt idx="9">
                  <c:v>1212</c:v>
                </c:pt>
                <c:pt idx="10">
                  <c:v>600</c:v>
                </c:pt>
                <c:pt idx="11">
                  <c:v>921</c:v>
                </c:pt>
                <c:pt idx="12">
                  <c:v>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462912"/>
        <c:axId val="95464448"/>
      </c:lineChart>
      <c:catAx>
        <c:axId val="9546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464448"/>
        <c:crosses val="autoZero"/>
        <c:auto val="1"/>
        <c:lblAlgn val="ctr"/>
        <c:lblOffset val="100"/>
        <c:noMultiLvlLbl val="0"/>
      </c:catAx>
      <c:valAx>
        <c:axId val="9546444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4629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119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120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9</v>
      </c>
      <c r="C8" s="80">
        <v>1</v>
      </c>
      <c r="D8" s="80">
        <v>143</v>
      </c>
      <c r="E8" s="80">
        <v>1</v>
      </c>
      <c r="F8" s="80">
        <v>0</v>
      </c>
      <c r="G8" s="80">
        <f t="shared" ref="G8:G14" si="0">E8+F8</f>
        <v>1</v>
      </c>
      <c r="H8" s="80">
        <v>140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28</v>
      </c>
      <c r="C9" s="80">
        <v>2</v>
      </c>
      <c r="D9" s="80">
        <v>73</v>
      </c>
      <c r="E9" s="80">
        <v>11</v>
      </c>
      <c r="F9" s="80">
        <v>10</v>
      </c>
      <c r="G9" s="80">
        <f t="shared" si="0"/>
        <v>21</v>
      </c>
      <c r="H9" s="80">
        <v>47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17</v>
      </c>
      <c r="C10" s="80">
        <v>1</v>
      </c>
      <c r="D10" s="80">
        <v>103</v>
      </c>
      <c r="E10" s="80">
        <v>8</v>
      </c>
      <c r="F10" s="80">
        <v>0</v>
      </c>
      <c r="G10" s="80">
        <f t="shared" si="0"/>
        <v>8</v>
      </c>
      <c r="H10" s="80">
        <v>86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35</v>
      </c>
      <c r="C11" s="80">
        <v>1</v>
      </c>
      <c r="D11" s="80">
        <v>282</v>
      </c>
      <c r="E11" s="80">
        <v>2</v>
      </c>
      <c r="F11" s="80">
        <v>0</v>
      </c>
      <c r="G11" s="80">
        <f t="shared" si="0"/>
        <v>2</v>
      </c>
      <c r="H11" s="80">
        <v>272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17</v>
      </c>
      <c r="C12" s="80">
        <v>0</v>
      </c>
      <c r="D12" s="80">
        <v>77</v>
      </c>
      <c r="E12" s="80">
        <v>8</v>
      </c>
      <c r="F12" s="80">
        <v>0</v>
      </c>
      <c r="G12" s="80">
        <f t="shared" si="0"/>
        <v>8</v>
      </c>
      <c r="H12" s="80">
        <v>70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21</v>
      </c>
      <c r="C13" s="80">
        <v>1</v>
      </c>
      <c r="D13" s="80">
        <v>30</v>
      </c>
      <c r="E13" s="80">
        <v>15</v>
      </c>
      <c r="F13" s="80">
        <v>2</v>
      </c>
      <c r="G13" s="80">
        <f t="shared" si="0"/>
        <v>17</v>
      </c>
      <c r="H13" s="80">
        <v>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30</v>
      </c>
      <c r="C14" s="80">
        <v>1</v>
      </c>
      <c r="D14" s="80">
        <v>70</v>
      </c>
      <c r="E14" s="80">
        <v>16</v>
      </c>
      <c r="F14" s="80">
        <v>8</v>
      </c>
      <c r="G14" s="80">
        <f t="shared" si="0"/>
        <v>24</v>
      </c>
      <c r="H14" s="80">
        <v>44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157</v>
      </c>
      <c r="C16" s="80">
        <v>7</v>
      </c>
      <c r="D16" s="80">
        <v>778</v>
      </c>
      <c r="E16" s="80">
        <v>61</v>
      </c>
      <c r="F16" s="80">
        <v>20</v>
      </c>
      <c r="G16" s="80">
        <f>E16+F16</f>
        <v>81</v>
      </c>
      <c r="H16" s="80">
        <v>664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97</v>
      </c>
      <c r="B18" s="80">
        <v>2518</v>
      </c>
      <c r="C18" s="80">
        <v>177</v>
      </c>
      <c r="D18" s="80">
        <v>11612</v>
      </c>
      <c r="E18" s="80">
        <v>1159</v>
      </c>
      <c r="F18" s="80">
        <v>280</v>
      </c>
      <c r="G18" s="80">
        <f>E18+F18</f>
        <v>1439</v>
      </c>
      <c r="H18" s="80">
        <v>9098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98</v>
      </c>
      <c r="B20" s="80">
        <v>2436</v>
      </c>
      <c r="C20" s="80">
        <v>235</v>
      </c>
      <c r="D20" s="80">
        <v>9247</v>
      </c>
      <c r="E20" s="80">
        <v>1037</v>
      </c>
      <c r="F20" s="80">
        <v>236</v>
      </c>
      <c r="G20" s="80">
        <f>E20+F20</f>
        <v>1273</v>
      </c>
      <c r="H20" s="80">
        <v>7001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82</v>
      </c>
      <c r="C21" s="80">
        <f>(C18)-(C20)</f>
        <v>-58</v>
      </c>
      <c r="D21" s="80">
        <f>(D18)-(D20)</f>
        <v>2365</v>
      </c>
      <c r="E21" s="80">
        <f>(E18)-(E20)</f>
        <v>122</v>
      </c>
      <c r="F21" s="80">
        <f>(F18)-(F20)</f>
        <v>44</v>
      </c>
      <c r="G21" s="80">
        <f>E21+F21</f>
        <v>166</v>
      </c>
      <c r="H21" s="80">
        <f>(H18)-(H20)</f>
        <v>2097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3.3661740558292284</v>
      </c>
      <c r="C22" s="81">
        <f t="shared" si="1"/>
        <v>-24.680851063829788</v>
      </c>
      <c r="D22" s="81">
        <f t="shared" si="1"/>
        <v>25.575862441873038</v>
      </c>
      <c r="E22" s="81">
        <f t="shared" si="1"/>
        <v>11.76470588235294</v>
      </c>
      <c r="F22" s="81">
        <f t="shared" si="1"/>
        <v>18.64406779661017</v>
      </c>
      <c r="G22" s="81">
        <f t="shared" si="1"/>
        <v>13.040062843676356</v>
      </c>
      <c r="H22" s="81">
        <f t="shared" si="1"/>
        <v>29.95286387658906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99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100</v>
      </c>
      <c r="C5" s="134" t="s">
        <v>101</v>
      </c>
      <c r="D5" s="137" t="s">
        <v>95</v>
      </c>
      <c r="E5" s="138" t="s">
        <v>102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119</v>
      </c>
      <c r="C9" s="83">
        <v>233</v>
      </c>
      <c r="D9" s="84">
        <f>IF(AND(C9&gt;0,B9&gt;0),(B9/C9%)-100,"x  ")</f>
        <v>-48.927038626609445</v>
      </c>
      <c r="E9" s="82">
        <v>1868</v>
      </c>
      <c r="F9" s="83">
        <v>1772</v>
      </c>
      <c r="G9" s="84">
        <f>IF(AND(F9&gt;0,E9&gt;0),(E9/F9%)-100,"x  ")</f>
        <v>5.4176072234763097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61</v>
      </c>
      <c r="C11" s="83">
        <v>122</v>
      </c>
      <c r="D11" s="84">
        <f>IF(AND(C11&gt;0,B11&gt;0),(B11/C11%)-100,"x  ")</f>
        <v>-50</v>
      </c>
      <c r="E11" s="82">
        <v>1159</v>
      </c>
      <c r="F11" s="83">
        <v>1037</v>
      </c>
      <c r="G11" s="84">
        <f>IF(AND(F11&gt;0,E11&gt;0),(E11/F11%)-100,"x  ")</f>
        <v>11.764705882352956</v>
      </c>
      <c r="H11" s="48"/>
    </row>
    <row r="12" spans="1:26" hidden="1" x14ac:dyDescent="0.2">
      <c r="A12" s="54" t="s">
        <v>60</v>
      </c>
      <c r="B12" s="82">
        <v>10</v>
      </c>
      <c r="C12" s="83">
        <v>8</v>
      </c>
      <c r="D12" s="84">
        <f>IF(AND(C12&gt;0,B12&gt;0),(B12/C12%)-100,"x  ")</f>
        <v>25</v>
      </c>
      <c r="E12" s="82">
        <v>140</v>
      </c>
      <c r="F12" s="83">
        <v>118</v>
      </c>
      <c r="G12" s="84">
        <f>IF(AND(F12&gt;0,E12&gt;0),(E12/F12%)-100,"x  ")</f>
        <v>18.644067796610173</v>
      </c>
      <c r="H12" s="48"/>
    </row>
    <row r="13" spans="1:26" x14ac:dyDescent="0.2">
      <c r="A13" s="54" t="s">
        <v>61</v>
      </c>
      <c r="B13" s="82">
        <f>(B11)+(B12)</f>
        <v>71</v>
      </c>
      <c r="C13" s="83">
        <f>(C11)+(C12)</f>
        <v>130</v>
      </c>
      <c r="D13" s="84">
        <f>IF(AND(C13&gt;0,B13&gt;0),(B13/C13%)-100,"x  ")</f>
        <v>-45.384615384615387</v>
      </c>
      <c r="E13" s="82">
        <f>(E11)+(E12)</f>
        <v>1299</v>
      </c>
      <c r="F13" s="83">
        <f>(F11)+(F12)</f>
        <v>1155</v>
      </c>
      <c r="G13" s="84">
        <f>IF(AND(F13&gt;0,E13&gt;0),(E13/F13%)-100,"x  ")</f>
        <v>12.467532467532465</v>
      </c>
      <c r="H13" s="55"/>
    </row>
    <row r="14" spans="1:26" x14ac:dyDescent="0.2">
      <c r="A14" s="54" t="s">
        <v>62</v>
      </c>
      <c r="B14" s="82">
        <v>48</v>
      </c>
      <c r="C14" s="83">
        <v>103</v>
      </c>
      <c r="D14" s="84">
        <f>IF(AND(C14&gt;0,B14&gt;0),(B14/C14%)-100,"x  ")</f>
        <v>-53.398058252427184</v>
      </c>
      <c r="E14" s="82">
        <v>569</v>
      </c>
      <c r="F14" s="83">
        <v>617</v>
      </c>
      <c r="G14" s="84">
        <f>IF(AND(F14&gt;0,E14&gt;0),(E14/F14%)-100,"x  ")</f>
        <v>-7.7795786061588359</v>
      </c>
      <c r="H14" s="56"/>
    </row>
    <row r="15" spans="1:26" x14ac:dyDescent="0.2">
      <c r="A15" s="54" t="s">
        <v>63</v>
      </c>
      <c r="B15" s="82">
        <v>14</v>
      </c>
      <c r="C15" s="83">
        <v>23</v>
      </c>
      <c r="D15" s="84">
        <f>IF(AND(C15&gt;0,B15&gt;0),(B15/C15%)-100,"x  ")</f>
        <v>-39.130434782608695</v>
      </c>
      <c r="E15" s="82">
        <v>243</v>
      </c>
      <c r="F15" s="83">
        <v>210</v>
      </c>
      <c r="G15" s="84">
        <f>IF(AND(F15&gt;0,E15&gt;0),(E15/F15%)-100,"x  ")</f>
        <v>15.714285714285708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298.40300000000002</v>
      </c>
      <c r="C17" s="85">
        <v>522.99400000000003</v>
      </c>
      <c r="D17" s="84">
        <f>IF(AND(C17&gt;0,B17&gt;0),(B17/C17%)-100,"x  ")</f>
        <v>-42.943322485535205</v>
      </c>
      <c r="E17" s="82">
        <v>4361.0680000000002</v>
      </c>
      <c r="F17" s="83">
        <v>3602.482</v>
      </c>
      <c r="G17" s="84">
        <f>IF(AND(F17&gt;0,E17&gt;0),(E17/F17%)-100,"x  ")</f>
        <v>21.057315484157883</v>
      </c>
      <c r="H17" s="48"/>
    </row>
    <row r="18" spans="1:8" hidden="1" x14ac:dyDescent="0.2">
      <c r="A18" s="59" t="s">
        <v>65</v>
      </c>
      <c r="B18" s="85">
        <v>39.722999999999999</v>
      </c>
      <c r="C18" s="85">
        <v>80.332999999999998</v>
      </c>
      <c r="D18" s="84">
        <f>IF(AND(C18&gt;0,B18&gt;0),(B18/C18%)-100,"x  ")</f>
        <v>-50.552076979572533</v>
      </c>
      <c r="E18" s="82">
        <v>824.33500000000004</v>
      </c>
      <c r="F18" s="83">
        <v>745.24</v>
      </c>
      <c r="G18" s="84">
        <f>IF(AND(F18&gt;0,E18&gt;0),(E18/F18%)-100,"x  ")</f>
        <v>10.61335945467232</v>
      </c>
      <c r="H18" s="48"/>
    </row>
    <row r="19" spans="1:8" hidden="1" x14ac:dyDescent="0.2">
      <c r="A19" s="59" t="s">
        <v>66</v>
      </c>
      <c r="B19" s="85">
        <v>13.209</v>
      </c>
      <c r="C19" s="85">
        <v>6.5039999999999996</v>
      </c>
      <c r="D19" s="84">
        <f>IF(AND(C19&gt;0,B19&gt;0),(B19/C19%)-100,"x  ")</f>
        <v>103.09040590405903</v>
      </c>
      <c r="E19" s="82">
        <v>152.97</v>
      </c>
      <c r="F19" s="83">
        <v>139.989</v>
      </c>
      <c r="G19" s="84">
        <f>IF(AND(F19&gt;0,E19&gt;0),(E19/F19%)-100,"x  ")</f>
        <v>9.2728714398988359</v>
      </c>
      <c r="H19" s="48"/>
    </row>
    <row r="20" spans="1:8" x14ac:dyDescent="0.2">
      <c r="A20" s="59" t="s">
        <v>67</v>
      </c>
      <c r="B20" s="86">
        <f>(B18)+(B19)</f>
        <v>52.932000000000002</v>
      </c>
      <c r="C20" s="86">
        <f>(C18)+(C19)</f>
        <v>86.837000000000003</v>
      </c>
      <c r="D20" s="84">
        <f>IF(AND(C20&gt;0,B20&gt;0),(B20/C20%)-100,"x  ")</f>
        <v>-39.044416550548732</v>
      </c>
      <c r="E20" s="82">
        <f>(E18)+(E19)</f>
        <v>977.30500000000006</v>
      </c>
      <c r="F20" s="83">
        <f>(F18)+(F19)</f>
        <v>885.22900000000004</v>
      </c>
      <c r="G20" s="84">
        <f>IF(AND(F20&gt;0,E20&gt;0),(E20/F20%)-100,"x  ")</f>
        <v>10.401376367019168</v>
      </c>
      <c r="H20" s="55"/>
    </row>
    <row r="21" spans="1:8" x14ac:dyDescent="0.2">
      <c r="A21" s="59" t="s">
        <v>68</v>
      </c>
      <c r="B21" s="85">
        <v>245.471</v>
      </c>
      <c r="C21" s="85">
        <v>436.15699999999998</v>
      </c>
      <c r="D21" s="84">
        <f>IF(AND(C21&gt;0,B21&gt;0),(B21/C21%)-100,"x  ")</f>
        <v>-43.719578041851896</v>
      </c>
      <c r="E21" s="82">
        <v>3383.7629999999999</v>
      </c>
      <c r="F21" s="83">
        <v>2717.2530000000002</v>
      </c>
      <c r="G21" s="84">
        <f>IF(AND(F21&gt;0,E21&gt;0),(E21/F21%)-100,"x  ")</f>
        <v>24.528816418640432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113.628</v>
      </c>
      <c r="C23" s="85">
        <v>155.666</v>
      </c>
      <c r="D23" s="84">
        <f>IF(AND(C23&gt;0,B23&gt;0),(B23/C23%)-100,"x  ")</f>
        <v>-27.005254840491816</v>
      </c>
      <c r="E23" s="82">
        <v>1493.087</v>
      </c>
      <c r="F23" s="83">
        <v>1178.614</v>
      </c>
      <c r="G23" s="84">
        <f>IF(AND(F23&gt;0,E23&gt;0),(E23/F23%)-100,"x  ")</f>
        <v>26.681593804248038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13.667</v>
      </c>
      <c r="C25" s="85">
        <v>25.352</v>
      </c>
      <c r="D25" s="84">
        <f>IF(AND(C25&gt;0,B25&gt;0),(B25/C25%)-100,"x  ")</f>
        <v>-46.091038182391927</v>
      </c>
      <c r="E25" s="82">
        <v>271.63499999999999</v>
      </c>
      <c r="F25" s="83">
        <v>267.30500000000001</v>
      </c>
      <c r="G25" s="84">
        <f>IF(AND(F25&gt;0,E25&gt;0),(E25/F25%)-100,"x  ")</f>
        <v>1.6198724303697958</v>
      </c>
      <c r="H25" s="48"/>
    </row>
    <row r="26" spans="1:8" hidden="1" x14ac:dyDescent="0.2">
      <c r="A26" s="59" t="s">
        <v>72</v>
      </c>
      <c r="B26" s="85">
        <v>5.7850000000000001</v>
      </c>
      <c r="C26" s="85">
        <v>1.6579999999999999</v>
      </c>
      <c r="D26" s="84">
        <f>IF(AND(C26&gt;0,B26&gt;0),(B26/C26%)-100,"x  ")</f>
        <v>248.91435464414963</v>
      </c>
      <c r="E26" s="82">
        <v>55.722999999999999</v>
      </c>
      <c r="F26" s="83">
        <v>47.655999999999999</v>
      </c>
      <c r="G26" s="84">
        <f>IF(AND(F26&gt;0,E26&gt;0),(E26/F26%)-100,"x  ")</f>
        <v>16.927564210172903</v>
      </c>
      <c r="H26" s="48"/>
    </row>
    <row r="27" spans="1:8" x14ac:dyDescent="0.2">
      <c r="A27" s="54" t="s">
        <v>61</v>
      </c>
      <c r="B27" s="85">
        <f>(B25)+(B26)</f>
        <v>19.451999999999998</v>
      </c>
      <c r="C27" s="85">
        <f>(C25)+(C26)</f>
        <v>27.01</v>
      </c>
      <c r="D27" s="84">
        <f>IF(AND(C27&gt;0,B27&gt;0),(B27/C27%)-100,"x  ")</f>
        <v>-27.982228804146615</v>
      </c>
      <c r="E27" s="82">
        <f>(E25)+(E26)</f>
        <v>327.358</v>
      </c>
      <c r="F27" s="83">
        <f>(F25)+(F26)</f>
        <v>314.96100000000001</v>
      </c>
      <c r="G27" s="84">
        <f>IF(AND(F27&gt;0,E27&gt;0),(E27/F27%)-100,"x  ")</f>
        <v>3.9360428751496244</v>
      </c>
      <c r="H27" s="55"/>
    </row>
    <row r="28" spans="1:8" x14ac:dyDescent="0.2">
      <c r="A28" s="54" t="s">
        <v>62</v>
      </c>
      <c r="B28" s="85">
        <v>94.176000000000002</v>
      </c>
      <c r="C28" s="85">
        <v>128.65600000000001</v>
      </c>
      <c r="D28" s="84">
        <f>IF(AND(C28&gt;0,B28&gt;0),(B28/C28%)-100,"x  ")</f>
        <v>-26.800149235169755</v>
      </c>
      <c r="E28" s="82">
        <v>1165.729</v>
      </c>
      <c r="F28" s="83">
        <v>863.65300000000002</v>
      </c>
      <c r="G28" s="84">
        <f>IF(AND(F28&gt;0,E28&gt;0),(E28/F28%)-100,"x  ")</f>
        <v>34.97654729387844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745</v>
      </c>
      <c r="C30" s="85">
        <v>1250</v>
      </c>
      <c r="D30" s="84">
        <f>IF(AND(C30&gt;0,B30&gt;0),(B30/C30%)-100,"x  ")</f>
        <v>-40.4</v>
      </c>
      <c r="E30" s="82">
        <v>10537</v>
      </c>
      <c r="F30" s="83">
        <v>8274</v>
      </c>
      <c r="G30" s="84">
        <f>IF(AND(F30&gt;0,E30&gt;0),(E30/F30%)-100,"x  ")</f>
        <v>27.350737249214419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81</v>
      </c>
      <c r="C34" s="85">
        <f>C11+(C12*2)</f>
        <v>138</v>
      </c>
      <c r="D34" s="84">
        <f>IF(AND(C34&gt;0,B34&gt;0),(B34/C34%)-100,"x  ")</f>
        <v>-41.304347826086953</v>
      </c>
      <c r="E34" s="82">
        <f>E11+(E12*2)</f>
        <v>1439</v>
      </c>
      <c r="F34" s="83">
        <f>F11+(F12*2)</f>
        <v>1273</v>
      </c>
      <c r="G34" s="84">
        <f>IF(AND(F34&gt;0,E34&gt;0),(E34/F34%)-100,"x  ")</f>
        <v>13.040062843676353</v>
      </c>
      <c r="H34" s="55"/>
    </row>
    <row r="35" spans="1:8" x14ac:dyDescent="0.2">
      <c r="A35" s="66" t="s">
        <v>75</v>
      </c>
      <c r="B35" s="85">
        <f>(B30)-(B34)</f>
        <v>664</v>
      </c>
      <c r="C35" s="85">
        <f>(C30)-(C34)</f>
        <v>1112</v>
      </c>
      <c r="D35" s="84">
        <f>IF(AND(C35&gt;0,B35&gt;0),(B35/C35%)-100,"x  ")</f>
        <v>-40.28776978417266</v>
      </c>
      <c r="E35" s="82">
        <f>(E30)-(E34)</f>
        <v>9098</v>
      </c>
      <c r="F35" s="83">
        <f>(F30)-(F34)</f>
        <v>7001</v>
      </c>
      <c r="G35" s="84">
        <f>IF(AND(F35&gt;0,E35&gt;0),(E35/F35%)-100,"x  ")</f>
        <v>29.952863876589049</v>
      </c>
      <c r="H35" s="56"/>
    </row>
    <row r="36" spans="1:8" x14ac:dyDescent="0.2">
      <c r="A36" s="54" t="s">
        <v>76</v>
      </c>
      <c r="B36" s="85">
        <v>149</v>
      </c>
      <c r="C36" s="85">
        <v>219</v>
      </c>
      <c r="D36" s="84">
        <f>IF(AND(C36&gt;0,B36&gt;0),(B36/C36%)-100,"x  ")</f>
        <v>-31.963470319634695</v>
      </c>
      <c r="E36" s="82">
        <v>2371</v>
      </c>
      <c r="F36" s="83">
        <v>1928</v>
      </c>
      <c r="G36" s="84">
        <f>IF(AND(F36&gt;0,E36&gt;0),(E36/F36%)-100,"x  ")</f>
        <v>22.977178423236509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59.417000000000002</v>
      </c>
      <c r="C38" s="86">
        <v>98.466999999999999</v>
      </c>
      <c r="D38" s="84">
        <f>IF(AND(C38&gt;0,B38&gt;0),(B38/C38%)-100,"x  ")</f>
        <v>-39.657956472726895</v>
      </c>
      <c r="E38" s="82">
        <v>809.15</v>
      </c>
      <c r="F38" s="83">
        <v>685.32600000000002</v>
      </c>
      <c r="G38" s="84">
        <f>IF(AND(F38&gt;0,E38&gt;0),(E38/F38%)-100,"x  ")</f>
        <v>18.067897613690405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8.0310000000000006</v>
      </c>
      <c r="C40" s="85">
        <v>16.616</v>
      </c>
      <c r="D40" s="84">
        <f>IF(AND(C40&gt;0,B40&gt;0),(B40/C40%)-100,"x  ")</f>
        <v>-51.667067886374575</v>
      </c>
      <c r="E40" s="82">
        <v>165.13</v>
      </c>
      <c r="F40" s="83">
        <v>147.27199999999999</v>
      </c>
      <c r="G40" s="84">
        <f>IF(AND(F40&gt;0,E40&gt;0),(E40/F40%)-100,"x  ")</f>
        <v>12.125862349937549</v>
      </c>
      <c r="H40" s="48"/>
    </row>
    <row r="41" spans="1:8" hidden="1" x14ac:dyDescent="0.2">
      <c r="A41" s="59" t="s">
        <v>72</v>
      </c>
      <c r="B41" s="85">
        <v>2.6259999999999999</v>
      </c>
      <c r="C41" s="85">
        <v>1.4570000000000001</v>
      </c>
      <c r="D41" s="84">
        <f>IF(AND(C41&gt;0,B41&gt;0),(B41/C41%)-100,"x  ")</f>
        <v>80.233356211393243</v>
      </c>
      <c r="E41" s="82">
        <v>30.106999999999999</v>
      </c>
      <c r="F41" s="83">
        <v>25.396999999999998</v>
      </c>
      <c r="G41" s="84">
        <f>IF(AND(F41&gt;0,E41&gt;0),(E41/F41%)-100,"x  ")</f>
        <v>18.545497499704695</v>
      </c>
      <c r="H41" s="48"/>
    </row>
    <row r="42" spans="1:8" x14ac:dyDescent="0.2">
      <c r="A42" s="54" t="s">
        <v>74</v>
      </c>
      <c r="B42" s="86">
        <f>(B40)+(B41)</f>
        <v>10.657</v>
      </c>
      <c r="C42" s="86">
        <f>(C40)+(C41)</f>
        <v>18.073</v>
      </c>
      <c r="D42" s="84">
        <f>IF(AND(C42&gt;0,B42&gt;0),(B42/C42%)-100,"x  ")</f>
        <v>-41.033586012283514</v>
      </c>
      <c r="E42" s="82">
        <f>(E40)+(E41)</f>
        <v>195.23699999999999</v>
      </c>
      <c r="F42" s="83">
        <f>(F40)+(F41)</f>
        <v>172.66899999999998</v>
      </c>
      <c r="G42" s="84">
        <f>IF(AND(F42&gt;0,E42&gt;0),(E42/F42%)-100,"x  ")</f>
        <v>13.070093647383146</v>
      </c>
      <c r="H42" s="55"/>
    </row>
    <row r="43" spans="1:8" x14ac:dyDescent="0.2">
      <c r="A43" s="66" t="s">
        <v>75</v>
      </c>
      <c r="B43" s="85">
        <v>48.76</v>
      </c>
      <c r="C43" s="85">
        <v>80.394000000000005</v>
      </c>
      <c r="D43" s="84">
        <f>IF(AND(C43&gt;0,B43&gt;0),(B43/C43%)-100,"x  ")</f>
        <v>-39.348707614996151</v>
      </c>
      <c r="E43" s="82">
        <v>613.91300000000001</v>
      </c>
      <c r="F43" s="83">
        <v>512.65700000000004</v>
      </c>
      <c r="G43" s="84">
        <f>IF(AND(F43&gt;0,E43&gt;0),(E43/F43%)-100,"x  ")</f>
        <v>19.75121767575591</v>
      </c>
      <c r="H43" s="48"/>
    </row>
    <row r="44" spans="1:8" x14ac:dyDescent="0.2">
      <c r="A44" s="54" t="s">
        <v>76</v>
      </c>
      <c r="B44" s="85">
        <v>12.818</v>
      </c>
      <c r="C44" s="85">
        <v>19.518999999999998</v>
      </c>
      <c r="D44" s="84">
        <f>IF(AND(C44&gt;0,B44&gt;0),(B44/C44%)-100,"x  ")</f>
        <v>-34.330652185050454</v>
      </c>
      <c r="E44" s="82">
        <v>204.02699999999999</v>
      </c>
      <c r="F44" s="83">
        <v>172.68700000000001</v>
      </c>
      <c r="G44" s="84">
        <f>IF(AND(F44&gt;0,E44&gt;0),(E44/F44%)-100,"x  ")</f>
        <v>18.14844197884031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2524</v>
      </c>
      <c r="C46" s="86">
        <v>4341</v>
      </c>
      <c r="D46" s="84">
        <f>IF(AND(C46&gt;0,B46&gt;0),(B46/C46%)-100,"x  ")</f>
        <v>-41.856715042616905</v>
      </c>
      <c r="E46" s="82">
        <v>32078</v>
      </c>
      <c r="F46" s="83">
        <v>28207</v>
      </c>
      <c r="G46" s="84">
        <f>IF(AND(F46&gt;0,E46&gt;0),(E46/F46%)-100,"x  ")</f>
        <v>13.723543801184107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317</v>
      </c>
      <c r="C48" s="85">
        <v>668</v>
      </c>
      <c r="D48" s="84">
        <f>IF(AND(C48&gt;0,B48&gt;0),(B48/C48%)-100,"x  ")</f>
        <v>-52.544910179640716</v>
      </c>
      <c r="E48" s="82">
        <v>6571</v>
      </c>
      <c r="F48" s="83">
        <v>5955</v>
      </c>
      <c r="G48" s="84">
        <f>IF(AND(F48&gt;0,E48&gt;0),(E48/F48%)-100,"x  ")</f>
        <v>10.344248530646524</v>
      </c>
      <c r="H48" s="48"/>
    </row>
    <row r="49" spans="1:8" hidden="1" x14ac:dyDescent="0.2">
      <c r="A49" s="59" t="s">
        <v>72</v>
      </c>
      <c r="B49" s="85">
        <v>97</v>
      </c>
      <c r="C49" s="85">
        <v>63</v>
      </c>
      <c r="D49" s="84">
        <f>IF(AND(C49&gt;0,B49&gt;0),(B49/C49%)-100,"x  ")</f>
        <v>53.968253968253975</v>
      </c>
      <c r="E49" s="82">
        <v>1235</v>
      </c>
      <c r="F49" s="83">
        <v>1091</v>
      </c>
      <c r="G49" s="84">
        <f>IF(AND(F49&gt;0,E49&gt;0),(E49/F49%)-100,"x  ")</f>
        <v>13.198900091659027</v>
      </c>
      <c r="H49" s="48"/>
    </row>
    <row r="50" spans="1:8" x14ac:dyDescent="0.2">
      <c r="A50" s="54" t="s">
        <v>74</v>
      </c>
      <c r="B50" s="85">
        <f>(B48)+(B49)</f>
        <v>414</v>
      </c>
      <c r="C50" s="85">
        <f>(C48)+(C49)</f>
        <v>731</v>
      </c>
      <c r="D50" s="84">
        <f>IF(AND(C50&gt;0,B50&gt;0),(B50/C50%)-100,"x  ")</f>
        <v>-43.365253077975375</v>
      </c>
      <c r="E50" s="82">
        <f>(E48)+(E49)</f>
        <v>7806</v>
      </c>
      <c r="F50" s="83">
        <f>(F48)+(F49)</f>
        <v>7046</v>
      </c>
      <c r="G50" s="84">
        <f>IF(AND(F50&gt;0,E50&gt;0),(E50/F50%)-100,"x  ")</f>
        <v>10.786261708770937</v>
      </c>
      <c r="H50" s="55"/>
    </row>
    <row r="51" spans="1:8" x14ac:dyDescent="0.2">
      <c r="A51" s="66" t="s">
        <v>75</v>
      </c>
      <c r="B51" s="85">
        <v>2110</v>
      </c>
      <c r="C51" s="85">
        <v>3610</v>
      </c>
      <c r="D51" s="84">
        <f>IF(AND(C51&gt;0,B51&gt;0),(B51/C51%)-100,"x  ")</f>
        <v>-41.551246537396125</v>
      </c>
      <c r="E51" s="82">
        <v>24272</v>
      </c>
      <c r="F51" s="83">
        <v>21161</v>
      </c>
      <c r="G51" s="84">
        <f>IF(AND(F51&gt;0,E51&gt;0),(E51/F51%)-100,"x  ")</f>
        <v>14.701573649638476</v>
      </c>
      <c r="H51" s="48"/>
    </row>
    <row r="52" spans="1:8" x14ac:dyDescent="0.2">
      <c r="A52" s="67" t="s">
        <v>76</v>
      </c>
      <c r="B52" s="87">
        <v>537</v>
      </c>
      <c r="C52" s="87">
        <v>767</v>
      </c>
      <c r="D52" s="88">
        <f>IF(AND(C52&gt;0,B52&gt;0),(B52/C52%)-100,"x  ")</f>
        <v>-29.986962190352017</v>
      </c>
      <c r="E52" s="89">
        <v>7509</v>
      </c>
      <c r="F52" s="90">
        <v>6380</v>
      </c>
      <c r="G52" s="88">
        <f>IF(AND(F52&gt;0,E52&gt;0),(E52/F52%)-100,"x  ")</f>
        <v>17.695924764890293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103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104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105</v>
      </c>
    </row>
    <row r="3" spans="1:26" x14ac:dyDescent="0.2">
      <c r="A3" s="71"/>
      <c r="B3" s="26" t="s">
        <v>106</v>
      </c>
      <c r="C3" s="26" t="s">
        <v>107</v>
      </c>
      <c r="D3" s="26" t="s">
        <v>108</v>
      </c>
      <c r="E3" s="26" t="s">
        <v>109</v>
      </c>
      <c r="F3" s="27" t="s">
        <v>110</v>
      </c>
      <c r="G3" s="27" t="s">
        <v>111</v>
      </c>
      <c r="H3" s="28" t="s">
        <v>112</v>
      </c>
      <c r="I3" s="27" t="s">
        <v>113</v>
      </c>
      <c r="J3" s="27" t="s">
        <v>114</v>
      </c>
      <c r="K3" s="27" t="s">
        <v>115</v>
      </c>
      <c r="L3" s="27" t="s">
        <v>116</v>
      </c>
      <c r="M3" s="27" t="s">
        <v>117</v>
      </c>
      <c r="N3" s="27" t="s">
        <v>106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294</v>
      </c>
      <c r="C7" s="75">
        <v>302</v>
      </c>
      <c r="D7" s="75">
        <v>147</v>
      </c>
      <c r="E7" s="75">
        <v>207</v>
      </c>
      <c r="F7" s="75">
        <v>210</v>
      </c>
      <c r="G7" s="75">
        <v>267</v>
      </c>
      <c r="H7" s="75">
        <v>322</v>
      </c>
      <c r="I7" s="75">
        <v>301</v>
      </c>
      <c r="J7" s="75">
        <v>238</v>
      </c>
      <c r="K7" s="75">
        <v>205</v>
      </c>
      <c r="L7" s="75">
        <v>205</v>
      </c>
      <c r="M7" s="76">
        <v>259</v>
      </c>
      <c r="N7" s="75">
        <v>157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118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1348</v>
      </c>
      <c r="C11" s="75">
        <v>1489</v>
      </c>
      <c r="D11" s="75">
        <v>1486</v>
      </c>
      <c r="E11" s="75">
        <v>1152</v>
      </c>
      <c r="F11" s="75">
        <v>573</v>
      </c>
      <c r="G11" s="75">
        <v>940</v>
      </c>
      <c r="H11" s="75">
        <v>1926</v>
      </c>
      <c r="I11" s="75">
        <v>940</v>
      </c>
      <c r="J11" s="75">
        <v>1084</v>
      </c>
      <c r="K11" s="75">
        <v>1212</v>
      </c>
      <c r="L11" s="75">
        <v>600</v>
      </c>
      <c r="M11" s="76">
        <v>921</v>
      </c>
      <c r="N11" s="75">
        <v>778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2018-01-09T09:38:34Z</cp:lastPrinted>
  <dcterms:created xsi:type="dcterms:W3CDTF">2014-04-03T08:37:47Z</dcterms:created>
  <dcterms:modified xsi:type="dcterms:W3CDTF">2018-01-09T09:39:56Z</dcterms:modified>
  <cp:category>LIS-Bericht</cp:category>
</cp:coreProperties>
</file>