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G42" i="5" s="1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D20" i="5" s="1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0" i="4"/>
  <c r="H31" i="4" s="1"/>
  <c r="F30" i="4"/>
  <c r="F31" i="4" s="1"/>
  <c r="E30" i="4"/>
  <c r="G30" i="4" s="1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13" i="5" l="1"/>
  <c r="D50" i="5"/>
  <c r="D27" i="5"/>
  <c r="G50" i="5"/>
  <c r="D42" i="5"/>
  <c r="G20" i="5"/>
  <c r="G27" i="5"/>
  <c r="G35" i="5"/>
  <c r="D13" i="5"/>
  <c r="D35" i="5"/>
  <c r="G34" i="5"/>
  <c r="D34" i="5"/>
  <c r="G31" i="4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<sst xmlns="http://schemas.openxmlformats.org/spreadsheetml/2006/main" count="155" uniqueCount="132">
  <si>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</si>
  <si>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</si>
  <si>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</si>
  <si>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</si>
  <si>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</si>
  <si>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</si>
  <si>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</si>
  <si>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</si>
  <si>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</si>
  <si>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</si>
  <si>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</si>
  <si>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</si>
  <si>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</si>
  <si>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</si>
  <si>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</si>
  <si>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</si>
  <si>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</si>
  <si>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</si>
  <si>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</si>
  <si>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</si>
  <si>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</si>
  <si>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</si>
  <si>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</si>
  <si>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</si>
  <si>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</si>
  <si>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</si>
  <si>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</si>
  <si>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</si>
  <si>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</si>
  <si>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</si>
  <si>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</si>
  <si>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</si>
  <si>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</si>
  <si>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</si>
  <si>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</si>
  <si>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</si>
  <si>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</si>
  <si>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</si>
  <si>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</si>
  <si>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</si>
  <si>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</si>
  <si>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</si>
  <si>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</si>
  <si>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</si>
  <si>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</si>
  <si>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</si>
  <si>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</si>
  <si>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</si>
  <si>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</si>
  <si>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</si>
  <si>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</si>
  <si>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</si>
  <si>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</si>
  <si>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</si>
  <si>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</si>
  <si>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</si>
  <si>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</si>
  <si>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</si>
  <si>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</si>
  <si>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</si>
  <si>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</si>
  <si>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</si>
  <si>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</si>
  <si>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</si>
  <si>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</si>
  <si>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</si>
  <si>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</si>
  <si>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</si>
  <si>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</si>
  <si>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</si>
  <si>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</si>
  <si>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</si>
  <si>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</si>
  <si>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</si>
  <si>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</si>
  <si>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</si>
  <si>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</si>
  <si>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</si>
  <si>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</si>
  <si>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</si>
  <si>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</si>
  <si>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</si>
  <si>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</si>
  <si>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</si>
  <si>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</si>
  <si>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</si>
  <si>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</si>
  <si>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</si>
  <si>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</si>
  <si>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</si>
  <si>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</si>
  <si>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</si>
  <si>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</si>
  <si>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</si>
  <si>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</si>
  <si>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</si>
  <si>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</si>
  <si>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</si>
  <si>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</si>
  <si>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</si>
  <si>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</si>
  <si>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</si>
  <si>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</si>
  <si>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</si>
  <si>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</si>
  <si>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Juni 2016</t>
  </si>
  <si>
    <t>Januar bis Juni 2016</t>
  </si>
  <si>
    <t>Januar bis Juni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</si>
  <si>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Juni 2016</t>
    </r>
  </si>
  <si>
    <t>Juni 
2016</t>
  </si>
  <si>
    <t>Juni 
2015</t>
  </si>
  <si>
    <t xml:space="preserve">Januar bis Juni </t>
  </si>
  <si>
    <t>Stand: Juni 2016</t>
  </si>
  <si>
    <t>Baugenehmigungen für Wohngebäude insgesamt 
ab Juni 2016</t>
  </si>
  <si>
    <t>Juni 2016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</si>
  <si>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</si>
  <si>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</si>
  <si>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</si>
  <si>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</si>
  <si>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</si>
  <si>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</si>
  <si>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</si>
  <si>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</si>
  <si>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</si>
  <si>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</si>
  <si>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</si>
  <si>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</si>
  <si>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Baugenehmigungen für Wohnungen ab Juni 2016</t>
  </si>
  <si>
    <t>Kennziffer: F II 1 - m 6/16 SH</t>
  </si>
  <si>
    <t>Herausgegeben am: 11. August 2016</t>
  </si>
  <si>
    <t xml:space="preserve">© Statistisches Amt für Hamburg und Schleswig-Holstein, Hamburg 2016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</si>
  <si>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Juni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</si>
</sst>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904</c:v>
                </c:pt>
                <c:pt idx="1">
                  <c:v>749</c:v>
                </c:pt>
                <c:pt idx="2">
                  <c:v>873</c:v>
                </c:pt>
                <c:pt idx="3">
                  <c:v>1089</c:v>
                </c:pt>
                <c:pt idx="4">
                  <c:v>740</c:v>
                </c:pt>
                <c:pt idx="5">
                  <c:v>608</c:v>
                </c:pt>
                <c:pt idx="6">
                  <c:v>1062</c:v>
                </c:pt>
                <c:pt idx="7">
                  <c:v>743</c:v>
                </c:pt>
                <c:pt idx="8">
                  <c:v>616</c:v>
                </c:pt>
                <c:pt idx="9">
                  <c:v>854</c:v>
                </c:pt>
                <c:pt idx="10">
                  <c:v>940</c:v>
                </c:pt>
                <c:pt idx="11">
                  <c:v>754</c:v>
                </c:pt>
                <c:pt idx="12">
                  <c:v>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1178</c:v>
                </c:pt>
                <c:pt idx="1">
                  <c:v>859</c:v>
                </c:pt>
                <c:pt idx="2">
                  <c:v>1057</c:v>
                </c:pt>
                <c:pt idx="3">
                  <c:v>1496</c:v>
                </c:pt>
                <c:pt idx="4">
                  <c:v>929</c:v>
                </c:pt>
                <c:pt idx="5">
                  <c:v>832</c:v>
                </c:pt>
                <c:pt idx="6">
                  <c:v>1902</c:v>
                </c:pt>
                <c:pt idx="7">
                  <c:v>1514</c:v>
                </c:pt>
                <c:pt idx="8">
                  <c:v>1041</c:v>
                </c:pt>
                <c:pt idx="9">
                  <c:v>1602</c:v>
                </c:pt>
                <c:pt idx="10">
                  <c:v>1581</c:v>
                </c:pt>
                <c:pt idx="11">
                  <c:v>1122</c:v>
                </c:pt>
                <c:pt idx="12">
                  <c:v>1653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24256"/>
        <c:axId val="76465280"/>
      </c:lineChart>
      <c:catAx>
        <c:axId val="73424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465280"/>
        <c:crosses val="autoZero"/>
        <c:auto val="1"/>
        <c:lblAlgn val="ctr"/>
        <c:lblOffset val="100"/>
        <c:noMultiLvlLbl val="0"/>
      </c:catAx>
      <c:valAx>
        <c:axId val="7646528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34242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76196</xdr:rowOff>
    </xdr:from>
    <xdr:to>
      <xdr:col>7</xdr:col>
      <xdr:colOff>754347</xdr:colOff>
      <xdr:row>54</xdr:row>
      <xdr:rowOff>143050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3414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128</v>
      </c>
    </row>
    <row r="17" spans="1:8" x14ac:dyDescent="0.2">
      <c r="G17" s="8"/>
    </row>
    <row r="18" spans="1:8" ht="30.75" x14ac:dyDescent="0.4">
      <c r="H18" s="79" t="s">
        <v>0</v>
      </c>
    </row>
    <row r="19" spans="1:8" ht="30.75" x14ac:dyDescent="0.4">
      <c r="H19" s="79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129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5" t="s">
        <v>4</v>
      </c>
      <c r="B1" s="95"/>
      <c r="C1" s="95"/>
      <c r="D1" s="95"/>
      <c r="E1" s="95"/>
      <c r="F1" s="95"/>
      <c r="G1" s="95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96" t="s">
        <v>5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x14ac:dyDescent="0.2">
      <c r="A11" s="101" t="s">
        <v>10</v>
      </c>
      <c r="B11" s="100"/>
      <c r="C11" s="100"/>
      <c r="D11" s="100"/>
      <c r="E11" s="100"/>
      <c r="F11" s="100"/>
      <c r="G11" s="100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9" t="s">
        <v>11</v>
      </c>
      <c r="B15" s="100"/>
      <c r="C15" s="100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101" t="s">
        <v>12</v>
      </c>
      <c r="B17" s="100"/>
      <c r="C17" s="100"/>
      <c r="D17" s="14"/>
      <c r="E17" s="14"/>
      <c r="F17" s="14"/>
      <c r="G17" s="14"/>
    </row>
    <row r="18" spans="1:7" x14ac:dyDescent="0.2">
      <c r="A18" s="14" t="s">
        <v>13</v>
      </c>
      <c r="B18" s="102" t="s">
        <v>102</v>
      </c>
      <c r="C18" s="100"/>
      <c r="D18" s="14"/>
      <c r="E18" s="14"/>
      <c r="F18" s="14"/>
      <c r="G18" s="14"/>
    </row>
    <row r="19" spans="1:7" x14ac:dyDescent="0.2">
      <c r="A19" s="14" t="s">
        <v>14</v>
      </c>
      <c r="B19" s="103" t="s">
        <v>15</v>
      </c>
      <c r="C19" s="100"/>
      <c r="D19" s="100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9" t="s">
        <v>16</v>
      </c>
      <c r="B21" s="100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101" t="s">
        <v>18</v>
      </c>
      <c r="C23" s="100"/>
      <c r="D23" s="14"/>
      <c r="E23" s="14"/>
      <c r="F23" s="14"/>
      <c r="G23" s="14"/>
    </row>
    <row r="24" spans="1:7" x14ac:dyDescent="0.2">
      <c r="A24" s="14" t="s">
        <v>19</v>
      </c>
      <c r="B24" s="101" t="s">
        <v>20</v>
      </c>
      <c r="C24" s="100"/>
      <c r="D24" s="14"/>
      <c r="E24" s="14"/>
      <c r="F24" s="14"/>
      <c r="G24" s="14"/>
    </row>
    <row r="25" spans="1:7" x14ac:dyDescent="0.2">
      <c r="A25" s="14"/>
      <c r="B25" s="100" t="s">
        <v>21</v>
      </c>
      <c r="C25" s="100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2" t="s">
        <v>130</v>
      </c>
      <c r="B29" s="100"/>
      <c r="C29" s="100"/>
      <c r="D29" s="100"/>
      <c r="E29" s="100"/>
      <c r="F29" s="100"/>
      <c r="G29" s="100"/>
    </row>
    <row r="30" spans="1:7" s="80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8" t="s">
        <v>25</v>
      </c>
      <c r="B41" s="98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6/16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131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54</v>
      </c>
      <c r="B8" s="81">
        <v>16</v>
      </c>
      <c r="C8" s="81">
        <v>1</v>
      </c>
      <c r="D8" s="81">
        <v>69</v>
      </c>
      <c r="E8" s="81">
        <v>4</v>
      </c>
      <c r="F8" s="81">
        <v>4</v>
      </c>
      <c r="G8" s="81">
        <f>E8+F8</f>
        <v>8</v>
      </c>
      <c r="H8" s="81">
        <v>28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55</v>
      </c>
      <c r="B9" s="81">
        <v>20</v>
      </c>
      <c r="C9" s="81">
        <v>11</v>
      </c>
      <c r="D9" s="81">
        <v>49</v>
      </c>
      <c r="E9" s="81">
        <v>5</v>
      </c>
      <c r="F9" s="81">
        <v>0</v>
      </c>
      <c r="G9" s="81">
        <f>E9+F9</f>
        <v>5</v>
      </c>
      <c r="H9" s="81">
        <v>26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39</v>
      </c>
      <c r="C10" s="81">
        <v>25</v>
      </c>
      <c r="D10" s="81">
        <v>151</v>
      </c>
      <c r="E10" s="81">
        <v>8</v>
      </c>
      <c r="F10" s="81">
        <v>0</v>
      </c>
      <c r="G10" s="81">
        <f>E10+F10</f>
        <v>8</v>
      </c>
      <c r="H10" s="81">
        <v>101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8</v>
      </c>
      <c r="C11" s="81">
        <v>1</v>
      </c>
      <c r="D11" s="81">
        <v>10</v>
      </c>
      <c r="E11" s="81">
        <v>5</v>
      </c>
      <c r="F11" s="81">
        <v>0</v>
      </c>
      <c r="G11" s="81">
        <f>E11+F11</f>
        <v>5</v>
      </c>
      <c r="H11" s="81">
        <v>5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58</v>
      </c>
      <c r="B13" s="81">
        <v>55</v>
      </c>
      <c r="C13" s="81">
        <v>21</v>
      </c>
      <c r="D13" s="81">
        <v>61</v>
      </c>
      <c r="E13" s="81">
        <v>25</v>
      </c>
      <c r="F13" s="81">
        <v>4</v>
      </c>
      <c r="G13" s="81">
        <f t="shared" ref="G13:G23" si="0">E13+F13</f>
        <v>29</v>
      </c>
      <c r="H13" s="81">
        <v>21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59</v>
      </c>
      <c r="B14" s="81">
        <v>62</v>
      </c>
      <c r="C14" s="81">
        <v>10</v>
      </c>
      <c r="D14" s="81">
        <v>70</v>
      </c>
      <c r="E14" s="81">
        <v>30</v>
      </c>
      <c r="F14" s="81">
        <v>2</v>
      </c>
      <c r="G14" s="81">
        <f t="shared" si="0"/>
        <v>32</v>
      </c>
      <c r="H14" s="81">
        <v>29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60</v>
      </c>
      <c r="B15" s="81">
        <v>122</v>
      </c>
      <c r="C15" s="81">
        <v>23</v>
      </c>
      <c r="D15" s="81">
        <v>162</v>
      </c>
      <c r="E15" s="81">
        <v>56</v>
      </c>
      <c r="F15" s="81">
        <v>30</v>
      </c>
      <c r="G15" s="81">
        <f t="shared" si="0"/>
        <v>86</v>
      </c>
      <c r="H15" s="81">
        <v>58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61</v>
      </c>
      <c r="B16" s="81">
        <v>64</v>
      </c>
      <c r="C16" s="81">
        <v>14</v>
      </c>
      <c r="D16" s="81">
        <v>86</v>
      </c>
      <c r="E16" s="81">
        <v>46</v>
      </c>
      <c r="F16" s="81">
        <v>6</v>
      </c>
      <c r="G16" s="81">
        <f t="shared" si="0"/>
        <v>52</v>
      </c>
      <c r="H16" s="81">
        <v>30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62</v>
      </c>
      <c r="B17" s="81">
        <v>95</v>
      </c>
      <c r="C17" s="81">
        <v>10</v>
      </c>
      <c r="D17" s="81">
        <v>193</v>
      </c>
      <c r="E17" s="81">
        <v>52</v>
      </c>
      <c r="F17" s="81">
        <v>8</v>
      </c>
      <c r="G17" s="81">
        <f t="shared" si="0"/>
        <v>60</v>
      </c>
      <c r="H17" s="81">
        <v>96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36</v>
      </c>
      <c r="C18" s="81">
        <v>5</v>
      </c>
      <c r="D18" s="81">
        <v>32</v>
      </c>
      <c r="E18" s="81">
        <v>14</v>
      </c>
      <c r="F18" s="81">
        <v>8</v>
      </c>
      <c r="G18" s="81">
        <f t="shared" si="0"/>
        <v>22</v>
      </c>
      <c r="H18" s="81"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70</v>
      </c>
      <c r="C19" s="81">
        <v>13</v>
      </c>
      <c r="D19" s="81">
        <v>205</v>
      </c>
      <c r="E19" s="81">
        <v>29</v>
      </c>
      <c r="F19" s="81">
        <v>14</v>
      </c>
      <c r="G19" s="81">
        <f t="shared" si="0"/>
        <v>43</v>
      </c>
      <c r="H19" s="81">
        <v>143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65</v>
      </c>
      <c r="B20" s="81">
        <v>114</v>
      </c>
      <c r="C20" s="81">
        <v>13</v>
      </c>
      <c r="D20" s="81">
        <v>130</v>
      </c>
      <c r="E20" s="81">
        <v>77</v>
      </c>
      <c r="F20" s="81">
        <v>30</v>
      </c>
      <c r="G20" s="81">
        <f t="shared" si="0"/>
        <v>107</v>
      </c>
      <c r="H20" s="81">
        <v>12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66</v>
      </c>
      <c r="B21" s="81">
        <v>122</v>
      </c>
      <c r="C21" s="81">
        <v>25</v>
      </c>
      <c r="D21" s="81">
        <v>262</v>
      </c>
      <c r="E21" s="81">
        <v>79</v>
      </c>
      <c r="F21" s="81">
        <v>10</v>
      </c>
      <c r="G21" s="81">
        <f t="shared" si="0"/>
        <v>89</v>
      </c>
      <c r="H21" s="81">
        <v>162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67</v>
      </c>
      <c r="B22" s="81">
        <v>45</v>
      </c>
      <c r="C22" s="81">
        <v>7</v>
      </c>
      <c r="D22" s="81">
        <v>39</v>
      </c>
      <c r="E22" s="81">
        <v>25</v>
      </c>
      <c r="F22" s="81">
        <v>4</v>
      </c>
      <c r="G22" s="81">
        <f t="shared" si="0"/>
        <v>29</v>
      </c>
      <c r="H22" s="81">
        <v>5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68</v>
      </c>
      <c r="B23" s="81">
        <v>95</v>
      </c>
      <c r="C23" s="81">
        <v>8</v>
      </c>
      <c r="D23" s="81">
        <v>134</v>
      </c>
      <c r="E23" s="81">
        <v>66</v>
      </c>
      <c r="F23" s="81">
        <v>8</v>
      </c>
      <c r="G23" s="81">
        <f t="shared" si="0"/>
        <v>74</v>
      </c>
      <c r="H23" s="81">
        <v>55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101</v>
      </c>
      <c r="B25" s="81">
        <v>963</v>
      </c>
      <c r="C25" s="81">
        <v>187</v>
      </c>
      <c r="D25" s="81">
        <v>1653</v>
      </c>
      <c r="E25" s="81">
        <v>521</v>
      </c>
      <c r="F25" s="81">
        <v>128</v>
      </c>
      <c r="G25" s="81">
        <f>E25+F25</f>
        <v>649</v>
      </c>
      <c r="H25" s="81">
        <v>771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106</v>
      </c>
      <c r="B27" s="81">
        <v>4870</v>
      </c>
      <c r="C27" s="81">
        <v>940</v>
      </c>
      <c r="D27" s="81">
        <v>8513</v>
      </c>
      <c r="E27" s="81">
        <v>2745</v>
      </c>
      <c r="F27" s="81">
        <v>658</v>
      </c>
      <c r="G27" s="81">
        <f>E27+F27</f>
        <v>3403</v>
      </c>
      <c r="H27" s="81">
        <v>4159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107</v>
      </c>
      <c r="B29" s="81">
        <v>4264</v>
      </c>
      <c r="C29" s="81">
        <v>876</v>
      </c>
      <c r="D29" s="81">
        <v>5939</v>
      </c>
      <c r="E29" s="81">
        <v>2534</v>
      </c>
      <c r="F29" s="81">
        <v>492</v>
      </c>
      <c r="G29" s="81">
        <f>E29+F29</f>
        <v>3026</v>
      </c>
      <c r="H29" s="81">
        <v>2319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70</v>
      </c>
      <c r="B30" s="81">
        <f>(B27)-(B29)</f>
        <v>606</v>
      </c>
      <c r="C30" s="81">
        <f>(C27)-(C29)</f>
        <v>64</v>
      </c>
      <c r="D30" s="81">
        <f>(D27)-(D29)</f>
        <v>2574</v>
      </c>
      <c r="E30" s="81">
        <f>(E27)-(E29)</f>
        <v>211</v>
      </c>
      <c r="F30" s="81">
        <f>(F27)-(F29)</f>
        <v>166</v>
      </c>
      <c r="G30" s="81">
        <f>E30+F30</f>
        <v>377</v>
      </c>
      <c r="H30" s="81">
        <f>(H27)-(H29)</f>
        <v>1840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14.212007504690433</v>
      </c>
      <c r="C31" s="82">
        <f t="shared" si="1"/>
        <v>7.3059360730593603</v>
      </c>
      <c r="D31" s="82">
        <f t="shared" si="1"/>
        <v>43.340629735645727</v>
      </c>
      <c r="E31" s="82">
        <f t="shared" si="1"/>
        <v>8.3267561168113655</v>
      </c>
      <c r="F31" s="82">
        <f t="shared" si="1"/>
        <v>33.739837398373986</v>
      </c>
      <c r="G31" s="82">
        <f t="shared" si="1"/>
        <v>12.458691341705222</v>
      </c>
      <c r="H31" s="82">
        <f t="shared" si="1"/>
        <v>79.344545062526947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108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109</v>
      </c>
      <c r="C5" s="135" t="s">
        <v>110</v>
      </c>
      <c r="D5" s="138" t="s">
        <v>103</v>
      </c>
      <c r="E5" s="139" t="s">
        <v>111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2016</v>
      </c>
      <c r="F6" s="141">
        <v>2015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664</v>
      </c>
      <c r="C9" s="84">
        <v>636</v>
      </c>
      <c r="D9" s="85">
        <f>IF(AND(C9&gt;0,B9&gt;0),(B9/C9%)-100,"x  ")</f>
        <v>4.4025157232704402</v>
      </c>
      <c r="E9" s="83">
        <v>3544</v>
      </c>
      <c r="F9" s="84">
        <v>3038</v>
      </c>
      <c r="G9" s="85">
        <f>IF(AND(F9&gt;0,E9&gt;0),(E9/F9%)-100,"x  ")</f>
        <v>16.655694535878865</v>
      </c>
      <c r="H9" s="50"/>
    </row>
    <row r="10" spans="1:26" x14ac:dyDescent="0.2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76</v>
      </c>
      <c r="B11" s="83">
        <v>521</v>
      </c>
      <c r="C11" s="84">
        <v>525</v>
      </c>
      <c r="D11" s="85">
        <f>IF(AND(C11&gt;0,B11&gt;0),(B11/C11%)-100,"x  ")</f>
        <v>-0.7619047619047592</v>
      </c>
      <c r="E11" s="83">
        <v>2745</v>
      </c>
      <c r="F11" s="84">
        <v>2534</v>
      </c>
      <c r="G11" s="85">
        <f>IF(AND(F11&gt;0,E11&gt;0),(E11/F11%)-100,"x  ")</f>
        <v>8.3267561168113673</v>
      </c>
      <c r="H11" s="50"/>
    </row>
    <row r="12" spans="1:26" hidden="1" x14ac:dyDescent="0.2">
      <c r="A12" s="56" t="s">
        <v>77</v>
      </c>
      <c r="B12" s="83">
        <v>64</v>
      </c>
      <c r="C12" s="84">
        <v>64</v>
      </c>
      <c r="D12" s="85">
        <f>IF(AND(C12&gt;0,B12&gt;0),(B12/C12%)-100,"x  ")</f>
        <v>0</v>
      </c>
      <c r="E12" s="83">
        <v>329</v>
      </c>
      <c r="F12" s="84">
        <v>246</v>
      </c>
      <c r="G12" s="85">
        <f>IF(AND(F12&gt;0,E12&gt;0),(E12/F12%)-100,"x  ")</f>
        <v>33.739837398373993</v>
      </c>
      <c r="H12" s="50"/>
    </row>
    <row r="13" spans="1:26" x14ac:dyDescent="0.2">
      <c r="A13" s="56" t="s">
        <v>78</v>
      </c>
      <c r="B13" s="83">
        <f>(B11)+(B12)</f>
        <v>585</v>
      </c>
      <c r="C13" s="84">
        <f>(C11)+(C12)</f>
        <v>589</v>
      </c>
      <c r="D13" s="85">
        <f>IF(AND(C13&gt;0,B13&gt;0),(B13/C13%)-100,"x  ")</f>
        <v>-0.67911714770797005</v>
      </c>
      <c r="E13" s="83">
        <f>(E11)+(E12)</f>
        <v>3074</v>
      </c>
      <c r="F13" s="84">
        <f>(F11)+(F12)</f>
        <v>2780</v>
      </c>
      <c r="G13" s="85">
        <f>IF(AND(F13&gt;0,E13&gt;0),(E13/F13%)-100,"x  ")</f>
        <v>10.57553956834532</v>
      </c>
      <c r="H13" s="57"/>
    </row>
    <row r="14" spans="1:26" x14ac:dyDescent="0.2">
      <c r="A14" s="56" t="s">
        <v>79</v>
      </c>
      <c r="B14" s="83">
        <v>79</v>
      </c>
      <c r="C14" s="84">
        <v>47</v>
      </c>
      <c r="D14" s="85">
        <f>IF(AND(C14&gt;0,B14&gt;0),(B14/C14%)-100,"x  ")</f>
        <v>68.085106382978722</v>
      </c>
      <c r="E14" s="83">
        <v>470</v>
      </c>
      <c r="F14" s="84">
        <v>258</v>
      </c>
      <c r="G14" s="85">
        <f>IF(AND(F14&gt;0,E14&gt;0),(E14/F14%)-100,"x  ")</f>
        <v>82.170542635658904</v>
      </c>
      <c r="H14" s="58"/>
    </row>
    <row r="15" spans="1:26" x14ac:dyDescent="0.2">
      <c r="A15" s="56" t="s">
        <v>80</v>
      </c>
      <c r="B15" s="83">
        <v>42</v>
      </c>
      <c r="C15" s="84">
        <v>50</v>
      </c>
      <c r="D15" s="85">
        <f>IF(AND(C15&gt;0,B15&gt;0),(B15/C15%)-100,"x  ")</f>
        <v>-16</v>
      </c>
      <c r="E15" s="83">
        <v>215</v>
      </c>
      <c r="F15" s="84">
        <v>164</v>
      </c>
      <c r="G15" s="85">
        <f>IF(AND(F15&gt;0,E15&gt;0),(E15/F15%)-100,"x  ")</f>
        <v>31.097560975609753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683.98299999999995</v>
      </c>
      <c r="C17" s="86">
        <v>545.83900000000006</v>
      </c>
      <c r="D17" s="85">
        <f>IF(AND(C17&gt;0,B17&gt;0),(B17/C17%)-100,"x  ")</f>
        <v>25.308561682107708</v>
      </c>
      <c r="E17" s="83">
        <v>3817.32</v>
      </c>
      <c r="F17" s="84">
        <v>2799.9940000000001</v>
      </c>
      <c r="G17" s="85">
        <f>IF(AND(F17&gt;0,E17&gt;0),(E17/F17%)-100,"x  ")</f>
        <v>36.333149285319905</v>
      </c>
      <c r="H17" s="50"/>
    </row>
    <row r="18" spans="1:8" hidden="1" x14ac:dyDescent="0.2">
      <c r="A18" s="61" t="s">
        <v>82</v>
      </c>
      <c r="B18" s="86">
        <v>352.21699999999998</v>
      </c>
      <c r="C18" s="86">
        <v>356.721</v>
      </c>
      <c r="D18" s="85">
        <f>IF(AND(C18&gt;0,B18&gt;0),(B18/C18%)-100,"x  ")</f>
        <v>-1.2626113965816472</v>
      </c>
      <c r="E18" s="83">
        <v>1885.1479999999999</v>
      </c>
      <c r="F18" s="84">
        <v>1705.4849999999999</v>
      </c>
      <c r="G18" s="85">
        <f>IF(AND(F18&gt;0,E18&gt;0),(E18/F18%)-100,"x  ")</f>
        <v>10.534422759508303</v>
      </c>
      <c r="H18" s="50"/>
    </row>
    <row r="19" spans="1:8" hidden="1" x14ac:dyDescent="0.2">
      <c r="A19" s="61" t="s">
        <v>83</v>
      </c>
      <c r="B19" s="86">
        <v>61.768999999999998</v>
      </c>
      <c r="C19" s="86">
        <v>64.759</v>
      </c>
      <c r="D19" s="85">
        <f>IF(AND(C19&gt;0,B19&gt;0),(B19/C19%)-100,"x  ")</f>
        <v>-4.617118856066341</v>
      </c>
      <c r="E19" s="83">
        <v>327.40199999999999</v>
      </c>
      <c r="F19" s="84">
        <v>243.63800000000001</v>
      </c>
      <c r="G19" s="85">
        <f>IF(AND(F19&gt;0,E19&gt;0),(E19/F19%)-100,"x  ")</f>
        <v>34.380515354747587</v>
      </c>
      <c r="H19" s="50"/>
    </row>
    <row r="20" spans="1:8" x14ac:dyDescent="0.2">
      <c r="A20" s="61" t="s">
        <v>84</v>
      </c>
      <c r="B20" s="87">
        <f>(B18)+(B19)</f>
        <v>413.98599999999999</v>
      </c>
      <c r="C20" s="87">
        <f>(C18)+(C19)</f>
        <v>421.48</v>
      </c>
      <c r="D20" s="85">
        <f>IF(AND(C20&gt;0,B20&gt;0),(B20/C20%)-100,"x  ")</f>
        <v>-1.7780203093859797</v>
      </c>
      <c r="E20" s="83">
        <f>(E18)+(E19)</f>
        <v>2212.5499999999997</v>
      </c>
      <c r="F20" s="84">
        <f>(F18)+(F19)</f>
        <v>1949.1229999999998</v>
      </c>
      <c r="G20" s="85">
        <f>IF(AND(F20&gt;0,E20&gt;0),(E20/F20%)-100,"x  ")</f>
        <v>13.515155277527384</v>
      </c>
      <c r="H20" s="57"/>
    </row>
    <row r="21" spans="1:8" x14ac:dyDescent="0.2">
      <c r="A21" s="61" t="s">
        <v>85</v>
      </c>
      <c r="B21" s="86">
        <v>269.99700000000001</v>
      </c>
      <c r="C21" s="86">
        <v>124.35899999999999</v>
      </c>
      <c r="D21" s="85">
        <f>IF(AND(C21&gt;0,B21&gt;0),(B21/C21%)-100,"x  ")</f>
        <v>117.11094492557839</v>
      </c>
      <c r="E21" s="83">
        <v>1604.77</v>
      </c>
      <c r="F21" s="84">
        <v>850.87099999999998</v>
      </c>
      <c r="G21" s="85">
        <f>IF(AND(F21&gt;0,E21&gt;0),(E21/F21%)-100,"x  ")</f>
        <v>88.603207771800868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86</v>
      </c>
      <c r="B23" s="86">
        <v>213.858</v>
      </c>
      <c r="C23" s="86">
        <v>147.16399999999999</v>
      </c>
      <c r="D23" s="85">
        <f>IF(AND(C23&gt;0,B23&gt;0),(B23/C23%)-100,"x  ")</f>
        <v>45.319507488244426</v>
      </c>
      <c r="E23" s="83">
        <v>1108.165</v>
      </c>
      <c r="F23" s="84">
        <v>754.81399999999996</v>
      </c>
      <c r="G23" s="85">
        <f>IF(AND(F23&gt;0,E23&gt;0),(E23/F23%)-100,"x  ")</f>
        <v>46.812989690175328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88</v>
      </c>
      <c r="B25" s="86">
        <v>100.29900000000001</v>
      </c>
      <c r="C25" s="86">
        <v>92.558999999999997</v>
      </c>
      <c r="D25" s="85">
        <f>IF(AND(C25&gt;0,B25&gt;0),(B25/C25%)-100,"x  ")</f>
        <v>8.3622338184293312</v>
      </c>
      <c r="E25" s="83">
        <v>523.37599999999998</v>
      </c>
      <c r="F25" s="84">
        <v>446.72899999999998</v>
      </c>
      <c r="G25" s="85">
        <f>IF(AND(F25&gt;0,E25&gt;0),(E25/F25%)-100,"x  ")</f>
        <v>17.157381768365155</v>
      </c>
      <c r="H25" s="50"/>
    </row>
    <row r="26" spans="1:8" hidden="1" x14ac:dyDescent="0.2">
      <c r="A26" s="61" t="s">
        <v>89</v>
      </c>
      <c r="B26" s="86">
        <v>20.178000000000001</v>
      </c>
      <c r="C26" s="86">
        <v>18.009</v>
      </c>
      <c r="D26" s="85">
        <f>IF(AND(C26&gt;0,B26&gt;0),(B26/C26%)-100,"x  ")</f>
        <v>12.043978010994508</v>
      </c>
      <c r="E26" s="83">
        <v>94.46</v>
      </c>
      <c r="F26" s="84">
        <v>67.299000000000007</v>
      </c>
      <c r="G26" s="85">
        <f>IF(AND(F26&gt;0,E26&gt;0),(E26/F26%)-100,"x  ")</f>
        <v>40.358697751823911</v>
      </c>
      <c r="H26" s="50"/>
    </row>
    <row r="27" spans="1:8" x14ac:dyDescent="0.2">
      <c r="A27" s="56" t="s">
        <v>78</v>
      </c>
      <c r="B27" s="86">
        <f>(B25)+(B26)</f>
        <v>120.477</v>
      </c>
      <c r="C27" s="86">
        <f>(C25)+(C26)</f>
        <v>110.568</v>
      </c>
      <c r="D27" s="85">
        <f>IF(AND(C27&gt;0,B27&gt;0),(B27/C27%)-100,"x  ")</f>
        <v>8.9619057955285513</v>
      </c>
      <c r="E27" s="83">
        <f>(E25)+(E26)</f>
        <v>617.83600000000001</v>
      </c>
      <c r="F27" s="84">
        <f>(F25)+(F26)</f>
        <v>514.02800000000002</v>
      </c>
      <c r="G27" s="85">
        <f>IF(AND(F27&gt;0,E27&gt;0),(E27/F27%)-100,"x  ")</f>
        <v>20.195008832203683</v>
      </c>
      <c r="H27" s="57"/>
    </row>
    <row r="28" spans="1:8" x14ac:dyDescent="0.2">
      <c r="A28" s="56" t="s">
        <v>79</v>
      </c>
      <c r="B28" s="86">
        <v>93.381</v>
      </c>
      <c r="C28" s="86">
        <v>36.595999999999997</v>
      </c>
      <c r="D28" s="85">
        <f>IF(AND(C28&gt;0,B28&gt;0),(B28/C28%)-100,"x  ")</f>
        <v>155.16723139140893</v>
      </c>
      <c r="E28" s="83">
        <v>490.32900000000001</v>
      </c>
      <c r="F28" s="84">
        <v>240.786</v>
      </c>
      <c r="G28" s="85">
        <f>IF(AND(F28&gt;0,E28&gt;0),(E28/F28%)-100,"x  ")</f>
        <v>103.63683935112508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46</v>
      </c>
      <c r="B30" s="86">
        <v>1420</v>
      </c>
      <c r="C30" s="86">
        <v>1031</v>
      </c>
      <c r="D30" s="85">
        <f>IF(AND(C30&gt;0,B30&gt;0),(B30/C30%)-100,"x  ")</f>
        <v>37.73035887487876</v>
      </c>
      <c r="E30" s="83">
        <v>7562</v>
      </c>
      <c r="F30" s="84">
        <v>5345</v>
      </c>
      <c r="G30" s="85">
        <f>IF(AND(F30&gt;0,E30&gt;0),(E30/F30%)-100,"x  ")</f>
        <v>41.478016838166496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91</v>
      </c>
      <c r="B34" s="86">
        <f>B11+(B12*2)</f>
        <v>649</v>
      </c>
      <c r="C34" s="86">
        <f>C11+(C12*2)</f>
        <v>653</v>
      </c>
      <c r="D34" s="85">
        <f>IF(AND(C34&gt;0,B34&gt;0),(B34/C34%)-100,"x  ")</f>
        <v>-0.6125574272588068</v>
      </c>
      <c r="E34" s="83">
        <f>E11+(E12*2)</f>
        <v>3403</v>
      </c>
      <c r="F34" s="84">
        <f>F11+(F12*2)</f>
        <v>3026</v>
      </c>
      <c r="G34" s="85">
        <f>IF(AND(F34&gt;0,E34&gt;0),(E34/F34%)-100,"x  ")</f>
        <v>12.458691341705219</v>
      </c>
      <c r="H34" s="57"/>
    </row>
    <row r="35" spans="1:8" x14ac:dyDescent="0.2">
      <c r="A35" s="68" t="s">
        <v>92</v>
      </c>
      <c r="B35" s="86">
        <f>(B30)-(B34)</f>
        <v>771</v>
      </c>
      <c r="C35" s="86">
        <f>(C30)-(C34)</f>
        <v>378</v>
      </c>
      <c r="D35" s="85">
        <f>IF(AND(C35&gt;0,B35&gt;0),(B35/C35%)-100,"x  ")</f>
        <v>103.96825396825398</v>
      </c>
      <c r="E35" s="83">
        <f>(E30)-(E34)</f>
        <v>4159</v>
      </c>
      <c r="F35" s="84">
        <f>(F30)-(F34)</f>
        <v>2319</v>
      </c>
      <c r="G35" s="85">
        <f>IF(AND(F35&gt;0,E35&gt;0),(E35/F35%)-100,"x  ")</f>
        <v>79.344545062526947</v>
      </c>
      <c r="H35" s="58"/>
    </row>
    <row r="36" spans="1:8" x14ac:dyDescent="0.2">
      <c r="A36" s="56" t="s">
        <v>93</v>
      </c>
      <c r="B36" s="86">
        <v>378</v>
      </c>
      <c r="C36" s="86">
        <v>242</v>
      </c>
      <c r="D36" s="85">
        <f>IF(AND(C36&gt;0,B36&gt;0),(B36/C36%)-100,"x  ")</f>
        <v>56.198347107438025</v>
      </c>
      <c r="E36" s="83">
        <v>1646</v>
      </c>
      <c r="F36" s="84">
        <v>983</v>
      </c>
      <c r="G36" s="85">
        <f>IF(AND(F36&gt;0,E36&gt;0),(E36/F36%)-100,"x  ")</f>
        <v>67.446592065106813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127.637</v>
      </c>
      <c r="C38" s="87">
        <v>102.587</v>
      </c>
      <c r="D38" s="85">
        <f>IF(AND(C38&gt;0,B38&gt;0),(B38/C38%)-100,"x  ")</f>
        <v>24.418298614834228</v>
      </c>
      <c r="E38" s="83">
        <v>717.05600000000004</v>
      </c>
      <c r="F38" s="84">
        <v>527.14800000000002</v>
      </c>
      <c r="G38" s="85">
        <f>IF(AND(F38&gt;0,E38&gt;0),(E38/F38%)-100,"x  ")</f>
        <v>36.025556390235749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88</v>
      </c>
      <c r="B40" s="86">
        <v>64.518000000000001</v>
      </c>
      <c r="C40" s="86">
        <v>66.194999999999993</v>
      </c>
      <c r="D40" s="85">
        <f>IF(AND(C40&gt;0,B40&gt;0),(B40/C40%)-100,"x  ")</f>
        <v>-2.5334239746204332</v>
      </c>
      <c r="E40" s="83">
        <v>349.08199999999999</v>
      </c>
      <c r="F40" s="84">
        <v>318.83600000000001</v>
      </c>
      <c r="G40" s="85">
        <f>IF(AND(F40&gt;0,E40&gt;0),(E40/F40%)-100,"x  ")</f>
        <v>9.4863817134827855</v>
      </c>
      <c r="H40" s="50"/>
    </row>
    <row r="41" spans="1:8" hidden="1" x14ac:dyDescent="0.2">
      <c r="A41" s="61" t="s">
        <v>89</v>
      </c>
      <c r="B41" s="86">
        <v>11.355</v>
      </c>
      <c r="C41" s="86">
        <v>12.83</v>
      </c>
      <c r="D41" s="85">
        <f>IF(AND(C41&gt;0,B41&gt;0),(B41/C41%)-100,"x  ")</f>
        <v>-11.496492595479339</v>
      </c>
      <c r="E41" s="83">
        <v>63.62</v>
      </c>
      <c r="F41" s="84">
        <v>47.290999999999997</v>
      </c>
      <c r="G41" s="85">
        <f>IF(AND(F41&gt;0,E41&gt;0),(E41/F41%)-100,"x  ")</f>
        <v>34.52876868748811</v>
      </c>
      <c r="H41" s="50"/>
    </row>
    <row r="42" spans="1:8" x14ac:dyDescent="0.2">
      <c r="A42" s="56" t="s">
        <v>91</v>
      </c>
      <c r="B42" s="87">
        <f>(B40)+(B41)</f>
        <v>75.873000000000005</v>
      </c>
      <c r="C42" s="87">
        <f>(C40)+(C41)</f>
        <v>79.024999999999991</v>
      </c>
      <c r="D42" s="85">
        <f>IF(AND(C42&gt;0,B42&gt;0),(B42/C42%)-100,"x  ")</f>
        <v>-3.9886111989876412</v>
      </c>
      <c r="E42" s="83">
        <f>(E40)+(E41)</f>
        <v>412.702</v>
      </c>
      <c r="F42" s="84">
        <f>(F40)+(F41)</f>
        <v>366.12700000000001</v>
      </c>
      <c r="G42" s="85">
        <f>IF(AND(F42&gt;0,E42&gt;0),(E42/F42%)-100,"x  ")</f>
        <v>12.720995720064352</v>
      </c>
      <c r="H42" s="57"/>
    </row>
    <row r="43" spans="1:8" x14ac:dyDescent="0.2">
      <c r="A43" s="68" t="s">
        <v>92</v>
      </c>
      <c r="B43" s="86">
        <v>51.764000000000003</v>
      </c>
      <c r="C43" s="86">
        <v>23.562000000000001</v>
      </c>
      <c r="D43" s="85">
        <f>IF(AND(C43&gt;0,B43&gt;0),(B43/C43%)-100,"x  ")</f>
        <v>119.6927255750785</v>
      </c>
      <c r="E43" s="83">
        <v>304.35399999999998</v>
      </c>
      <c r="F43" s="84">
        <v>161.02099999999999</v>
      </c>
      <c r="G43" s="85">
        <f>IF(AND(F43&gt;0,E43&gt;0),(E43/F43%)-100,"x  ")</f>
        <v>89.015097409654629</v>
      </c>
      <c r="H43" s="50"/>
    </row>
    <row r="44" spans="1:8" x14ac:dyDescent="0.2">
      <c r="A44" s="56" t="s">
        <v>93</v>
      </c>
      <c r="B44" s="86">
        <v>26.617999999999999</v>
      </c>
      <c r="C44" s="86">
        <v>18.983000000000001</v>
      </c>
      <c r="D44" s="85">
        <f>IF(AND(C44&gt;0,B44&gt;0),(B44/C44%)-100,"x  ")</f>
        <v>40.220197018384852</v>
      </c>
      <c r="E44" s="83">
        <v>131.21600000000001</v>
      </c>
      <c r="F44" s="84">
        <v>80.888999999999996</v>
      </c>
      <c r="G44" s="85">
        <f>IF(AND(F44&gt;0,E44&gt;0),(E44/F44%)-100,"x  ")</f>
        <v>62.217359591539037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5577</v>
      </c>
      <c r="C46" s="87">
        <v>4412</v>
      </c>
      <c r="D46" s="85">
        <f>IF(AND(C46&gt;0,B46&gt;0),(B46/C46%)-100,"x  ")</f>
        <v>26.405258386219415</v>
      </c>
      <c r="E46" s="83">
        <v>29924</v>
      </c>
      <c r="F46" s="84">
        <v>22345</v>
      </c>
      <c r="G46" s="85">
        <f>IF(AND(F46&gt;0,E46&gt;0),(E46/F46%)-100,"x  ")</f>
        <v>33.918102483777147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88</v>
      </c>
      <c r="B48" s="86">
        <v>2729</v>
      </c>
      <c r="C48" s="86">
        <v>2727</v>
      </c>
      <c r="D48" s="85">
        <f>IF(AND(C48&gt;0,B48&gt;0),(B48/C48%)-100,"x  ")</f>
        <v>7.3340667400074722E-2</v>
      </c>
      <c r="E48" s="83">
        <v>14390</v>
      </c>
      <c r="F48" s="84">
        <v>13325</v>
      </c>
      <c r="G48" s="85">
        <f>IF(AND(F48&gt;0,E48&gt;0),(E48/F48%)-100,"x  ")</f>
        <v>7.9924953095684828</v>
      </c>
      <c r="H48" s="50"/>
    </row>
    <row r="49" spans="1:8" hidden="1" x14ac:dyDescent="0.2">
      <c r="A49" s="61" t="s">
        <v>89</v>
      </c>
      <c r="B49" s="86">
        <v>542</v>
      </c>
      <c r="C49" s="86">
        <v>528</v>
      </c>
      <c r="D49" s="85">
        <f>IF(AND(C49&gt;0,B49&gt;0),(B49/C49%)-100,"x  ")</f>
        <v>2.6515151515151416</v>
      </c>
      <c r="E49" s="83">
        <v>2772</v>
      </c>
      <c r="F49" s="84">
        <v>2025</v>
      </c>
      <c r="G49" s="85">
        <f>IF(AND(F49&gt;0,E49&gt;0),(E49/F49%)-100,"x  ")</f>
        <v>36.888888888888886</v>
      </c>
      <c r="H49" s="50"/>
    </row>
    <row r="50" spans="1:8" x14ac:dyDescent="0.2">
      <c r="A50" s="56" t="s">
        <v>91</v>
      </c>
      <c r="B50" s="86">
        <f>(B48)+(B49)</f>
        <v>3271</v>
      </c>
      <c r="C50" s="86">
        <f>(C48)+(C49)</f>
        <v>3255</v>
      </c>
      <c r="D50" s="85">
        <f>IF(AND(C50&gt;0,B50&gt;0),(B50/C50%)-100,"x  ")</f>
        <v>0.49155145929340449</v>
      </c>
      <c r="E50" s="83">
        <f>(E48)+(E49)</f>
        <v>17162</v>
      </c>
      <c r="F50" s="84">
        <f>(F48)+(F49)</f>
        <v>15350</v>
      </c>
      <c r="G50" s="85">
        <f>IF(AND(F50&gt;0,E50&gt;0),(E50/F50%)-100,"x  ")</f>
        <v>11.804560260586314</v>
      </c>
      <c r="H50" s="57"/>
    </row>
    <row r="51" spans="1:8" x14ac:dyDescent="0.2">
      <c r="A51" s="68" t="s">
        <v>92</v>
      </c>
      <c r="B51" s="86">
        <v>2306</v>
      </c>
      <c r="C51" s="86">
        <v>1157</v>
      </c>
      <c r="D51" s="85">
        <f>IF(AND(C51&gt;0,B51&gt;0),(B51/C51%)-100,"x  ")</f>
        <v>99.308556611927401</v>
      </c>
      <c r="E51" s="83">
        <v>12762</v>
      </c>
      <c r="F51" s="84">
        <v>6995</v>
      </c>
      <c r="G51" s="85">
        <f>IF(AND(F51&gt;0,E51&gt;0),(E51/F51%)-100,"x  ")</f>
        <v>82.444603288062893</v>
      </c>
      <c r="H51" s="50"/>
    </row>
    <row r="52" spans="1:8" x14ac:dyDescent="0.2">
      <c r="A52" s="69" t="s">
        <v>93</v>
      </c>
      <c r="B52" s="88">
        <v>1225</v>
      </c>
      <c r="C52" s="88">
        <v>871</v>
      </c>
      <c r="D52" s="89">
        <f>IF(AND(C52&gt;0,B52&gt;0),(B52/C52%)-100,"x  ")</f>
        <v>40.642939150401816</v>
      </c>
      <c r="E52" s="90">
        <v>5485</v>
      </c>
      <c r="F52" s="91">
        <v>3191</v>
      </c>
      <c r="G52" s="89">
        <f>IF(AND(F52&gt;0,E52&gt;0),(E52/F52%)-100,"x  ")</f>
        <v>71.889689752428694</v>
      </c>
      <c r="H52" s="50"/>
    </row>
    <row r="53" spans="1:8" x14ac:dyDescent="0.2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112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113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114</v>
      </c>
    </row>
    <row r="3" spans="1:26" x14ac:dyDescent="0.2">
      <c r="A3" s="73"/>
      <c r="B3" s="27" t="s">
        <v>115</v>
      </c>
      <c r="C3" s="27" t="s">
        <v>116</v>
      </c>
      <c r="D3" s="27" t="s">
        <v>117</v>
      </c>
      <c r="E3" s="27" t="s">
        <v>118</v>
      </c>
      <c r="F3" s="28" t="s">
        <v>119</v>
      </c>
      <c r="G3" s="28" t="s">
        <v>120</v>
      </c>
      <c r="H3" s="29" t="s">
        <v>121</v>
      </c>
      <c r="I3" s="28" t="s">
        <v>122</v>
      </c>
      <c r="J3" s="28" t="s">
        <v>123</v>
      </c>
      <c r="K3" s="28" t="s">
        <v>124</v>
      </c>
      <c r="L3" s="28" t="s">
        <v>125</v>
      </c>
      <c r="M3" s="28" t="s">
        <v>126</v>
      </c>
      <c r="N3" s="28" t="s">
        <v>115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904</v>
      </c>
      <c r="C7" s="77">
        <v>749</v>
      </c>
      <c r="D7" s="77">
        <v>873</v>
      </c>
      <c r="E7" s="77">
        <v>1089</v>
      </c>
      <c r="F7" s="77">
        <v>740</v>
      </c>
      <c r="G7" s="77">
        <v>608</v>
      </c>
      <c r="H7" s="77">
        <v>1062</v>
      </c>
      <c r="I7" s="77">
        <v>743</v>
      </c>
      <c r="J7" s="77">
        <v>616</v>
      </c>
      <c r="K7" s="77">
        <v>854</v>
      </c>
      <c r="L7" s="77">
        <v>940</v>
      </c>
      <c r="M7" s="78">
        <v>754</v>
      </c>
      <c r="N7" s="77">
        <v>963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127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1178</v>
      </c>
      <c r="C11" s="77">
        <v>859</v>
      </c>
      <c r="D11" s="77">
        <v>1057</v>
      </c>
      <c r="E11" s="77">
        <v>1496</v>
      </c>
      <c r="F11" s="77">
        <v>929</v>
      </c>
      <c r="G11" s="77">
        <v>832</v>
      </c>
      <c r="H11" s="77">
        <v>1902</v>
      </c>
      <c r="I11" s="77">
        <v>1514</v>
      </c>
      <c r="J11" s="77">
        <v>1041</v>
      </c>
      <c r="K11" s="77">
        <v>1602</v>
      </c>
      <c r="L11" s="77">
        <v>1581</v>
      </c>
      <c r="M11" s="78">
        <v>1122</v>
      </c>
      <c r="N11" s="77">
        <v>1653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6/16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2016-08-11T07:16:32Z</dcterms:modified>
  <cp:category>LIS-Bericht</cp:category>
</cp:coreProperties>
</file>