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D42" i="5" s="1"/>
  <c r="G41" i="5"/>
  <c r="D41" i="5"/>
  <c r="G40" i="5"/>
  <c r="D40" i="5"/>
  <c r="G38" i="5"/>
  <c r="D38" i="5"/>
  <c r="G36" i="5"/>
  <c r="D36" i="5"/>
  <c r="F34" i="5"/>
  <c r="G34" i="5" s="1"/>
  <c r="E34" i="5"/>
  <c r="E35" i="5" s="1"/>
  <c r="C34" i="5"/>
  <c r="C35" i="5" s="1"/>
  <c r="B34" i="5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D20" i="5" s="1"/>
  <c r="B20" i="5"/>
  <c r="G19" i="5"/>
  <c r="D19" i="5"/>
  <c r="G18" i="5"/>
  <c r="D18" i="5"/>
  <c r="G17" i="5"/>
  <c r="D17" i="5"/>
  <c r="G15" i="5"/>
  <c r="D15" i="5"/>
  <c r="G14" i="5"/>
  <c r="D14" i="5"/>
  <c r="F13" i="5"/>
  <c r="G13" i="5" s="1"/>
  <c r="E13" i="5"/>
  <c r="C13" i="5"/>
  <c r="B13" i="5"/>
  <c r="G12" i="5"/>
  <c r="D12" i="5"/>
  <c r="G11" i="5"/>
  <c r="D11" i="5"/>
  <c r="G9" i="5"/>
  <c r="D9" i="5"/>
  <c r="E31" i="4"/>
  <c r="H30" i="4"/>
  <c r="H31" i="4" s="1"/>
  <c r="F30" i="4"/>
  <c r="F31" i="4" s="1"/>
  <c r="E30" i="4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34" i="5" l="1"/>
  <c r="G42" i="5"/>
  <c r="D50" i="5"/>
  <c r="D13" i="5"/>
  <c r="D27" i="5"/>
  <c r="B35" i="5"/>
  <c r="D35" i="5" s="1"/>
  <c r="G20" i="5"/>
  <c r="G27" i="5"/>
  <c r="F35" i="5"/>
  <c r="G50" i="5"/>
  <c r="G35" i="5"/>
  <c r="G30" i="4"/>
  <c r="G31" i="4" s="1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<sst xmlns="http://schemas.openxmlformats.org/spreadsheetml/2006/main" count="155" uniqueCount="132">
  <si>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</si>
  <si>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</si>
  <si>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</si>
  <si>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</si>
  <si>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</si>
  <si>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</si>
  <si>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</si>
  <si>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</si>
  <si>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</si>
  <si>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</si>
  <si>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</si>
  <si>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</si>
  <si>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</si>
  <si>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</si>
  <si>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</si>
  <si>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</si>
  <si>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</si>
  <si>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</si>
  <si>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</si>
  <si>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</si>
  <si>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</si>
  <si>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</si>
  <si>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</si>
  <si>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</si>
  <si>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</si>
  <si>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</si>
  <si>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</si>
  <si>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</si>
  <si>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</si>
  <si>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</si>
  <si>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</si>
  <si>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</si>
  <si>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</si>
  <si>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</si>
  <si>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</si>
  <si>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</si>
  <si>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</si>
  <si>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</si>
  <si>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</si>
  <si>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</si>
  <si>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</si>
  <si>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</si>
  <si>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</si>
  <si>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</si>
  <si>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</si>
  <si>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</si>
  <si>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</si>
  <si>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</si>
  <si>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</si>
  <si>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</si>
  <si>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</si>
  <si>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</si>
  <si>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</si>
  <si>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</si>
  <si>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</si>
  <si>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</si>
  <si>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</si>
  <si>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</si>
  <si>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</si>
  <si>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</si>
  <si>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</si>
  <si>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</si>
  <si>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</si>
  <si>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</si>
  <si>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</si>
  <si>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</si>
  <si>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</si>
  <si>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</si>
  <si>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</si>
  <si>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</si>
  <si>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</si>
  <si>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</si>
  <si>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</si>
  <si>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</si>
  <si>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</si>
  <si>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</si>
  <si>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</si>
  <si>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</si>
  <si>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</si>
  <si>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</si>
  <si>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</si>
  <si>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</si>
  <si>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</si>
  <si>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</si>
  <si>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</si>
  <si>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</si>
  <si>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</si>
  <si>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</si>
  <si>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</si>
  <si>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</si>
  <si>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</si>
  <si>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</si>
  <si>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</si>
  <si>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</si>
  <si>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</si>
  <si>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</si>
  <si>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</si>
  <si>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</si>
  <si>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</si>
  <si>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</si>
  <si>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</si>
  <si>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</si>
  <si>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</si>
  <si>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</si>
  <si>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</si>
  <si>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Juli 2017</t>
  </si>
  <si>
    <t>Januar bis Juli 2017</t>
  </si>
  <si>
    <t>Januar bis Juli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</si>
  <si>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Juli 2017</t>
    </r>
  </si>
  <si>
    <t>Juli 
2017</t>
  </si>
  <si>
    <t>Juli 
2016</t>
  </si>
  <si>
    <t xml:space="preserve">Januar bis Juli </t>
  </si>
  <si>
    <t>Stand: Juli 2017</t>
  </si>
  <si>
    <t>Baugenehmigungen für Wohngebäude insgesamt 
ab Juli 2017</t>
  </si>
  <si>
    <t>Juli 2017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</si>
  <si>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</si>
  <si>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</si>
  <si>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</si>
  <si>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</si>
  <si>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</si>
  <si>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</si>
  <si>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</si>
  <si>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</si>
  <si>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</si>
  <si>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</si>
  <si>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</si>
  <si>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</si>
  <si>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Baugenehmigungen für Wohnungen ab Juli 2017</t>
  </si>
  <si>
    <t xml:space="preserve">© Statistisches Amt für Hamburg und Schleswig-Holstein, Hamburg 2017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</si>
  <si>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Juli 2017</t>
    </r>
  </si>
  <si>
    <t>Kennziffer: F II 1 - m 7/17 SH</t>
  </si>
  <si>
    <t>Herausgegeben am: 12.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</si>
</sst>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884</c:v>
                </c:pt>
                <c:pt idx="1">
                  <c:v>589</c:v>
                </c:pt>
                <c:pt idx="2">
                  <c:v>664</c:v>
                </c:pt>
                <c:pt idx="3">
                  <c:v>664</c:v>
                </c:pt>
                <c:pt idx="4">
                  <c:v>656</c:v>
                </c:pt>
                <c:pt idx="5">
                  <c:v>883</c:v>
                </c:pt>
                <c:pt idx="6">
                  <c:v>585</c:v>
                </c:pt>
                <c:pt idx="7">
                  <c:v>529</c:v>
                </c:pt>
                <c:pt idx="8">
                  <c:v>639</c:v>
                </c:pt>
                <c:pt idx="9">
                  <c:v>696</c:v>
                </c:pt>
                <c:pt idx="10">
                  <c:v>853</c:v>
                </c:pt>
                <c:pt idx="11">
                  <c:v>808</c:v>
                </c:pt>
                <c:pt idx="12">
                  <c:v>786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1531</c:v>
                </c:pt>
                <c:pt idx="1">
                  <c:v>806</c:v>
                </c:pt>
                <c:pt idx="2">
                  <c:v>1114</c:v>
                </c:pt>
                <c:pt idx="3">
                  <c:v>1299</c:v>
                </c:pt>
                <c:pt idx="4">
                  <c:v>1260</c:v>
                </c:pt>
                <c:pt idx="5">
                  <c:v>1701</c:v>
                </c:pt>
                <c:pt idx="6">
                  <c:v>1399</c:v>
                </c:pt>
                <c:pt idx="7">
                  <c:v>1090</c:v>
                </c:pt>
                <c:pt idx="8">
                  <c:v>771</c:v>
                </c:pt>
                <c:pt idx="9">
                  <c:v>880</c:v>
                </c:pt>
                <c:pt idx="10">
                  <c:v>1135</c:v>
                </c:pt>
                <c:pt idx="11">
                  <c:v>1497</c:v>
                </c:pt>
                <c:pt idx="12">
                  <c:v>1177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486784"/>
        <c:axId val="82488320"/>
      </c:lineChart>
      <c:catAx>
        <c:axId val="82486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2488320"/>
        <c:crosses val="autoZero"/>
        <c:auto val="1"/>
        <c:lblAlgn val="ctr"/>
        <c:lblOffset val="100"/>
        <c:noMultiLvlLbl val="0"/>
      </c:catAx>
      <c:valAx>
        <c:axId val="8248832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24867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131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">
      <c r="A1" s="141" t="s">
        <v>4</v>
      </c>
      <c r="B1" s="141"/>
      <c r="C1" s="141"/>
      <c r="D1" s="141"/>
      <c r="E1" s="141"/>
      <c r="F1" s="141"/>
      <c r="G1" s="141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5" t="s">
        <v>5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8" t="s">
        <v>7</v>
      </c>
      <c r="B7" s="99"/>
      <c r="C7" s="99"/>
      <c r="D7" s="99"/>
      <c r="E7" s="99"/>
      <c r="F7" s="99"/>
      <c r="G7" s="99"/>
    </row>
    <row r="8" spans="1:7" x14ac:dyDescent="0.2">
      <c r="A8" s="100" t="s">
        <v>8</v>
      </c>
      <c r="B8" s="99"/>
      <c r="C8" s="99"/>
      <c r="D8" s="99"/>
      <c r="E8" s="99"/>
      <c r="F8" s="99"/>
      <c r="G8" s="99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x14ac:dyDescent="0.2">
      <c r="A11" s="100" t="s">
        <v>10</v>
      </c>
      <c r="B11" s="99"/>
      <c r="C11" s="99"/>
      <c r="D11" s="99"/>
      <c r="E11" s="99"/>
      <c r="F11" s="99"/>
      <c r="G11" s="99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8" t="s">
        <v>11</v>
      </c>
      <c r="B15" s="99"/>
      <c r="C15" s="99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0" t="s">
        <v>12</v>
      </c>
      <c r="B17" s="99"/>
      <c r="C17" s="99"/>
      <c r="D17" s="13"/>
      <c r="E17" s="13"/>
      <c r="F17" s="13"/>
      <c r="G17" s="13"/>
    </row>
    <row r="18" spans="1:7" x14ac:dyDescent="0.2">
      <c r="A18" s="13" t="s">
        <v>13</v>
      </c>
      <c r="B18" s="101" t="s">
        <v>102</v>
      </c>
      <c r="C18" s="99"/>
      <c r="D18" s="13"/>
      <c r="E18" s="13"/>
      <c r="F18" s="13"/>
      <c r="G18" s="13"/>
    </row>
    <row r="19" spans="1:7" x14ac:dyDescent="0.2">
      <c r="A19" s="13" t="s">
        <v>14</v>
      </c>
      <c r="B19" s="102" t="s">
        <v>15</v>
      </c>
      <c r="C19" s="99"/>
      <c r="D19" s="99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8" t="s">
        <v>16</v>
      </c>
      <c r="B21" s="99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100" t="s">
        <v>18</v>
      </c>
      <c r="C23" s="99"/>
      <c r="D23" s="13"/>
      <c r="E23" s="13"/>
      <c r="F23" s="13"/>
      <c r="G23" s="13"/>
    </row>
    <row r="24" spans="1:7" x14ac:dyDescent="0.2">
      <c r="A24" s="13" t="s">
        <v>19</v>
      </c>
      <c r="B24" s="100" t="s">
        <v>20</v>
      </c>
      <c r="C24" s="99"/>
      <c r="D24" s="13"/>
      <c r="E24" s="13"/>
      <c r="F24" s="13"/>
      <c r="G24" s="13"/>
    </row>
    <row r="25" spans="1:7" x14ac:dyDescent="0.2">
      <c r="A25" s="13"/>
      <c r="B25" s="99" t="s">
        <v>21</v>
      </c>
      <c r="C25" s="99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1" t="s">
        <v>128</v>
      </c>
      <c r="B29" s="99"/>
      <c r="C29" s="99"/>
      <c r="D29" s="99"/>
      <c r="E29" s="99"/>
      <c r="F29" s="99"/>
      <c r="G29" s="99"/>
    </row>
    <row r="30" spans="1:7" s="79" customFormat="1" ht="42.6" customHeight="1" x14ac:dyDescent="0.2">
      <c r="A30" s="100" t="s">
        <v>24</v>
      </c>
      <c r="B30" s="100"/>
      <c r="C30" s="100"/>
      <c r="D30" s="100"/>
      <c r="E30" s="100"/>
      <c r="F30" s="100"/>
      <c r="G30" s="100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7" t="s">
        <v>25</v>
      </c>
      <c r="B41" s="97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7/17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40" t="s">
        <v>129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3"/>
      <c r="B2" s="104"/>
      <c r="C2" s="104"/>
      <c r="D2" s="104"/>
      <c r="E2" s="104"/>
      <c r="F2" s="104"/>
      <c r="G2" s="104"/>
      <c r="H2" s="104"/>
    </row>
    <row r="3" spans="1:26" x14ac:dyDescent="0.2">
      <c r="A3" s="105" t="s">
        <v>43</v>
      </c>
      <c r="B3" s="108" t="s">
        <v>44</v>
      </c>
      <c r="C3" s="108" t="s">
        <v>45</v>
      </c>
      <c r="D3" s="113" t="s">
        <v>46</v>
      </c>
      <c r="E3" s="114"/>
      <c r="F3" s="114"/>
      <c r="G3" s="115"/>
      <c r="H3" s="115"/>
    </row>
    <row r="4" spans="1:26" x14ac:dyDescent="0.2">
      <c r="A4" s="106"/>
      <c r="B4" s="109"/>
      <c r="C4" s="111"/>
      <c r="D4" s="108" t="s">
        <v>47</v>
      </c>
      <c r="E4" s="21"/>
      <c r="F4" s="21"/>
      <c r="G4" s="116" t="s">
        <v>48</v>
      </c>
      <c r="H4" s="11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6"/>
      <c r="B5" s="110"/>
      <c r="C5" s="112"/>
      <c r="D5" s="112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7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1">
        <v>14</v>
      </c>
      <c r="C8" s="81">
        <v>4</v>
      </c>
      <c r="D8" s="81">
        <v>40</v>
      </c>
      <c r="E8" s="81">
        <v>1</v>
      </c>
      <c r="F8" s="81">
        <v>0</v>
      </c>
      <c r="G8" s="81">
        <f>E8+F8</f>
        <v>1</v>
      </c>
      <c r="H8" s="81">
        <v>34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1">
        <v>29</v>
      </c>
      <c r="C9" s="81">
        <v>7</v>
      </c>
      <c r="D9" s="81">
        <v>16</v>
      </c>
      <c r="E9" s="81">
        <v>3</v>
      </c>
      <c r="F9" s="81">
        <v>2</v>
      </c>
      <c r="G9" s="81">
        <f>E9+F9</f>
        <v>5</v>
      </c>
      <c r="H9" s="81">
        <v>5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1">
        <v>45</v>
      </c>
      <c r="C10" s="81">
        <v>13</v>
      </c>
      <c r="D10" s="81">
        <v>86</v>
      </c>
      <c r="E10" s="81">
        <v>12</v>
      </c>
      <c r="F10" s="81">
        <v>4</v>
      </c>
      <c r="G10" s="81">
        <f>E10+F10</f>
        <v>16</v>
      </c>
      <c r="H10" s="81">
        <v>57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6</v>
      </c>
      <c r="C11" s="81">
        <v>4</v>
      </c>
      <c r="D11" s="81">
        <v>6</v>
      </c>
      <c r="E11" s="81">
        <v>2</v>
      </c>
      <c r="F11" s="81">
        <v>0</v>
      </c>
      <c r="G11" s="81">
        <f>E11+F11</f>
        <v>2</v>
      </c>
      <c r="H11" s="81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1">
        <v>41</v>
      </c>
      <c r="C13" s="81">
        <v>12</v>
      </c>
      <c r="D13" s="81">
        <v>39</v>
      </c>
      <c r="E13" s="81">
        <v>23</v>
      </c>
      <c r="F13" s="81">
        <v>0</v>
      </c>
      <c r="G13" s="81">
        <f t="shared" ref="G13:G23" si="0">E13+F13</f>
        <v>23</v>
      </c>
      <c r="H13" s="81">
        <v>7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1">
        <v>61</v>
      </c>
      <c r="C14" s="81">
        <v>8</v>
      </c>
      <c r="D14" s="81">
        <v>61</v>
      </c>
      <c r="E14" s="81">
        <v>38</v>
      </c>
      <c r="F14" s="81">
        <v>10</v>
      </c>
      <c r="G14" s="81">
        <f t="shared" si="0"/>
        <v>48</v>
      </c>
      <c r="H14" s="81">
        <v>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1">
        <v>68</v>
      </c>
      <c r="C15" s="81">
        <v>23</v>
      </c>
      <c r="D15" s="81">
        <v>97</v>
      </c>
      <c r="E15" s="81">
        <v>36</v>
      </c>
      <c r="F15" s="81">
        <v>8</v>
      </c>
      <c r="G15" s="81">
        <f t="shared" si="0"/>
        <v>44</v>
      </c>
      <c r="H15" s="81">
        <v>18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1">
        <v>30</v>
      </c>
      <c r="C16" s="81">
        <v>15</v>
      </c>
      <c r="D16" s="81">
        <v>33</v>
      </c>
      <c r="E16" s="81">
        <v>15</v>
      </c>
      <c r="F16" s="81">
        <v>6</v>
      </c>
      <c r="G16" s="81">
        <f t="shared" si="0"/>
        <v>21</v>
      </c>
      <c r="H16" s="81">
        <v>13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1">
        <v>86</v>
      </c>
      <c r="C17" s="81">
        <v>13</v>
      </c>
      <c r="D17" s="81">
        <v>138</v>
      </c>
      <c r="E17" s="81">
        <v>55</v>
      </c>
      <c r="F17" s="81">
        <v>0</v>
      </c>
      <c r="G17" s="81">
        <f t="shared" si="0"/>
        <v>55</v>
      </c>
      <c r="H17" s="81">
        <v>74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1">
        <v>39</v>
      </c>
      <c r="C18" s="81">
        <v>3</v>
      </c>
      <c r="D18" s="81">
        <v>70</v>
      </c>
      <c r="E18" s="81">
        <v>11</v>
      </c>
      <c r="F18" s="81">
        <v>6</v>
      </c>
      <c r="G18" s="81">
        <f t="shared" si="0"/>
        <v>17</v>
      </c>
      <c r="H18" s="81">
        <v>41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86</v>
      </c>
      <c r="C19" s="81">
        <v>8</v>
      </c>
      <c r="D19" s="81">
        <v>116</v>
      </c>
      <c r="E19" s="81">
        <v>54</v>
      </c>
      <c r="F19" s="81">
        <v>4</v>
      </c>
      <c r="G19" s="81">
        <f t="shared" si="0"/>
        <v>58</v>
      </c>
      <c r="H19" s="81">
        <v>52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76</v>
      </c>
      <c r="C20" s="81">
        <v>16</v>
      </c>
      <c r="D20" s="81">
        <v>73</v>
      </c>
      <c r="E20" s="81">
        <v>53</v>
      </c>
      <c r="F20" s="81">
        <v>8</v>
      </c>
      <c r="G20" s="81">
        <f t="shared" si="0"/>
        <v>61</v>
      </c>
      <c r="H20" s="81">
        <v>4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1">
        <v>101</v>
      </c>
      <c r="C21" s="81">
        <v>27</v>
      </c>
      <c r="D21" s="81">
        <v>215</v>
      </c>
      <c r="E21" s="81">
        <v>56</v>
      </c>
      <c r="F21" s="81">
        <v>4</v>
      </c>
      <c r="G21" s="81">
        <f t="shared" si="0"/>
        <v>60</v>
      </c>
      <c r="H21" s="81">
        <v>151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1">
        <v>12</v>
      </c>
      <c r="C22" s="81">
        <v>7</v>
      </c>
      <c r="D22" s="81">
        <v>7</v>
      </c>
      <c r="E22" s="81">
        <v>3</v>
      </c>
      <c r="F22" s="81">
        <v>0</v>
      </c>
      <c r="G22" s="81">
        <f t="shared" si="0"/>
        <v>3</v>
      </c>
      <c r="H22" s="81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1">
        <v>92</v>
      </c>
      <c r="C23" s="81">
        <v>11</v>
      </c>
      <c r="D23" s="81">
        <v>180</v>
      </c>
      <c r="E23" s="81">
        <v>48</v>
      </c>
      <c r="F23" s="81">
        <v>18</v>
      </c>
      <c r="G23" s="81">
        <f t="shared" si="0"/>
        <v>66</v>
      </c>
      <c r="H23" s="81">
        <v>110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1">
        <v>786</v>
      </c>
      <c r="C25" s="81">
        <v>171</v>
      </c>
      <c r="D25" s="81">
        <v>1177</v>
      </c>
      <c r="E25" s="81">
        <v>410</v>
      </c>
      <c r="F25" s="81">
        <v>70</v>
      </c>
      <c r="G25" s="81">
        <f>E25+F25</f>
        <v>480</v>
      </c>
      <c r="H25" s="81">
        <v>570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106</v>
      </c>
      <c r="B27" s="81">
        <v>4896</v>
      </c>
      <c r="C27" s="81">
        <v>927</v>
      </c>
      <c r="D27" s="81">
        <v>7949</v>
      </c>
      <c r="E27" s="81">
        <v>2751</v>
      </c>
      <c r="F27" s="81">
        <v>582</v>
      </c>
      <c r="G27" s="81">
        <f>E27+F27</f>
        <v>3333</v>
      </c>
      <c r="H27" s="81">
        <v>3854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107</v>
      </c>
      <c r="B29" s="81">
        <v>5754</v>
      </c>
      <c r="C29" s="81">
        <v>1126</v>
      </c>
      <c r="D29" s="81">
        <v>10044</v>
      </c>
      <c r="E29" s="81">
        <v>3208</v>
      </c>
      <c r="F29" s="81">
        <v>812</v>
      </c>
      <c r="G29" s="81">
        <f>E29+F29</f>
        <v>4020</v>
      </c>
      <c r="H29" s="81">
        <v>4943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1">
        <f>(B27)-(B29)</f>
        <v>-858</v>
      </c>
      <c r="C30" s="81">
        <f>(C27)-(C29)</f>
        <v>-199</v>
      </c>
      <c r="D30" s="81">
        <f>(D27)-(D29)</f>
        <v>-2095</v>
      </c>
      <c r="E30" s="81">
        <f>(E27)-(E29)</f>
        <v>-457</v>
      </c>
      <c r="F30" s="81">
        <f>(F27)-(F29)</f>
        <v>-230</v>
      </c>
      <c r="G30" s="81">
        <f>E30+F30</f>
        <v>-687</v>
      </c>
      <c r="H30" s="81">
        <f>(H27)-(H29)</f>
        <v>-1089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2">
        <f t="shared" ref="B31:H31" si="1">((B30/B29)*100)</f>
        <v>-14.911366006256518</v>
      </c>
      <c r="C31" s="82">
        <f t="shared" si="1"/>
        <v>-17.673179396092362</v>
      </c>
      <c r="D31" s="82">
        <f t="shared" si="1"/>
        <v>-20.858223815213062</v>
      </c>
      <c r="E31" s="82">
        <f t="shared" si="1"/>
        <v>-14.245635910224438</v>
      </c>
      <c r="F31" s="82">
        <f t="shared" si="1"/>
        <v>-28.325123152709359</v>
      </c>
      <c r="G31" s="82">
        <f t="shared" si="1"/>
        <v>-17.089552238805968</v>
      </c>
      <c r="H31" s="82">
        <f t="shared" si="1"/>
        <v>-22.031155168925753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4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 t="s">
        <v>72</v>
      </c>
      <c r="B34" s="22"/>
      <c r="C34" s="22"/>
      <c r="D34" s="22"/>
      <c r="E34" s="22"/>
      <c r="F34" s="22"/>
      <c r="G34" s="22"/>
      <c r="H34" s="22"/>
      <c r="I34" s="44"/>
      <c r="J34" s="44"/>
      <c r="K34" s="44"/>
      <c r="L34" s="44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42" t="s">
        <v>108</v>
      </c>
      <c r="B1" s="143"/>
      <c r="C1" s="143"/>
      <c r="D1" s="143"/>
      <c r="E1" s="143"/>
      <c r="F1" s="143"/>
      <c r="G1" s="143"/>
      <c r="H1" s="47"/>
    </row>
    <row r="2" spans="1:26" x14ac:dyDescent="0.2">
      <c r="A2" s="120"/>
      <c r="B2" s="120"/>
      <c r="C2" s="120"/>
      <c r="D2" s="120"/>
      <c r="E2" s="120"/>
      <c r="F2" s="120"/>
      <c r="G2" s="120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1" t="s">
        <v>73</v>
      </c>
      <c r="B3" s="124" t="s">
        <v>99</v>
      </c>
      <c r="C3" s="125"/>
      <c r="D3" s="125"/>
      <c r="E3" s="125"/>
      <c r="F3" s="125"/>
      <c r="G3" s="126"/>
      <c r="H3" s="49"/>
    </row>
    <row r="4" spans="1:26" x14ac:dyDescent="0.2">
      <c r="A4" s="122"/>
      <c r="B4" s="127"/>
      <c r="C4" s="128"/>
      <c r="D4" s="128"/>
      <c r="E4" s="128"/>
      <c r="F4" s="128"/>
      <c r="G4" s="129"/>
      <c r="H4" s="49"/>
    </row>
    <row r="5" spans="1:26" x14ac:dyDescent="0.2">
      <c r="A5" s="122"/>
      <c r="B5" s="130" t="s">
        <v>109</v>
      </c>
      <c r="C5" s="130" t="s">
        <v>110</v>
      </c>
      <c r="D5" s="133" t="s">
        <v>103</v>
      </c>
      <c r="E5" s="134" t="s">
        <v>111</v>
      </c>
      <c r="F5" s="135"/>
      <c r="G5" s="135"/>
      <c r="H5" s="49"/>
    </row>
    <row r="6" spans="1:26" x14ac:dyDescent="0.2">
      <c r="A6" s="122"/>
      <c r="B6" s="131"/>
      <c r="C6" s="131"/>
      <c r="D6" s="131"/>
      <c r="E6" s="136">
        <v>2017</v>
      </c>
      <c r="F6" s="136">
        <v>2016</v>
      </c>
      <c r="G6" s="118" t="s">
        <v>104</v>
      </c>
      <c r="H6" s="49"/>
    </row>
    <row r="7" spans="1:26" x14ac:dyDescent="0.2">
      <c r="A7" s="123"/>
      <c r="B7" s="132"/>
      <c r="C7" s="132"/>
      <c r="D7" s="132"/>
      <c r="E7" s="137"/>
      <c r="F7" s="137"/>
      <c r="G7" s="119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509</v>
      </c>
      <c r="C9" s="84">
        <v>635</v>
      </c>
      <c r="D9" s="85">
        <f>IF(AND(C9&gt;0,B9&gt;0),(B9/C9%)-100,"x  ")</f>
        <v>-19.842519685039363</v>
      </c>
      <c r="E9" s="83">
        <v>3498</v>
      </c>
      <c r="F9" s="84">
        <v>4179</v>
      </c>
      <c r="G9" s="85">
        <f>IF(AND(F9&gt;0,E9&gt;0),(E9/F9%)-100,"x  ")</f>
        <v>-16.295764536970566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3">
        <v>410</v>
      </c>
      <c r="C11" s="84">
        <v>463</v>
      </c>
      <c r="D11" s="85">
        <f>IF(AND(C11&gt;0,B11&gt;0),(B11/C11%)-100,"x  ")</f>
        <v>-11.447084233261336</v>
      </c>
      <c r="E11" s="83">
        <v>2751</v>
      </c>
      <c r="F11" s="84">
        <v>3208</v>
      </c>
      <c r="G11" s="85">
        <f>IF(AND(F11&gt;0,E11&gt;0),(E11/F11%)-100,"x  ")</f>
        <v>-14.245635910224436</v>
      </c>
      <c r="H11" s="49"/>
    </row>
    <row r="12" spans="1:26" hidden="1" x14ac:dyDescent="0.2">
      <c r="A12" s="55" t="s">
        <v>77</v>
      </c>
      <c r="B12" s="83">
        <v>35</v>
      </c>
      <c r="C12" s="84">
        <v>77</v>
      </c>
      <c r="D12" s="85">
        <f>IF(AND(C12&gt;0,B12&gt;0),(B12/C12%)-100,"x  ")</f>
        <v>-54.545454545454547</v>
      </c>
      <c r="E12" s="83">
        <v>291</v>
      </c>
      <c r="F12" s="84">
        <v>406</v>
      </c>
      <c r="G12" s="85">
        <f>IF(AND(F12&gt;0,E12&gt;0),(E12/F12%)-100,"x  ")</f>
        <v>-28.325123152709352</v>
      </c>
      <c r="H12" s="49"/>
    </row>
    <row r="13" spans="1:26" x14ac:dyDescent="0.2">
      <c r="A13" s="55" t="s">
        <v>78</v>
      </c>
      <c r="B13" s="83">
        <f>(B11)+(B12)</f>
        <v>445</v>
      </c>
      <c r="C13" s="84">
        <f>(C11)+(C12)</f>
        <v>540</v>
      </c>
      <c r="D13" s="85">
        <f>IF(AND(C13&gt;0,B13&gt;0),(B13/C13%)-100,"x  ")</f>
        <v>-17.592592592592595</v>
      </c>
      <c r="E13" s="83">
        <f>(E11)+(E12)</f>
        <v>3042</v>
      </c>
      <c r="F13" s="84">
        <f>(F11)+(F12)</f>
        <v>3614</v>
      </c>
      <c r="G13" s="85">
        <f>IF(AND(F13&gt;0,E13&gt;0),(E13/F13%)-100,"x  ")</f>
        <v>-15.827338129496411</v>
      </c>
      <c r="H13" s="56"/>
    </row>
    <row r="14" spans="1:26" x14ac:dyDescent="0.2">
      <c r="A14" s="55" t="s">
        <v>79</v>
      </c>
      <c r="B14" s="83">
        <v>64</v>
      </c>
      <c r="C14" s="84">
        <v>95</v>
      </c>
      <c r="D14" s="85">
        <f>IF(AND(C14&gt;0,B14&gt;0),(B14/C14%)-100,"x  ")</f>
        <v>-32.631578947368425</v>
      </c>
      <c r="E14" s="83">
        <v>456</v>
      </c>
      <c r="F14" s="84">
        <v>565</v>
      </c>
      <c r="G14" s="85">
        <f>IF(AND(F14&gt;0,E14&gt;0),(E14/F14%)-100,"x  ")</f>
        <v>-19.292035398230098</v>
      </c>
      <c r="H14" s="57"/>
    </row>
    <row r="15" spans="1:26" x14ac:dyDescent="0.2">
      <c r="A15" s="55" t="s">
        <v>80</v>
      </c>
      <c r="B15" s="83">
        <v>53</v>
      </c>
      <c r="C15" s="84">
        <v>67</v>
      </c>
      <c r="D15" s="85">
        <f>IF(AND(C15&gt;0,B15&gt;0),(B15/C15%)-100,"x  ")</f>
        <v>-20.895522388059703</v>
      </c>
      <c r="E15" s="83">
        <v>303</v>
      </c>
      <c r="F15" s="84">
        <v>282</v>
      </c>
      <c r="G15" s="85">
        <f>IF(AND(F15&gt;0,E15&gt;0),(E15/F15%)-100,"x  ")</f>
        <v>7.4468085106383057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555.197</v>
      </c>
      <c r="C17" s="86">
        <v>662.43600000000004</v>
      </c>
      <c r="D17" s="85">
        <f>IF(AND(C17&gt;0,B17&gt;0),(B17/C17%)-100,"x  ")</f>
        <v>-16.188582746106803</v>
      </c>
      <c r="E17" s="83">
        <v>3583.877</v>
      </c>
      <c r="F17" s="84">
        <v>4479.7560000000003</v>
      </c>
      <c r="G17" s="85">
        <f>IF(AND(F17&gt;0,E17&gt;0),(E17/F17%)-100,"x  ")</f>
        <v>-19.998388305077341</v>
      </c>
      <c r="H17" s="49"/>
    </row>
    <row r="18" spans="1:8" hidden="1" x14ac:dyDescent="0.2">
      <c r="A18" s="60" t="s">
        <v>82</v>
      </c>
      <c r="B18" s="86">
        <v>275.30599999999998</v>
      </c>
      <c r="C18" s="86">
        <v>326.38</v>
      </c>
      <c r="D18" s="85">
        <f>IF(AND(C18&gt;0,B18&gt;0),(B18/C18%)-100,"x  ")</f>
        <v>-15.648630430786199</v>
      </c>
      <c r="E18" s="83">
        <v>1841.508</v>
      </c>
      <c r="F18" s="84">
        <v>2211.5279999999998</v>
      </c>
      <c r="G18" s="85">
        <f>IF(AND(F18&gt;0,E18&gt;0),(E18/F18%)-100,"x  ")</f>
        <v>-16.731418277317758</v>
      </c>
      <c r="H18" s="49"/>
    </row>
    <row r="19" spans="1:8" hidden="1" x14ac:dyDescent="0.2">
      <c r="A19" s="60" t="s">
        <v>83</v>
      </c>
      <c r="B19" s="86">
        <v>36.542999999999999</v>
      </c>
      <c r="C19" s="86">
        <v>74.171000000000006</v>
      </c>
      <c r="D19" s="85">
        <f>IF(AND(C19&gt;0,B19&gt;0),(B19/C19%)-100,"x  ")</f>
        <v>-50.731417939626006</v>
      </c>
      <c r="E19" s="83">
        <v>279.81799999999998</v>
      </c>
      <c r="F19" s="84">
        <v>401.57299999999998</v>
      </c>
      <c r="G19" s="85">
        <f>IF(AND(F19&gt;0,E19&gt;0),(E19/F19%)-100,"x  ")</f>
        <v>-30.319518493524214</v>
      </c>
      <c r="H19" s="49"/>
    </row>
    <row r="20" spans="1:8" x14ac:dyDescent="0.2">
      <c r="A20" s="60" t="s">
        <v>84</v>
      </c>
      <c r="B20" s="87">
        <f>(B18)+(B19)</f>
        <v>311.84899999999999</v>
      </c>
      <c r="C20" s="87">
        <f>(C18)+(C19)</f>
        <v>400.55099999999999</v>
      </c>
      <c r="D20" s="85">
        <f>IF(AND(C20&gt;0,B20&gt;0),(B20/C20%)-100,"x  ")</f>
        <v>-22.144995269016931</v>
      </c>
      <c r="E20" s="83">
        <f>(E18)+(E19)</f>
        <v>2121.326</v>
      </c>
      <c r="F20" s="84">
        <f>(F18)+(F19)</f>
        <v>2613.1009999999997</v>
      </c>
      <c r="G20" s="85">
        <f>IF(AND(F20&gt;0,E20&gt;0),(E20/F20%)-100,"x  ")</f>
        <v>-18.819594037888308</v>
      </c>
      <c r="H20" s="56"/>
    </row>
    <row r="21" spans="1:8" x14ac:dyDescent="0.2">
      <c r="A21" s="60" t="s">
        <v>85</v>
      </c>
      <c r="B21" s="86">
        <v>243.34800000000001</v>
      </c>
      <c r="C21" s="86">
        <v>261.88499999999999</v>
      </c>
      <c r="D21" s="85">
        <f>IF(AND(C21&gt;0,B21&gt;0),(B21/C21%)-100,"x  ")</f>
        <v>-7.0782977261011553</v>
      </c>
      <c r="E21" s="83">
        <v>1462.5509999999999</v>
      </c>
      <c r="F21" s="84">
        <v>1866.655</v>
      </c>
      <c r="G21" s="85">
        <f>IF(AND(F21&gt;0,E21&gt;0),(E21/F21%)-100,"x  ")</f>
        <v>-21.648563874952799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6">
        <v>156.04</v>
      </c>
      <c r="C23" s="86">
        <v>188.07400000000001</v>
      </c>
      <c r="D23" s="85">
        <f>IF(AND(C23&gt;0,B23&gt;0),(B23/C23%)-100,"x  ")</f>
        <v>-17.03265735827388</v>
      </c>
      <c r="E23" s="83">
        <v>1081.1179999999999</v>
      </c>
      <c r="F23" s="84">
        <v>1296.239</v>
      </c>
      <c r="G23" s="85">
        <f>IF(AND(F23&gt;0,E23&gt;0),(E23/F23%)-100,"x  ")</f>
        <v>-16.595782104997625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6">
        <v>78.451999999999998</v>
      </c>
      <c r="C25" s="86">
        <v>87.525999999999996</v>
      </c>
      <c r="D25" s="85">
        <f>IF(AND(C25&gt;0,B25&gt;0),(B25/C25%)-100,"x  ")</f>
        <v>-10.367205173319917</v>
      </c>
      <c r="E25" s="83">
        <v>538.85</v>
      </c>
      <c r="F25" s="84">
        <v>610.90200000000004</v>
      </c>
      <c r="G25" s="85">
        <f>IF(AND(F25&gt;0,E25&gt;0),(E25/F25%)-100,"x  ")</f>
        <v>-11.794363089333473</v>
      </c>
      <c r="H25" s="49"/>
    </row>
    <row r="26" spans="1:8" hidden="1" x14ac:dyDescent="0.2">
      <c r="A26" s="60" t="s">
        <v>89</v>
      </c>
      <c r="B26" s="86">
        <v>9.5559999999999992</v>
      </c>
      <c r="C26" s="86">
        <v>22.701000000000001</v>
      </c>
      <c r="D26" s="85">
        <f>IF(AND(C26&gt;0,B26&gt;0),(B26/C26%)-100,"x  ")</f>
        <v>-57.904938108453379</v>
      </c>
      <c r="E26" s="83">
        <v>85.527000000000001</v>
      </c>
      <c r="F26" s="84">
        <v>117.161</v>
      </c>
      <c r="G26" s="85">
        <f>IF(AND(F26&gt;0,E26&gt;0),(E26/F26%)-100,"x  ")</f>
        <v>-27.000452368962371</v>
      </c>
      <c r="H26" s="49"/>
    </row>
    <row r="27" spans="1:8" x14ac:dyDescent="0.2">
      <c r="A27" s="55" t="s">
        <v>78</v>
      </c>
      <c r="B27" s="86">
        <f>(B25)+(B26)</f>
        <v>88.007999999999996</v>
      </c>
      <c r="C27" s="86">
        <f>(C25)+(C26)</f>
        <v>110.227</v>
      </c>
      <c r="D27" s="85">
        <f>IF(AND(C27&gt;0,B27&gt;0),(B27/C27%)-100,"x  ")</f>
        <v>-20.157493173178992</v>
      </c>
      <c r="E27" s="83">
        <f>(E25)+(E26)</f>
        <v>624.37700000000007</v>
      </c>
      <c r="F27" s="84">
        <f>(F25)+(F26)</f>
        <v>728.0630000000001</v>
      </c>
      <c r="G27" s="85">
        <f>IF(AND(F27&gt;0,E27&gt;0),(E27/F27%)-100,"x  ")</f>
        <v>-14.241349993063793</v>
      </c>
      <c r="H27" s="56"/>
    </row>
    <row r="28" spans="1:8" x14ac:dyDescent="0.2">
      <c r="A28" s="55" t="s">
        <v>79</v>
      </c>
      <c r="B28" s="86">
        <v>68.031999999999996</v>
      </c>
      <c r="C28" s="86">
        <v>77.846999999999994</v>
      </c>
      <c r="D28" s="85">
        <f>IF(AND(C28&gt;0,B28&gt;0),(B28/C28%)-100,"x  ")</f>
        <v>-12.60806453684792</v>
      </c>
      <c r="E28" s="83">
        <v>456.74099999999999</v>
      </c>
      <c r="F28" s="84">
        <v>568.17600000000004</v>
      </c>
      <c r="G28" s="85">
        <f>IF(AND(F28&gt;0,E28&gt;0),(E28/F28%)-100,"x  ")</f>
        <v>-19.612760834670965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6">
        <v>1050</v>
      </c>
      <c r="C30" s="86">
        <v>1401</v>
      </c>
      <c r="D30" s="85">
        <f>IF(AND(C30&gt;0,B30&gt;0),(B30/C30%)-100,"x  ")</f>
        <v>-25.05353319057815</v>
      </c>
      <c r="E30" s="83">
        <v>7187</v>
      </c>
      <c r="F30" s="84">
        <v>8963</v>
      </c>
      <c r="G30" s="85">
        <f>IF(AND(F30&gt;0,E30&gt;0),(E30/F30%)-100,"x  ")</f>
        <v>-19.814794153743165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6">
        <f>B11+(B12*2)</f>
        <v>480</v>
      </c>
      <c r="C34" s="86">
        <f>C11+(C12*2)</f>
        <v>617</v>
      </c>
      <c r="D34" s="85">
        <f>IF(AND(C34&gt;0,B34&gt;0),(B34/C34%)-100,"x  ")</f>
        <v>-22.204213938411669</v>
      </c>
      <c r="E34" s="83">
        <f>E11+(E12*2)</f>
        <v>3333</v>
      </c>
      <c r="F34" s="84">
        <f>F11+(F12*2)</f>
        <v>4020</v>
      </c>
      <c r="G34" s="85">
        <f>IF(AND(F34&gt;0,E34&gt;0),(E34/F34%)-100,"x  ")</f>
        <v>-17.089552238805979</v>
      </c>
      <c r="H34" s="56"/>
    </row>
    <row r="35" spans="1:8" x14ac:dyDescent="0.2">
      <c r="A35" s="67" t="s">
        <v>92</v>
      </c>
      <c r="B35" s="86">
        <f>(B30)-(B34)</f>
        <v>570</v>
      </c>
      <c r="C35" s="86">
        <f>(C30)-(C34)</f>
        <v>784</v>
      </c>
      <c r="D35" s="85">
        <f>IF(AND(C35&gt;0,B35&gt;0),(B35/C35%)-100,"x  ")</f>
        <v>-27.295918367346943</v>
      </c>
      <c r="E35" s="83">
        <f>(E30)-(E34)</f>
        <v>3854</v>
      </c>
      <c r="F35" s="84">
        <f>(F30)-(F34)</f>
        <v>4943</v>
      </c>
      <c r="G35" s="85">
        <f>IF(AND(F35&gt;0,E35&gt;0),(E35/F35%)-100,"x  ")</f>
        <v>-22.03115516892575</v>
      </c>
      <c r="H35" s="57"/>
    </row>
    <row r="36" spans="1:8" x14ac:dyDescent="0.2">
      <c r="A36" s="55" t="s">
        <v>93</v>
      </c>
      <c r="B36" s="86">
        <v>323</v>
      </c>
      <c r="C36" s="86">
        <v>314</v>
      </c>
      <c r="D36" s="85">
        <f>IF(AND(C36&gt;0,B36&gt;0),(B36/C36%)-100,"x  ")</f>
        <v>2.866242038216555</v>
      </c>
      <c r="E36" s="83">
        <v>1831</v>
      </c>
      <c r="F36" s="84">
        <v>1960</v>
      </c>
      <c r="G36" s="85">
        <f>IF(AND(F36&gt;0,E36&gt;0),(E36/F36%)-100,"x  ")</f>
        <v>-6.5816326530612344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106.66800000000001</v>
      </c>
      <c r="C38" s="87">
        <v>124.988</v>
      </c>
      <c r="D38" s="85">
        <f>IF(AND(C38&gt;0,B38&gt;0),(B38/C38%)-100,"x  ")</f>
        <v>-14.657407111082662</v>
      </c>
      <c r="E38" s="83">
        <v>692.00800000000004</v>
      </c>
      <c r="F38" s="84">
        <v>842.04399999999998</v>
      </c>
      <c r="G38" s="85">
        <f>IF(AND(F38&gt;0,E38&gt;0),(E38/F38%)-100,"x  ")</f>
        <v>-17.818071264684491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6">
        <v>52.98</v>
      </c>
      <c r="C40" s="86">
        <v>58.689</v>
      </c>
      <c r="D40" s="85">
        <f>IF(AND(C40&gt;0,B40&gt;0),(B40/C40%)-100,"x  ")</f>
        <v>-9.7275468997597585</v>
      </c>
      <c r="E40" s="83">
        <v>355.971</v>
      </c>
      <c r="F40" s="84">
        <v>407.77100000000002</v>
      </c>
      <c r="G40" s="85">
        <f>IF(AND(F40&gt;0,E40&gt;0),(E40/F40%)-100,"x  ")</f>
        <v>-12.703208418450544</v>
      </c>
      <c r="H40" s="49"/>
    </row>
    <row r="41" spans="1:8" hidden="1" x14ac:dyDescent="0.2">
      <c r="A41" s="60" t="s">
        <v>89</v>
      </c>
      <c r="B41" s="86">
        <v>6.9459999999999997</v>
      </c>
      <c r="C41" s="86">
        <v>14.204000000000001</v>
      </c>
      <c r="D41" s="85">
        <f>IF(AND(C41&gt;0,B41&gt;0),(B41/C41%)-100,"x  ")</f>
        <v>-51.098282174035482</v>
      </c>
      <c r="E41" s="83">
        <v>55.482999999999997</v>
      </c>
      <c r="F41" s="84">
        <v>77.823999999999998</v>
      </c>
      <c r="G41" s="85">
        <f>IF(AND(F41&gt;0,E41&gt;0),(E41/F41%)-100,"x  ")</f>
        <v>-28.707082648026315</v>
      </c>
      <c r="H41" s="49"/>
    </row>
    <row r="42" spans="1:8" x14ac:dyDescent="0.2">
      <c r="A42" s="55" t="s">
        <v>91</v>
      </c>
      <c r="B42" s="87">
        <f>(B40)+(B41)</f>
        <v>59.925999999999995</v>
      </c>
      <c r="C42" s="87">
        <f>(C40)+(C41)</f>
        <v>72.893000000000001</v>
      </c>
      <c r="D42" s="85">
        <f>IF(AND(C42&gt;0,B42&gt;0),(B42/C42%)-100,"x  ")</f>
        <v>-17.789088115456906</v>
      </c>
      <c r="E42" s="83">
        <f>(E40)+(E41)</f>
        <v>411.45400000000001</v>
      </c>
      <c r="F42" s="84">
        <f>(F40)+(F41)</f>
        <v>485.59500000000003</v>
      </c>
      <c r="G42" s="85">
        <f>IF(AND(F42&gt;0,E42&gt;0),(E42/F42%)-100,"x  ")</f>
        <v>-15.268073188562482</v>
      </c>
      <c r="H42" s="56"/>
    </row>
    <row r="43" spans="1:8" x14ac:dyDescent="0.2">
      <c r="A43" s="67" t="s">
        <v>92</v>
      </c>
      <c r="B43" s="86">
        <v>46.741999999999997</v>
      </c>
      <c r="C43" s="86">
        <v>52.094999999999999</v>
      </c>
      <c r="D43" s="85">
        <f>IF(AND(C43&gt;0,B43&gt;0),(B43/C43%)-100,"x  ")</f>
        <v>-10.275458297341402</v>
      </c>
      <c r="E43" s="83">
        <v>280.55399999999997</v>
      </c>
      <c r="F43" s="84">
        <v>356.44900000000001</v>
      </c>
      <c r="G43" s="85">
        <f>IF(AND(F43&gt;0,E43&gt;0),(E43/F43%)-100,"x  ")</f>
        <v>-21.291966031606222</v>
      </c>
      <c r="H43" s="49"/>
    </row>
    <row r="44" spans="1:8" x14ac:dyDescent="0.2">
      <c r="A44" s="55" t="s">
        <v>93</v>
      </c>
      <c r="B44" s="86">
        <v>30.504000000000001</v>
      </c>
      <c r="C44" s="86">
        <v>25.893000000000001</v>
      </c>
      <c r="D44" s="85">
        <f>IF(AND(C44&gt;0,B44&gt;0),(B44/C44%)-100,"x  ")</f>
        <v>17.807901749507593</v>
      </c>
      <c r="E44" s="83">
        <v>148.078</v>
      </c>
      <c r="F44" s="84">
        <v>157.10900000000001</v>
      </c>
      <c r="G44" s="85">
        <f>IF(AND(F44&gt;0,E44&gt;0),(E44/F44%)-100,"x  ")</f>
        <v>-5.7482384841097627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4292</v>
      </c>
      <c r="C46" s="87">
        <v>5343</v>
      </c>
      <c r="D46" s="85">
        <f>IF(AND(C46&gt;0,B46&gt;0),(B46/C46%)-100,"x  ")</f>
        <v>-19.670597042859811</v>
      </c>
      <c r="E46" s="83">
        <v>28172</v>
      </c>
      <c r="F46" s="84">
        <v>35267</v>
      </c>
      <c r="G46" s="85">
        <f>IF(AND(F46&gt;0,E46&gt;0),(E46/F46%)-100,"x  ")</f>
        <v>-20.117957297190017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6">
        <v>2173</v>
      </c>
      <c r="C48" s="86">
        <v>2486</v>
      </c>
      <c r="D48" s="85">
        <f>IF(AND(C48&gt;0,B48&gt;0),(B48/C48%)-100,"x  ")</f>
        <v>-12.590506838294445</v>
      </c>
      <c r="E48" s="83">
        <v>14548</v>
      </c>
      <c r="F48" s="84">
        <v>16876</v>
      </c>
      <c r="G48" s="85">
        <f>IF(AND(F48&gt;0,E48&gt;0),(E48/F48%)-100,"x  ")</f>
        <v>-13.794738089594688</v>
      </c>
      <c r="H48" s="49"/>
    </row>
    <row r="49" spans="1:8" hidden="1" x14ac:dyDescent="0.2">
      <c r="A49" s="60" t="s">
        <v>89</v>
      </c>
      <c r="B49" s="86">
        <v>273</v>
      </c>
      <c r="C49" s="86">
        <v>602</v>
      </c>
      <c r="D49" s="85">
        <f>IF(AND(C49&gt;0,B49&gt;0),(B49/C49%)-100,"x  ")</f>
        <v>-54.651162790697668</v>
      </c>
      <c r="E49" s="83">
        <v>2323</v>
      </c>
      <c r="F49" s="84">
        <v>3374</v>
      </c>
      <c r="G49" s="85">
        <f>IF(AND(F49&gt;0,E49&gt;0),(E49/F49%)-100,"x  ")</f>
        <v>-31.149970361588629</v>
      </c>
      <c r="H49" s="49"/>
    </row>
    <row r="50" spans="1:8" x14ac:dyDescent="0.2">
      <c r="A50" s="55" t="s">
        <v>91</v>
      </c>
      <c r="B50" s="86">
        <f>(B48)+(B49)</f>
        <v>2446</v>
      </c>
      <c r="C50" s="86">
        <f>(C48)+(C49)</f>
        <v>3088</v>
      </c>
      <c r="D50" s="85">
        <f>IF(AND(C50&gt;0,B50&gt;0),(B50/C50%)-100,"x  ")</f>
        <v>-20.790155440414509</v>
      </c>
      <c r="E50" s="83">
        <f>(E48)+(E49)</f>
        <v>16871</v>
      </c>
      <c r="F50" s="84">
        <f>(F48)+(F49)</f>
        <v>20250</v>
      </c>
      <c r="G50" s="85">
        <f>IF(AND(F50&gt;0,E50&gt;0),(E50/F50%)-100,"x  ")</f>
        <v>-16.686419753086426</v>
      </c>
      <c r="H50" s="56"/>
    </row>
    <row r="51" spans="1:8" x14ac:dyDescent="0.2">
      <c r="A51" s="67" t="s">
        <v>92</v>
      </c>
      <c r="B51" s="86">
        <v>1846</v>
      </c>
      <c r="C51" s="86">
        <v>2255</v>
      </c>
      <c r="D51" s="85">
        <f>IF(AND(C51&gt;0,B51&gt;0),(B51/C51%)-100,"x  ")</f>
        <v>-18.13747228381375</v>
      </c>
      <c r="E51" s="83">
        <v>11301</v>
      </c>
      <c r="F51" s="84">
        <v>15017</v>
      </c>
      <c r="G51" s="85">
        <f>IF(AND(F51&gt;0,E51&gt;0),(E51/F51%)-100,"x  ")</f>
        <v>-24.745288672837447</v>
      </c>
      <c r="H51" s="49"/>
    </row>
    <row r="52" spans="1:8" x14ac:dyDescent="0.2">
      <c r="A52" s="68" t="s">
        <v>93</v>
      </c>
      <c r="B52" s="88">
        <v>1151</v>
      </c>
      <c r="C52" s="88">
        <v>1063</v>
      </c>
      <c r="D52" s="89">
        <f>IF(AND(C52&gt;0,B52&gt;0),(B52/C52%)-100,"x  ")</f>
        <v>8.2784571966133456</v>
      </c>
      <c r="E52" s="90">
        <v>5708</v>
      </c>
      <c r="F52" s="91">
        <v>6548</v>
      </c>
      <c r="G52" s="89">
        <f>IF(AND(F52&gt;0,E52&gt;0),(E52/F52%)-100,"x  ")</f>
        <v>-12.82834453268174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4" t="s">
        <v>98</v>
      </c>
      <c r="B1" s="145"/>
      <c r="C1" s="145"/>
      <c r="D1" s="145"/>
      <c r="E1" s="145"/>
      <c r="F1" s="145"/>
      <c r="G1" s="145"/>
      <c r="H1" s="146"/>
    </row>
    <row r="2" spans="1:8" ht="15" customHeight="1" x14ac:dyDescent="0.2">
      <c r="A2" s="138" t="s">
        <v>112</v>
      </c>
      <c r="B2" s="138"/>
      <c r="C2" s="138"/>
      <c r="D2" s="138"/>
      <c r="E2" s="138"/>
      <c r="F2" s="138"/>
      <c r="G2" s="138"/>
      <c r="H2" s="139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7/17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0" t="s">
        <v>113</v>
      </c>
      <c r="B2" s="104"/>
      <c r="C2" s="104"/>
      <c r="D2" s="104"/>
      <c r="E2" s="104"/>
      <c r="F2" s="104"/>
      <c r="G2" s="104"/>
      <c r="H2" s="104"/>
      <c r="I2" s="71" t="s">
        <v>100</v>
      </c>
      <c r="M2" s="92" t="s">
        <v>114</v>
      </c>
    </row>
    <row r="3" spans="1:26" x14ac:dyDescent="0.2">
      <c r="A3" s="72"/>
      <c r="B3" s="26" t="s">
        <v>115</v>
      </c>
      <c r="C3" s="26" t="s">
        <v>116</v>
      </c>
      <c r="D3" s="26" t="s">
        <v>117</v>
      </c>
      <c r="E3" s="26" t="s">
        <v>118</v>
      </c>
      <c r="F3" s="27" t="s">
        <v>119</v>
      </c>
      <c r="G3" s="27" t="s">
        <v>120</v>
      </c>
      <c r="H3" s="28" t="s">
        <v>121</v>
      </c>
      <c r="I3" s="27" t="s">
        <v>122</v>
      </c>
      <c r="J3" s="27" t="s">
        <v>123</v>
      </c>
      <c r="K3" s="27" t="s">
        <v>124</v>
      </c>
      <c r="L3" s="27" t="s">
        <v>125</v>
      </c>
      <c r="M3" s="27" t="s">
        <v>126</v>
      </c>
      <c r="N3" s="27" t="s">
        <v>115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884</v>
      </c>
      <c r="C7" s="76">
        <v>589</v>
      </c>
      <c r="D7" s="76">
        <v>664</v>
      </c>
      <c r="E7" s="76">
        <v>664</v>
      </c>
      <c r="F7" s="76">
        <v>656</v>
      </c>
      <c r="G7" s="76">
        <v>883</v>
      </c>
      <c r="H7" s="76">
        <v>585</v>
      </c>
      <c r="I7" s="76">
        <v>529</v>
      </c>
      <c r="J7" s="76">
        <v>639</v>
      </c>
      <c r="K7" s="76">
        <v>696</v>
      </c>
      <c r="L7" s="76">
        <v>853</v>
      </c>
      <c r="M7" s="77">
        <v>808</v>
      </c>
      <c r="N7" s="76">
        <v>786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0" t="s">
        <v>127</v>
      </c>
      <c r="B9" s="104"/>
      <c r="C9" s="104"/>
      <c r="D9" s="104"/>
      <c r="E9" s="104"/>
      <c r="F9" s="104"/>
      <c r="G9" s="104"/>
      <c r="H9" s="104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1531</v>
      </c>
      <c r="C11" s="76">
        <v>806</v>
      </c>
      <c r="D11" s="76">
        <v>1114</v>
      </c>
      <c r="E11" s="76">
        <v>1299</v>
      </c>
      <c r="F11" s="76">
        <v>1260</v>
      </c>
      <c r="G11" s="76">
        <v>1701</v>
      </c>
      <c r="H11" s="76">
        <v>1399</v>
      </c>
      <c r="I11" s="76">
        <v>1090</v>
      </c>
      <c r="J11" s="76">
        <v>771</v>
      </c>
      <c r="K11" s="76">
        <v>880</v>
      </c>
      <c r="L11" s="76">
        <v>1135</v>
      </c>
      <c r="M11" s="77">
        <v>1497</v>
      </c>
      <c r="N11" s="76">
        <v>1177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7/17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2017-09-11T08:51:28Z</cp:lastPrinted>
  <dcterms:created xsi:type="dcterms:W3CDTF">2014-04-03T08:37:47Z</dcterms:created>
  <dcterms:modified xsi:type="dcterms:W3CDTF">2017-09-11T08:52:40Z</dcterms:modified>
  <cp:category>LIS-Bericht</cp:category>
</cp:coreProperties>
</file>