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G34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D27" i="5" s="1"/>
  <c r="B27" i="5"/>
  <c r="G26" i="5"/>
  <c r="D26" i="5"/>
  <c r="G25" i="5"/>
  <c r="D25" i="5"/>
  <c r="G23" i="5"/>
  <c r="D23" i="5"/>
  <c r="G21" i="5"/>
  <c r="D21" i="5"/>
  <c r="F20" i="5"/>
  <c r="G20" i="5" s="1"/>
  <c r="E20" i="5"/>
  <c r="C20" i="5"/>
  <c r="D20" i="5" s="1"/>
  <c r="B20" i="5"/>
  <c r="G19" i="5"/>
  <c r="D19" i="5"/>
  <c r="G18" i="5"/>
  <c r="D18" i="5"/>
  <c r="G17" i="5"/>
  <c r="D17" i="5"/>
  <c r="G15" i="5"/>
  <c r="D15" i="5"/>
  <c r="G14" i="5"/>
  <c r="D14" i="5"/>
  <c r="F13" i="5"/>
  <c r="G13" i="5" s="1"/>
  <c r="E13" i="5"/>
  <c r="C13" i="5"/>
  <c r="B13" i="5"/>
  <c r="G12" i="5"/>
  <c r="D12" i="5"/>
  <c r="G11" i="5"/>
  <c r="D11" i="5"/>
  <c r="G9" i="5"/>
  <c r="D9" i="5"/>
  <c r="H30" i="4"/>
  <c r="H31" i="4" s="1"/>
  <c r="F30" i="4"/>
  <c r="F31" i="4" s="1"/>
  <c r="E30" i="4"/>
  <c r="G30" i="4" s="1"/>
  <c r="G31" i="4" s="1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13" i="5" l="1"/>
  <c r="G27" i="5"/>
  <c r="D42" i="5"/>
  <c r="G50" i="5"/>
  <c r="G42" i="5"/>
  <c r="D50" i="5"/>
  <c r="D35" i="5"/>
  <c r="D34" i="5"/>
  <c r="F35" i="5"/>
  <c r="G35" i="5" s="1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<sst xmlns="http://schemas.openxmlformats.org/spreadsheetml/2006/main" count="155" uniqueCount="132">
  <si>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</si>
  <si>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</si>
  <si>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</si>
  <si>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</si>
  <si>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</si>
  <si>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</si>
  <si>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</si>
  <si>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</si>
  <si>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</si>
  <si>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</si>
  <si>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</si>
  <si>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</si>
  <si>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</si>
  <si>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</si>
  <si>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</si>
  <si>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</si>
  <si>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</si>
  <si>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</si>
  <si>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</si>
  <si>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</si>
  <si>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</si>
  <si>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</si>
  <si>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</si>
  <si>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</si>
  <si>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</si>
  <si>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</si>
  <si>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</si>
  <si>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</si>
  <si>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</si>
  <si>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</si>
  <si>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</si>
  <si>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</si>
  <si>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</si>
  <si>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</si>
  <si>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</si>
  <si>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</si>
  <si>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</si>
  <si>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</si>
  <si>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</si>
  <si>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</si>
  <si>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</si>
  <si>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</si>
  <si>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</si>
  <si>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</si>
  <si>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</si>
  <si>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</si>
  <si>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</si>
  <si>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</si>
  <si>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</si>
  <si>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</si>
  <si>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</si>
  <si>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</si>
  <si>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</si>
  <si>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</si>
  <si>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</si>
  <si>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</si>
  <si>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</si>
  <si>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</si>
  <si>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</si>
  <si>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</si>
  <si>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</si>
  <si>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</si>
  <si>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</si>
  <si>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</si>
  <si>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</si>
  <si>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</si>
  <si>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</si>
  <si>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</si>
  <si>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</si>
  <si>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</si>
  <si>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</si>
  <si>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</si>
  <si>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</si>
  <si>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</si>
  <si>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</si>
  <si>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</si>
  <si>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</si>
  <si>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</si>
  <si>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</si>
  <si>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</si>
  <si>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</si>
  <si>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</si>
  <si>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</si>
  <si>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</si>
  <si>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</si>
  <si>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</si>
  <si>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</si>
  <si>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</si>
  <si>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</si>
  <si>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</si>
  <si>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</si>
  <si>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</si>
  <si>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</si>
  <si>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</si>
  <si>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</si>
  <si>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</si>
  <si>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</si>
  <si>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</si>
  <si>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</si>
  <si>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</si>
  <si>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</si>
  <si>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</si>
  <si>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</si>
  <si>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</si>
  <si>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</si>
  <si>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 xml:space="preserve">© Statistisches Amt für Hamburg und Schleswig-Holstein, Hamburg 2015 
Auszugsweise Vervielfältigung und Verbreitung mit Quellenangabe gestattet.         </t>
  </si>
  <si>
    <t>Kennziffer: F II 1 - m 10/15 SH</t>
  </si>
  <si>
    <t>im Oktober 2015</t>
  </si>
  <si>
    <t>Januar bis Oktober 2015</t>
  </si>
  <si>
    <t>Januar bis Oktober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</si>
  <si>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Oktober 2015</t>
    </r>
  </si>
  <si>
    <t>Oktober 
2015</t>
  </si>
  <si>
    <t>Oktober 
2014</t>
  </si>
  <si>
    <t xml:space="preserve">Januar bis Oktober </t>
  </si>
  <si>
    <t>Stand: Oktober 2015</t>
  </si>
  <si>
    <t>Baugenehmigungen für Wohngebäude insgesamt 
ab Oktober 2015</t>
  </si>
  <si>
    <t>Oktober 2015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</si>
  <si>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</si>
  <si>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</si>
  <si>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</si>
  <si>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</si>
  <si>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</si>
  <si>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</si>
  <si>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</si>
  <si>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</si>
  <si>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</si>
  <si>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</si>
  <si>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</si>
  <si>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</si>
  <si>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Baugenehmigungen für Wohnungen ab Oktober 2015</t>
  </si>
  <si>
    <t>Herausgegeben am: 15. Dezember 2015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</si>
  <si>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Oktober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</si>
</sst>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860</c:v>
                </c:pt>
                <c:pt idx="1">
                  <c:v>545</c:v>
                </c:pt>
                <c:pt idx="2">
                  <c:v>839</c:v>
                </c:pt>
                <c:pt idx="3">
                  <c:v>600</c:v>
                </c:pt>
                <c:pt idx="4">
                  <c:v>425</c:v>
                </c:pt>
                <c:pt idx="5">
                  <c:v>789</c:v>
                </c:pt>
                <c:pt idx="6">
                  <c:v>666</c:v>
                </c:pt>
                <c:pt idx="7">
                  <c:v>880</c:v>
                </c:pt>
                <c:pt idx="8">
                  <c:v>904</c:v>
                </c:pt>
                <c:pt idx="9">
                  <c:v>749</c:v>
                </c:pt>
                <c:pt idx="10">
                  <c:v>873</c:v>
                </c:pt>
                <c:pt idx="11">
                  <c:v>1089</c:v>
                </c:pt>
                <c:pt idx="12">
                  <c:v>740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1382</c:v>
                </c:pt>
                <c:pt idx="1">
                  <c:v>719</c:v>
                </c:pt>
                <c:pt idx="2">
                  <c:v>1443</c:v>
                </c:pt>
                <c:pt idx="3">
                  <c:v>1081</c:v>
                </c:pt>
                <c:pt idx="4">
                  <c:v>446</c:v>
                </c:pt>
                <c:pt idx="5">
                  <c:v>1074</c:v>
                </c:pt>
                <c:pt idx="6">
                  <c:v>860</c:v>
                </c:pt>
                <c:pt idx="7">
                  <c:v>1300</c:v>
                </c:pt>
                <c:pt idx="8">
                  <c:v>1178</c:v>
                </c:pt>
                <c:pt idx="9">
                  <c:v>859</c:v>
                </c:pt>
                <c:pt idx="10">
                  <c:v>1057</c:v>
                </c:pt>
                <c:pt idx="11">
                  <c:v>1496</c:v>
                </c:pt>
                <c:pt idx="12">
                  <c:v>929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683840"/>
        <c:axId val="47693824"/>
      </c:lineChart>
      <c:catAx>
        <c:axId val="47683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693824"/>
        <c:crosses val="autoZero"/>
        <c:auto val="1"/>
        <c:lblAlgn val="ctr"/>
        <c:lblOffset val="100"/>
        <c:noMultiLvlLbl val="0"/>
      </c:catAx>
      <c:valAx>
        <c:axId val="4769382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6838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106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130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4</v>
      </c>
      <c r="B1" s="95"/>
      <c r="C1" s="95"/>
      <c r="D1" s="95"/>
      <c r="E1" s="95"/>
      <c r="F1" s="95"/>
      <c r="G1" s="95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6" t="s">
        <v>5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1" t="s">
        <v>10</v>
      </c>
      <c r="B11" s="100"/>
      <c r="C11" s="100"/>
      <c r="D11" s="100"/>
      <c r="E11" s="100"/>
      <c r="F11" s="100"/>
      <c r="G11" s="100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9" t="s">
        <v>11</v>
      </c>
      <c r="B15" s="100"/>
      <c r="C15" s="100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1" t="s">
        <v>12</v>
      </c>
      <c r="B17" s="100"/>
      <c r="C17" s="100"/>
      <c r="D17" s="14"/>
      <c r="E17" s="14"/>
      <c r="F17" s="14"/>
      <c r="G17" s="14"/>
    </row>
    <row r="18" spans="1:7" x14ac:dyDescent="0.2">
      <c r="A18" s="14" t="s">
        <v>13</v>
      </c>
      <c r="B18" s="102" t="s">
        <v>102</v>
      </c>
      <c r="C18" s="100"/>
      <c r="D18" s="14"/>
      <c r="E18" s="14"/>
      <c r="F18" s="14"/>
      <c r="G18" s="14"/>
    </row>
    <row r="19" spans="1:7" x14ac:dyDescent="0.2">
      <c r="A19" s="14" t="s">
        <v>14</v>
      </c>
      <c r="B19" s="103" t="s">
        <v>15</v>
      </c>
      <c r="C19" s="100"/>
      <c r="D19" s="100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9" t="s">
        <v>16</v>
      </c>
      <c r="B21" s="100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101" t="s">
        <v>18</v>
      </c>
      <c r="C23" s="100"/>
      <c r="D23" s="14"/>
      <c r="E23" s="14"/>
      <c r="F23" s="14"/>
      <c r="G23" s="14"/>
    </row>
    <row r="24" spans="1:7" x14ac:dyDescent="0.2">
      <c r="A24" s="14" t="s">
        <v>19</v>
      </c>
      <c r="B24" s="101" t="s">
        <v>20</v>
      </c>
      <c r="C24" s="100"/>
      <c r="D24" s="14"/>
      <c r="E24" s="14"/>
      <c r="F24" s="14"/>
      <c r="G24" s="14"/>
    </row>
    <row r="25" spans="1:7" x14ac:dyDescent="0.2">
      <c r="A25" s="14"/>
      <c r="B25" s="100" t="s">
        <v>21</v>
      </c>
      <c r="C25" s="100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2" t="s">
        <v>105</v>
      </c>
      <c r="B29" s="100"/>
      <c r="C29" s="100"/>
      <c r="D29" s="100"/>
      <c r="E29" s="100"/>
      <c r="F29" s="100"/>
      <c r="G29" s="100"/>
    </row>
    <row r="30" spans="1:7" s="80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8" t="s">
        <v>25</v>
      </c>
      <c r="B41" s="98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10/15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16</v>
      </c>
      <c r="C8" s="81">
        <v>6</v>
      </c>
      <c r="D8" s="81">
        <v>15</v>
      </c>
      <c r="E8" s="81">
        <v>7</v>
      </c>
      <c r="F8" s="81">
        <v>0</v>
      </c>
      <c r="G8" s="81">
        <f>E8+F8</f>
        <v>7</v>
      </c>
      <c r="H8" s="81">
        <v>9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12</v>
      </c>
      <c r="C9" s="81">
        <v>5</v>
      </c>
      <c r="D9" s="81">
        <v>5</v>
      </c>
      <c r="E9" s="81">
        <v>0</v>
      </c>
      <c r="F9" s="81">
        <v>0</v>
      </c>
      <c r="G9" s="81">
        <f>E9+F9</f>
        <v>0</v>
      </c>
      <c r="H9" s="81">
        <v>0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f>E10+F10</f>
        <v>0</v>
      </c>
      <c r="H10" s="81"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18</v>
      </c>
      <c r="C11" s="81">
        <v>3</v>
      </c>
      <c r="D11" s="81">
        <v>52</v>
      </c>
      <c r="E11" s="81">
        <v>6</v>
      </c>
      <c r="F11" s="81">
        <v>6</v>
      </c>
      <c r="G11" s="81">
        <f>E11+F11</f>
        <v>12</v>
      </c>
      <c r="H11" s="81">
        <v>39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23</v>
      </c>
      <c r="C13" s="81">
        <v>9</v>
      </c>
      <c r="D13" s="81">
        <v>14</v>
      </c>
      <c r="E13" s="81">
        <v>12</v>
      </c>
      <c r="F13" s="81">
        <v>0</v>
      </c>
      <c r="G13" s="81">
        <f t="shared" ref="G13:G23" si="0">E13+F13</f>
        <v>12</v>
      </c>
      <c r="H13" s="81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60</v>
      </c>
      <c r="C14" s="81">
        <v>17</v>
      </c>
      <c r="D14" s="81">
        <v>67</v>
      </c>
      <c r="E14" s="81">
        <v>38</v>
      </c>
      <c r="F14" s="81">
        <v>6</v>
      </c>
      <c r="G14" s="81">
        <f t="shared" si="0"/>
        <v>44</v>
      </c>
      <c r="H14" s="81">
        <v>8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85</v>
      </c>
      <c r="C15" s="81">
        <v>14</v>
      </c>
      <c r="D15" s="81">
        <v>99</v>
      </c>
      <c r="E15" s="81">
        <v>42</v>
      </c>
      <c r="F15" s="81">
        <v>14</v>
      </c>
      <c r="G15" s="81">
        <f t="shared" si="0"/>
        <v>56</v>
      </c>
      <c r="H15" s="81">
        <v>36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37</v>
      </c>
      <c r="C16" s="81">
        <v>8</v>
      </c>
      <c r="D16" s="81">
        <v>76</v>
      </c>
      <c r="E16" s="81">
        <v>18</v>
      </c>
      <c r="F16" s="81">
        <v>8</v>
      </c>
      <c r="G16" s="81">
        <f t="shared" si="0"/>
        <v>26</v>
      </c>
      <c r="H16" s="81">
        <v>47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70</v>
      </c>
      <c r="C17" s="81">
        <v>13</v>
      </c>
      <c r="D17" s="81">
        <v>85</v>
      </c>
      <c r="E17" s="81">
        <v>53</v>
      </c>
      <c r="F17" s="81">
        <v>2</v>
      </c>
      <c r="G17" s="81">
        <f t="shared" si="0"/>
        <v>55</v>
      </c>
      <c r="H17" s="81">
        <v>25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31</v>
      </c>
      <c r="C18" s="81">
        <v>7</v>
      </c>
      <c r="D18" s="81">
        <v>57</v>
      </c>
      <c r="E18" s="81">
        <v>18</v>
      </c>
      <c r="F18" s="81">
        <v>2</v>
      </c>
      <c r="G18" s="81">
        <f t="shared" si="0"/>
        <v>20</v>
      </c>
      <c r="H18" s="81">
        <v>28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48</v>
      </c>
      <c r="C19" s="81">
        <v>9</v>
      </c>
      <c r="D19" s="81">
        <v>48</v>
      </c>
      <c r="E19" s="81">
        <v>30</v>
      </c>
      <c r="F19" s="81">
        <v>2</v>
      </c>
      <c r="G19" s="81">
        <f t="shared" si="0"/>
        <v>32</v>
      </c>
      <c r="H19" s="81">
        <v>10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99</v>
      </c>
      <c r="C20" s="81">
        <v>11</v>
      </c>
      <c r="D20" s="81">
        <v>106</v>
      </c>
      <c r="E20" s="81">
        <v>83</v>
      </c>
      <c r="F20" s="81">
        <v>16</v>
      </c>
      <c r="G20" s="81">
        <f t="shared" si="0"/>
        <v>99</v>
      </c>
      <c r="H20" s="81">
        <v>4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76</v>
      </c>
      <c r="C21" s="81">
        <v>20</v>
      </c>
      <c r="D21" s="81">
        <v>90</v>
      </c>
      <c r="E21" s="81">
        <v>48</v>
      </c>
      <c r="F21" s="81">
        <v>12</v>
      </c>
      <c r="G21" s="81">
        <f t="shared" si="0"/>
        <v>60</v>
      </c>
      <c r="H21" s="81">
        <v>21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89</v>
      </c>
      <c r="C22" s="81">
        <v>26</v>
      </c>
      <c r="D22" s="81">
        <v>79</v>
      </c>
      <c r="E22" s="81">
        <v>49</v>
      </c>
      <c r="F22" s="81">
        <v>4</v>
      </c>
      <c r="G22" s="81">
        <f t="shared" si="0"/>
        <v>53</v>
      </c>
      <c r="H22" s="81">
        <v>12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76</v>
      </c>
      <c r="C23" s="81">
        <v>12</v>
      </c>
      <c r="D23" s="81">
        <v>136</v>
      </c>
      <c r="E23" s="81">
        <v>53</v>
      </c>
      <c r="F23" s="81">
        <v>8</v>
      </c>
      <c r="G23" s="81">
        <f t="shared" si="0"/>
        <v>61</v>
      </c>
      <c r="H23" s="81">
        <v>73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740</v>
      </c>
      <c r="C25" s="81">
        <v>160</v>
      </c>
      <c r="D25" s="81">
        <v>929</v>
      </c>
      <c r="E25" s="81">
        <v>457</v>
      </c>
      <c r="F25" s="81">
        <v>80</v>
      </c>
      <c r="G25" s="81">
        <f>E25+F25</f>
        <v>537</v>
      </c>
      <c r="H25" s="81">
        <v>312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108</v>
      </c>
      <c r="B27" s="81">
        <v>7715</v>
      </c>
      <c r="C27" s="81">
        <v>1549</v>
      </c>
      <c r="D27" s="81">
        <v>10280</v>
      </c>
      <c r="E27" s="81">
        <v>4767</v>
      </c>
      <c r="F27" s="81">
        <v>834</v>
      </c>
      <c r="G27" s="81">
        <f>E27+F27</f>
        <v>5601</v>
      </c>
      <c r="H27" s="81">
        <v>3767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109</v>
      </c>
      <c r="B29" s="81">
        <v>6995</v>
      </c>
      <c r="C29" s="81">
        <v>1632</v>
      </c>
      <c r="D29" s="81">
        <v>10016</v>
      </c>
      <c r="E29" s="81">
        <v>4250</v>
      </c>
      <c r="F29" s="81">
        <v>834</v>
      </c>
      <c r="G29" s="81">
        <f>E29+F29</f>
        <v>5084</v>
      </c>
      <c r="H29" s="81">
        <v>4122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720</v>
      </c>
      <c r="C30" s="81">
        <f>(C27)-(C29)</f>
        <v>-83</v>
      </c>
      <c r="D30" s="81">
        <f>(D27)-(D29)</f>
        <v>264</v>
      </c>
      <c r="E30" s="81">
        <f>(E27)-(E29)</f>
        <v>517</v>
      </c>
      <c r="F30" s="81">
        <f>(F27)-(F29)</f>
        <v>0</v>
      </c>
      <c r="G30" s="81">
        <f>E30+F30</f>
        <v>517</v>
      </c>
      <c r="H30" s="81">
        <f>(H27)-(H29)</f>
        <v>-355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10.293066476054324</v>
      </c>
      <c r="C31" s="82">
        <f t="shared" si="1"/>
        <v>-5.0857843137254903</v>
      </c>
      <c r="D31" s="82">
        <f t="shared" si="1"/>
        <v>2.6357827476038338</v>
      </c>
      <c r="E31" s="82">
        <f t="shared" si="1"/>
        <v>12.164705882352941</v>
      </c>
      <c r="F31" s="82">
        <f t="shared" si="1"/>
        <v>0</v>
      </c>
      <c r="G31" s="82">
        <f t="shared" si="1"/>
        <v>10.169158143194334</v>
      </c>
      <c r="H31" s="82">
        <f t="shared" si="1"/>
        <v>-8.6123241145075209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110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111</v>
      </c>
      <c r="C5" s="135" t="s">
        <v>112</v>
      </c>
      <c r="D5" s="138" t="s">
        <v>103</v>
      </c>
      <c r="E5" s="139" t="s">
        <v>113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2015</v>
      </c>
      <c r="F6" s="141">
        <v>2014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545</v>
      </c>
      <c r="C9" s="84">
        <v>662</v>
      </c>
      <c r="D9" s="85">
        <f>IF(AND(C9&gt;0,B9&gt;0),(B9/C9%)-100,"x  ")</f>
        <v>-17.673716012084597</v>
      </c>
      <c r="E9" s="83">
        <v>5625</v>
      </c>
      <c r="F9" s="84">
        <v>5119</v>
      </c>
      <c r="G9" s="85">
        <f>IF(AND(F9&gt;0,E9&gt;0),(E9/F9%)-100,"x  ")</f>
        <v>9.8847431138894422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457</v>
      </c>
      <c r="C11" s="84">
        <v>534</v>
      </c>
      <c r="D11" s="85">
        <f>IF(AND(C11&gt;0,B11&gt;0),(B11/C11%)-100,"x  ")</f>
        <v>-14.419475655430716</v>
      </c>
      <c r="E11" s="83">
        <v>4767</v>
      </c>
      <c r="F11" s="84">
        <v>4250</v>
      </c>
      <c r="G11" s="85">
        <f>IF(AND(F11&gt;0,E11&gt;0),(E11/F11%)-100,"x  ")</f>
        <v>12.164705882352948</v>
      </c>
      <c r="H11" s="50"/>
    </row>
    <row r="12" spans="1:26" hidden="1" x14ac:dyDescent="0.2">
      <c r="A12" s="56" t="s">
        <v>77</v>
      </c>
      <c r="B12" s="83">
        <v>40</v>
      </c>
      <c r="C12" s="84">
        <v>48</v>
      </c>
      <c r="D12" s="85">
        <f>IF(AND(C12&gt;0,B12&gt;0),(B12/C12%)-100,"x  ")</f>
        <v>-16.666666666666657</v>
      </c>
      <c r="E12" s="83">
        <v>417</v>
      </c>
      <c r="F12" s="84">
        <v>417</v>
      </c>
      <c r="G12" s="85">
        <f>IF(AND(F12&gt;0,E12&gt;0),(E12/F12%)-100,"x  ")</f>
        <v>0</v>
      </c>
      <c r="H12" s="50"/>
    </row>
    <row r="13" spans="1:26" x14ac:dyDescent="0.2">
      <c r="A13" s="56" t="s">
        <v>78</v>
      </c>
      <c r="B13" s="83">
        <f>(B11)+(B12)</f>
        <v>497</v>
      </c>
      <c r="C13" s="84">
        <f>(C11)+(C12)</f>
        <v>582</v>
      </c>
      <c r="D13" s="85">
        <f>IF(AND(C13&gt;0,B13&gt;0),(B13/C13%)-100,"x  ")</f>
        <v>-14.604810996563572</v>
      </c>
      <c r="E13" s="83">
        <f>(E11)+(E12)</f>
        <v>5184</v>
      </c>
      <c r="F13" s="84">
        <f>(F11)+(F12)</f>
        <v>4667</v>
      </c>
      <c r="G13" s="85">
        <f>IF(AND(F13&gt;0,E13&gt;0),(E13/F13%)-100,"x  ")</f>
        <v>11.077780158560103</v>
      </c>
      <c r="H13" s="57"/>
    </row>
    <row r="14" spans="1:26" x14ac:dyDescent="0.2">
      <c r="A14" s="56" t="s">
        <v>79</v>
      </c>
      <c r="B14" s="83">
        <v>48</v>
      </c>
      <c r="C14" s="84">
        <v>80</v>
      </c>
      <c r="D14" s="85">
        <f>IF(AND(C14&gt;0,B14&gt;0),(B14/C14%)-100,"x  ")</f>
        <v>-40</v>
      </c>
      <c r="E14" s="83">
        <v>441</v>
      </c>
      <c r="F14" s="84">
        <v>452</v>
      </c>
      <c r="G14" s="85">
        <f>IF(AND(F14&gt;0,E14&gt;0),(E14/F14%)-100,"x  ")</f>
        <v>-2.4336283185840557</v>
      </c>
      <c r="H14" s="58"/>
    </row>
    <row r="15" spans="1:26" x14ac:dyDescent="0.2">
      <c r="A15" s="56" t="s">
        <v>80</v>
      </c>
      <c r="B15" s="83">
        <v>26</v>
      </c>
      <c r="C15" s="84">
        <v>42</v>
      </c>
      <c r="D15" s="85">
        <f>IF(AND(C15&gt;0,B15&gt;0),(B15/C15%)-100,"x  ")</f>
        <v>-38.095238095238095</v>
      </c>
      <c r="E15" s="83">
        <v>253</v>
      </c>
      <c r="F15" s="84">
        <v>235</v>
      </c>
      <c r="G15" s="85">
        <f>IF(AND(F15&gt;0,E15&gt;0),(E15/F15%)-100,"x  ")</f>
        <v>7.659574468085097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463.63099999999997</v>
      </c>
      <c r="C17" s="86">
        <v>640.03200000000004</v>
      </c>
      <c r="D17" s="85">
        <f>IF(AND(C17&gt;0,B17&gt;0),(B17/C17%)-100,"x  ")</f>
        <v>-27.561278186090703</v>
      </c>
      <c r="E17" s="83">
        <v>4896.5730000000003</v>
      </c>
      <c r="F17" s="84">
        <v>4783.6859999999997</v>
      </c>
      <c r="G17" s="85">
        <f>IF(AND(F17&gt;0,E17&gt;0),(E17/F17%)-100,"x  ")</f>
        <v>2.3598329823487774</v>
      </c>
      <c r="H17" s="50"/>
    </row>
    <row r="18" spans="1:8" hidden="1" x14ac:dyDescent="0.2">
      <c r="A18" s="61" t="s">
        <v>82</v>
      </c>
      <c r="B18" s="86">
        <v>298.04199999999997</v>
      </c>
      <c r="C18" s="86">
        <v>342.63299999999998</v>
      </c>
      <c r="D18" s="85">
        <f>IF(AND(C18&gt;0,B18&gt;0),(B18/C18%)-100,"x  ")</f>
        <v>-13.014216377289983</v>
      </c>
      <c r="E18" s="83">
        <v>3119.0479999999998</v>
      </c>
      <c r="F18" s="84">
        <v>2848.9789999999998</v>
      </c>
      <c r="G18" s="85">
        <f>IF(AND(F18&gt;0,E18&gt;0),(E18/F18%)-100,"x  ")</f>
        <v>9.4795012529049814</v>
      </c>
      <c r="H18" s="50"/>
    </row>
    <row r="19" spans="1:8" hidden="1" x14ac:dyDescent="0.2">
      <c r="A19" s="61" t="s">
        <v>83</v>
      </c>
      <c r="B19" s="86">
        <v>37.694000000000003</v>
      </c>
      <c r="C19" s="86">
        <v>45.137999999999998</v>
      </c>
      <c r="D19" s="85">
        <f>IF(AND(C19&gt;0,B19&gt;0),(B19/C19%)-100,"x  ")</f>
        <v>-16.491647835526607</v>
      </c>
      <c r="E19" s="83">
        <v>406.952</v>
      </c>
      <c r="F19" s="84">
        <v>410.97199999999998</v>
      </c>
      <c r="G19" s="85">
        <f>IF(AND(F19&gt;0,E19&gt;0),(E19/F19%)-100,"x  ")</f>
        <v>-0.97816882901996394</v>
      </c>
      <c r="H19" s="50"/>
    </row>
    <row r="20" spans="1:8" x14ac:dyDescent="0.2">
      <c r="A20" s="61" t="s">
        <v>84</v>
      </c>
      <c r="B20" s="87">
        <f>(B18)+(B19)</f>
        <v>335.73599999999999</v>
      </c>
      <c r="C20" s="87">
        <f>(C18)+(C19)</f>
        <v>387.77099999999996</v>
      </c>
      <c r="D20" s="85">
        <f>IF(AND(C20&gt;0,B20&gt;0),(B20/C20%)-100,"x  ")</f>
        <v>-13.419002452478395</v>
      </c>
      <c r="E20" s="83">
        <f>(E18)+(E19)</f>
        <v>3526</v>
      </c>
      <c r="F20" s="84">
        <f>(F18)+(F19)</f>
        <v>3259.951</v>
      </c>
      <c r="G20" s="85">
        <f>IF(AND(F20&gt;0,E20&gt;0),(E20/F20%)-100,"x  ")</f>
        <v>8.1611349373042685</v>
      </c>
      <c r="H20" s="57"/>
    </row>
    <row r="21" spans="1:8" x14ac:dyDescent="0.2">
      <c r="A21" s="61" t="s">
        <v>85</v>
      </c>
      <c r="B21" s="86">
        <v>127.895</v>
      </c>
      <c r="C21" s="86">
        <v>252.261</v>
      </c>
      <c r="D21" s="85">
        <f>IF(AND(C21&gt;0,B21&gt;0),(B21/C21%)-100,"x  ")</f>
        <v>-49.30052604247188</v>
      </c>
      <c r="E21" s="83">
        <v>1370.5730000000001</v>
      </c>
      <c r="F21" s="84">
        <v>1523.7349999999999</v>
      </c>
      <c r="G21" s="85">
        <f>IF(AND(F21&gt;0,E21&gt;0),(E21/F21%)-100,"x  ")</f>
        <v>-10.051747843292944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124.532</v>
      </c>
      <c r="C23" s="86">
        <v>176.38399999999999</v>
      </c>
      <c r="D23" s="85">
        <f>IF(AND(C23&gt;0,B23&gt;0),(B23/C23%)-100,"x  ")</f>
        <v>-29.397224238026126</v>
      </c>
      <c r="E23" s="83">
        <v>1341.0329999999999</v>
      </c>
      <c r="F23" s="84">
        <v>1282.413</v>
      </c>
      <c r="G23" s="85">
        <f>IF(AND(F23&gt;0,E23&gt;0),(E23/F23%)-100,"x  ")</f>
        <v>4.5710703182204071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80.343000000000004</v>
      </c>
      <c r="C25" s="86">
        <v>91.081000000000003</v>
      </c>
      <c r="D25" s="85">
        <f>IF(AND(C25&gt;0,B25&gt;0),(B25/C25%)-100,"x  ")</f>
        <v>-11.789506044070663</v>
      </c>
      <c r="E25" s="83">
        <v>833.28399999999999</v>
      </c>
      <c r="F25" s="84">
        <v>757.51199999999994</v>
      </c>
      <c r="G25" s="85">
        <f>IF(AND(F25&gt;0,E25&gt;0),(E25/F25%)-100,"x  ")</f>
        <v>10.002745831089157</v>
      </c>
      <c r="H25" s="50"/>
    </row>
    <row r="26" spans="1:8" hidden="1" x14ac:dyDescent="0.2">
      <c r="A26" s="61" t="s">
        <v>89</v>
      </c>
      <c r="B26" s="86">
        <v>10.228</v>
      </c>
      <c r="C26" s="86">
        <v>14.749000000000001</v>
      </c>
      <c r="D26" s="85">
        <f>IF(AND(C26&gt;0,B26&gt;0),(B26/C26%)-100,"x  ")</f>
        <v>-30.652925622076083</v>
      </c>
      <c r="E26" s="83">
        <v>114.58</v>
      </c>
      <c r="F26" s="84">
        <v>115.73099999999999</v>
      </c>
      <c r="G26" s="85">
        <f>IF(AND(F26&gt;0,E26&gt;0),(E26/F26%)-100,"x  ")</f>
        <v>-0.99454770113452184</v>
      </c>
      <c r="H26" s="50"/>
    </row>
    <row r="27" spans="1:8" x14ac:dyDescent="0.2">
      <c r="A27" s="56" t="s">
        <v>78</v>
      </c>
      <c r="B27" s="86">
        <f>(B25)+(B26)</f>
        <v>90.570999999999998</v>
      </c>
      <c r="C27" s="86">
        <f>(C25)+(C26)</f>
        <v>105.83</v>
      </c>
      <c r="D27" s="85">
        <f>IF(AND(C27&gt;0,B27&gt;0),(B27/C27%)-100,"x  ")</f>
        <v>-14.418406878956816</v>
      </c>
      <c r="E27" s="83">
        <f>(E25)+(E26)</f>
        <v>947.86400000000003</v>
      </c>
      <c r="F27" s="84">
        <f>(F25)+(F26)</f>
        <v>873.24299999999994</v>
      </c>
      <c r="G27" s="85">
        <f>IF(AND(F27&gt;0,E27&gt;0),(E27/F27%)-100,"x  ")</f>
        <v>8.545273194288427</v>
      </c>
      <c r="H27" s="57"/>
    </row>
    <row r="28" spans="1:8" x14ac:dyDescent="0.2">
      <c r="A28" s="56" t="s">
        <v>79</v>
      </c>
      <c r="B28" s="86">
        <v>33.960999999999999</v>
      </c>
      <c r="C28" s="86">
        <v>70.554000000000002</v>
      </c>
      <c r="D28" s="85">
        <f>IF(AND(C28&gt;0,B28&gt;0),(B28/C28%)-100,"x  ")</f>
        <v>-51.86523797375061</v>
      </c>
      <c r="E28" s="83">
        <v>393.16899999999998</v>
      </c>
      <c r="F28" s="84">
        <v>409.17</v>
      </c>
      <c r="G28" s="85">
        <f>IF(AND(F28&gt;0,E28&gt;0),(E28/F28%)-100,"x  ")</f>
        <v>-3.9105995063176806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849</v>
      </c>
      <c r="C30" s="86">
        <v>1296</v>
      </c>
      <c r="D30" s="85">
        <f>IF(AND(C30&gt;0,B30&gt;0),(B30/C30%)-100,"x  ")</f>
        <v>-34.490740740740748</v>
      </c>
      <c r="E30" s="83">
        <v>9368</v>
      </c>
      <c r="F30" s="84">
        <v>9206</v>
      </c>
      <c r="G30" s="85">
        <f>IF(AND(F30&gt;0,E30&gt;0),(E30/F30%)-100,"x  ")</f>
        <v>1.7597219204866406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537</v>
      </c>
      <c r="C34" s="86">
        <f>C11+(C12*2)</f>
        <v>630</v>
      </c>
      <c r="D34" s="85">
        <f>IF(AND(C34&gt;0,B34&gt;0),(B34/C34%)-100,"x  ")</f>
        <v>-14.761904761904759</v>
      </c>
      <c r="E34" s="83">
        <f>E11+(E12*2)</f>
        <v>5601</v>
      </c>
      <c r="F34" s="84">
        <f>F11+(F12*2)</f>
        <v>5084</v>
      </c>
      <c r="G34" s="85">
        <f>IF(AND(F34&gt;0,E34&gt;0),(E34/F34%)-100,"x  ")</f>
        <v>10.169158143194323</v>
      </c>
      <c r="H34" s="57"/>
    </row>
    <row r="35" spans="1:8" x14ac:dyDescent="0.2">
      <c r="A35" s="68" t="s">
        <v>92</v>
      </c>
      <c r="B35" s="86">
        <f>(B30)-(B34)</f>
        <v>312</v>
      </c>
      <c r="C35" s="86">
        <f>(C30)-(C34)</f>
        <v>666</v>
      </c>
      <c r="D35" s="85">
        <f>IF(AND(C35&gt;0,B35&gt;0),(B35/C35%)-100,"x  ")</f>
        <v>-53.153153153153156</v>
      </c>
      <c r="E35" s="83">
        <f>(E30)-(E34)</f>
        <v>3767</v>
      </c>
      <c r="F35" s="84">
        <f>(F30)-(F34)</f>
        <v>4122</v>
      </c>
      <c r="G35" s="85">
        <f>IF(AND(F35&gt;0,E35&gt;0),(E35/F35%)-100,"x  ")</f>
        <v>-8.6123241145075156</v>
      </c>
      <c r="H35" s="58"/>
    </row>
    <row r="36" spans="1:8" x14ac:dyDescent="0.2">
      <c r="A36" s="56" t="s">
        <v>93</v>
      </c>
      <c r="B36" s="86">
        <v>166</v>
      </c>
      <c r="C36" s="86">
        <v>195</v>
      </c>
      <c r="D36" s="85">
        <f>IF(AND(C36&gt;0,B36&gt;0),(B36/C36%)-100,"x  ")</f>
        <v>-14.871794871794876</v>
      </c>
      <c r="E36" s="83">
        <v>1584</v>
      </c>
      <c r="F36" s="84">
        <v>1471</v>
      </c>
      <c r="G36" s="85">
        <f>IF(AND(F36&gt;0,E36&gt;0),(E36/F36%)-100,"x  ")</f>
        <v>7.6818490822569601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89.328000000000003</v>
      </c>
      <c r="C38" s="87">
        <v>120.37</v>
      </c>
      <c r="D38" s="85">
        <f>IF(AND(C38&gt;0,B38&gt;0),(B38/C38%)-100,"x  ")</f>
        <v>-25.788817811747109</v>
      </c>
      <c r="E38" s="83">
        <v>940.33799999999997</v>
      </c>
      <c r="F38" s="84">
        <v>898.947</v>
      </c>
      <c r="G38" s="85">
        <f>IF(AND(F38&gt;0,E38&gt;0),(E38/F38%)-100,"x  ")</f>
        <v>4.6043871329455328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55.604999999999997</v>
      </c>
      <c r="C40" s="86">
        <v>64.259</v>
      </c>
      <c r="D40" s="85">
        <f>IF(AND(C40&gt;0,B40&gt;0),(B40/C40%)-100,"x  ")</f>
        <v>-13.467374219953626</v>
      </c>
      <c r="E40" s="83">
        <v>595.83399999999995</v>
      </c>
      <c r="F40" s="84">
        <v>532.74199999999996</v>
      </c>
      <c r="G40" s="85">
        <f>IF(AND(F40&gt;0,E40&gt;0),(E40/F40%)-100,"x  ")</f>
        <v>11.842880794080429</v>
      </c>
      <c r="H40" s="50"/>
    </row>
    <row r="41" spans="1:8" hidden="1" x14ac:dyDescent="0.2">
      <c r="A41" s="61" t="s">
        <v>89</v>
      </c>
      <c r="B41" s="86">
        <v>7.55</v>
      </c>
      <c r="C41" s="86">
        <v>8.99</v>
      </c>
      <c r="D41" s="85">
        <f>IF(AND(C41&gt;0,B41&gt;0),(B41/C41%)-100,"x  ")</f>
        <v>-16.017797552836498</v>
      </c>
      <c r="E41" s="83">
        <v>80.088999999999999</v>
      </c>
      <c r="F41" s="84">
        <v>80.078999999999994</v>
      </c>
      <c r="G41" s="85">
        <f>IF(AND(F41&gt;0,E41&gt;0),(E41/F41%)-100,"x  ")</f>
        <v>1.2487668427439758E-2</v>
      </c>
      <c r="H41" s="50"/>
    </row>
    <row r="42" spans="1:8" x14ac:dyDescent="0.2">
      <c r="A42" s="56" t="s">
        <v>91</v>
      </c>
      <c r="B42" s="87">
        <f>(B40)+(B41)</f>
        <v>63.154999999999994</v>
      </c>
      <c r="C42" s="87">
        <f>(C40)+(C41)</f>
        <v>73.248999999999995</v>
      </c>
      <c r="D42" s="85">
        <f>IF(AND(C42&gt;0,B42&gt;0),(B42/C42%)-100,"x  ")</f>
        <v>-13.780392906387803</v>
      </c>
      <c r="E42" s="83">
        <f>(E40)+(E41)</f>
        <v>675.923</v>
      </c>
      <c r="F42" s="84">
        <f>(F40)+(F41)</f>
        <v>612.82099999999991</v>
      </c>
      <c r="G42" s="85">
        <f>IF(AND(F42&gt;0,E42&gt;0),(E42/F42%)-100,"x  ")</f>
        <v>10.296970893621477</v>
      </c>
      <c r="H42" s="57"/>
    </row>
    <row r="43" spans="1:8" x14ac:dyDescent="0.2">
      <c r="A43" s="68" t="s">
        <v>92</v>
      </c>
      <c r="B43" s="86">
        <v>26.172999999999998</v>
      </c>
      <c r="C43" s="86">
        <v>47.121000000000002</v>
      </c>
      <c r="D43" s="85">
        <f>IF(AND(C43&gt;0,B43&gt;0),(B43/C43%)-100,"x  ")</f>
        <v>-44.455762823369632</v>
      </c>
      <c r="E43" s="83">
        <v>264.41500000000002</v>
      </c>
      <c r="F43" s="84">
        <v>286.12599999999998</v>
      </c>
      <c r="G43" s="85">
        <f>IF(AND(F43&gt;0,E43&gt;0),(E43/F43%)-100,"x  ")</f>
        <v>-7.5879158133130034</v>
      </c>
      <c r="H43" s="50"/>
    </row>
    <row r="44" spans="1:8" x14ac:dyDescent="0.2">
      <c r="A44" s="56" t="s">
        <v>93</v>
      </c>
      <c r="B44" s="86">
        <v>15.193</v>
      </c>
      <c r="C44" s="86">
        <v>15.500999999999999</v>
      </c>
      <c r="D44" s="85">
        <f>IF(AND(C44&gt;0,B44&gt;0),(B44/C44%)-100,"x  ")</f>
        <v>-1.9869685826720769</v>
      </c>
      <c r="E44" s="83">
        <v>130.01400000000001</v>
      </c>
      <c r="F44" s="84">
        <v>121.446</v>
      </c>
      <c r="G44" s="85">
        <f>IF(AND(F44&gt;0,E44&gt;0),(E44/F44%)-100,"x  ")</f>
        <v>7.0549874018082335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3694</v>
      </c>
      <c r="C46" s="87">
        <v>5204</v>
      </c>
      <c r="D46" s="85">
        <f>IF(AND(C46&gt;0,B46&gt;0),(B46/C46%)-100,"x  ")</f>
        <v>-29.016141429669489</v>
      </c>
      <c r="E46" s="83">
        <v>39743</v>
      </c>
      <c r="F46" s="84">
        <v>37761</v>
      </c>
      <c r="G46" s="85">
        <f>IF(AND(F46&gt;0,E46&gt;0),(E46/F46%)-100,"x  ")</f>
        <v>5.2488016736844827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2369</v>
      </c>
      <c r="C48" s="86">
        <v>2773</v>
      </c>
      <c r="D48" s="85">
        <f>IF(AND(C48&gt;0,B48&gt;0),(B48/C48%)-100,"x  ")</f>
        <v>-14.569058781103493</v>
      </c>
      <c r="E48" s="83">
        <v>24861</v>
      </c>
      <c r="F48" s="84">
        <v>22463</v>
      </c>
      <c r="G48" s="85">
        <f>IF(AND(F48&gt;0,E48&gt;0),(E48/F48%)-100,"x  ")</f>
        <v>10.675332769443088</v>
      </c>
      <c r="H48" s="50"/>
    </row>
    <row r="49" spans="1:8" hidden="1" x14ac:dyDescent="0.2">
      <c r="A49" s="61" t="s">
        <v>89</v>
      </c>
      <c r="B49" s="86">
        <v>341</v>
      </c>
      <c r="C49" s="86">
        <v>376</v>
      </c>
      <c r="D49" s="85">
        <f>IF(AND(C49&gt;0,B49&gt;0),(B49/C49%)-100,"x  ")</f>
        <v>-9.3085106382978609</v>
      </c>
      <c r="E49" s="83">
        <v>3469</v>
      </c>
      <c r="F49" s="84">
        <v>3446</v>
      </c>
      <c r="G49" s="85">
        <f>IF(AND(F49&gt;0,E49&gt;0),(E49/F49%)-100,"x  ")</f>
        <v>0.66744051073708022</v>
      </c>
      <c r="H49" s="50"/>
    </row>
    <row r="50" spans="1:8" x14ac:dyDescent="0.2">
      <c r="A50" s="56" t="s">
        <v>91</v>
      </c>
      <c r="B50" s="86">
        <f>(B48)+(B49)</f>
        <v>2710</v>
      </c>
      <c r="C50" s="86">
        <f>(C48)+(C49)</f>
        <v>3149</v>
      </c>
      <c r="D50" s="85">
        <f>IF(AND(C50&gt;0,B50&gt;0),(B50/C50%)-100,"x  ")</f>
        <v>-13.940933629723716</v>
      </c>
      <c r="E50" s="83">
        <f>(E48)+(E49)</f>
        <v>28330</v>
      </c>
      <c r="F50" s="84">
        <f>(F48)+(F49)</f>
        <v>25909</v>
      </c>
      <c r="G50" s="85">
        <f>IF(AND(F50&gt;0,E50&gt;0),(E50/F50%)-100,"x  ")</f>
        <v>9.3442433131344416</v>
      </c>
      <c r="H50" s="57"/>
    </row>
    <row r="51" spans="1:8" x14ac:dyDescent="0.2">
      <c r="A51" s="68" t="s">
        <v>92</v>
      </c>
      <c r="B51" s="86">
        <v>984</v>
      </c>
      <c r="C51" s="86">
        <v>2055</v>
      </c>
      <c r="D51" s="85">
        <f>IF(AND(C51&gt;0,B51&gt;0),(B51/C51%)-100,"x  ")</f>
        <v>-52.116788321167888</v>
      </c>
      <c r="E51" s="83">
        <v>11413</v>
      </c>
      <c r="F51" s="84">
        <v>11852</v>
      </c>
      <c r="G51" s="85">
        <f>IF(AND(F51&gt;0,E51&gt;0),(E51/F51%)-100,"x  ")</f>
        <v>-3.7040161997974934</v>
      </c>
      <c r="H51" s="50"/>
    </row>
    <row r="52" spans="1:8" x14ac:dyDescent="0.2">
      <c r="A52" s="69" t="s">
        <v>93</v>
      </c>
      <c r="B52" s="88">
        <v>536</v>
      </c>
      <c r="C52" s="88">
        <v>608</v>
      </c>
      <c r="D52" s="89">
        <f>IF(AND(C52&gt;0,B52&gt;0),(B52/C52%)-100,"x  ")</f>
        <v>-11.84210526315789</v>
      </c>
      <c r="E52" s="90">
        <v>5189</v>
      </c>
      <c r="F52" s="91">
        <v>4732</v>
      </c>
      <c r="G52" s="89">
        <f>IF(AND(F52&gt;0,E52&gt;0),(E52/F52%)-100,"x  ")</f>
        <v>9.6576500422654306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114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115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116</v>
      </c>
    </row>
    <row r="3" spans="1:26" x14ac:dyDescent="0.2">
      <c r="A3" s="73"/>
      <c r="B3" s="27" t="s">
        <v>117</v>
      </c>
      <c r="C3" s="27" t="s">
        <v>118</v>
      </c>
      <c r="D3" s="27" t="s">
        <v>119</v>
      </c>
      <c r="E3" s="27" t="s">
        <v>120</v>
      </c>
      <c r="F3" s="28" t="s">
        <v>121</v>
      </c>
      <c r="G3" s="28" t="s">
        <v>122</v>
      </c>
      <c r="H3" s="29" t="s">
        <v>123</v>
      </c>
      <c r="I3" s="28" t="s">
        <v>124</v>
      </c>
      <c r="J3" s="28" t="s">
        <v>125</v>
      </c>
      <c r="K3" s="28" t="s">
        <v>126</v>
      </c>
      <c r="L3" s="28" t="s">
        <v>127</v>
      </c>
      <c r="M3" s="28" t="s">
        <v>128</v>
      </c>
      <c r="N3" s="28" t="s">
        <v>117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860</v>
      </c>
      <c r="C7" s="77">
        <v>545</v>
      </c>
      <c r="D7" s="77">
        <v>839</v>
      </c>
      <c r="E7" s="77">
        <v>600</v>
      </c>
      <c r="F7" s="77">
        <v>425</v>
      </c>
      <c r="G7" s="77">
        <v>789</v>
      </c>
      <c r="H7" s="77">
        <v>666</v>
      </c>
      <c r="I7" s="77">
        <v>880</v>
      </c>
      <c r="J7" s="77">
        <v>904</v>
      </c>
      <c r="K7" s="77">
        <v>749</v>
      </c>
      <c r="L7" s="77">
        <v>873</v>
      </c>
      <c r="M7" s="78">
        <v>1089</v>
      </c>
      <c r="N7" s="77">
        <v>740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129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1382</v>
      </c>
      <c r="C11" s="77">
        <v>719</v>
      </c>
      <c r="D11" s="77">
        <v>1443</v>
      </c>
      <c r="E11" s="77">
        <v>1081</v>
      </c>
      <c r="F11" s="77">
        <v>446</v>
      </c>
      <c r="G11" s="77">
        <v>1074</v>
      </c>
      <c r="H11" s="77">
        <v>860</v>
      </c>
      <c r="I11" s="77">
        <v>1300</v>
      </c>
      <c r="J11" s="77">
        <v>1178</v>
      </c>
      <c r="K11" s="77">
        <v>859</v>
      </c>
      <c r="L11" s="77">
        <v>1057</v>
      </c>
      <c r="M11" s="78">
        <v>1496</v>
      </c>
      <c r="N11" s="77">
        <v>929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10/15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2015-12-14T11:30:30Z</dcterms:modified>
  <cp:category>LIS-Bericht</cp:category>
</cp:coreProperties>
</file>