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D50" i="5" s="1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D13" i="5" s="1"/>
  <c r="G12" i="5"/>
  <c r="D12" i="5"/>
  <c r="G11" i="5"/>
  <c r="D11" i="5"/>
  <c r="G9" i="5"/>
  <c r="D9" i="5"/>
  <c r="H30" i="4"/>
  <c r="H31" i="4" s="1"/>
  <c r="F30" i="4"/>
  <c r="E30" i="4"/>
  <c r="E31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27" i="5" l="1"/>
  <c r="G34" i="5"/>
  <c r="G13" i="5"/>
  <c r="D20" i="5"/>
  <c r="D42" i="5"/>
  <c r="D34" i="5"/>
  <c r="F35" i="5"/>
  <c r="G35" i="5" s="1"/>
  <c r="G20" i="5"/>
  <c r="G27" i="5"/>
  <c r="G42" i="5"/>
  <c r="D35" i="5"/>
  <c r="G50" i="5"/>
  <c r="G30" i="4"/>
  <c r="G31" i="4" s="1"/>
  <c r="F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<sst xmlns="http://schemas.openxmlformats.org/spreadsheetml/2006/main" count="155" uniqueCount="132">
  <si>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</si>
  <si>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</si>
  <si>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</si>
  <si>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</si>
  <si>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</si>
  <si>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</si>
  <si>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</si>
  <si>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</si>
  <si>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</si>
  <si>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</si>
  <si>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</si>
  <si>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</si>
  <si>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</si>
  <si>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</si>
  <si>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</si>
  <si>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</si>
  <si>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</si>
  <si>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</si>
  <si>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</si>
  <si>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</si>
  <si>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</si>
  <si>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</si>
  <si>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</si>
  <si>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</si>
  <si>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</si>
  <si>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</si>
  <si>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</si>
  <si>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</si>
  <si>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</si>
  <si>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</si>
  <si>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</si>
  <si>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</si>
  <si>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</si>
  <si>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</si>
  <si>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</si>
  <si>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</si>
  <si>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</si>
  <si>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</si>
  <si>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</si>
  <si>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</si>
  <si>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</si>
  <si>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</si>
  <si>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</si>
  <si>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</si>
  <si>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</si>
  <si>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</si>
  <si>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</si>
  <si>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</si>
  <si>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</si>
  <si>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</si>
  <si>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</si>
  <si>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</si>
  <si>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</si>
  <si>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</si>
  <si>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</si>
  <si>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</si>
  <si>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</si>
  <si>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</si>
  <si>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</si>
  <si>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</si>
  <si>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</si>
  <si>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</si>
  <si>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</si>
  <si>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</si>
  <si>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</si>
  <si>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</si>
  <si>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</si>
  <si>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</si>
  <si>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</si>
  <si>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</si>
  <si>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</si>
  <si>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</si>
  <si>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</si>
  <si>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</si>
  <si>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</si>
  <si>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</si>
  <si>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</si>
  <si>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</si>
  <si>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</si>
  <si>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</si>
  <si>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</si>
  <si>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</si>
  <si>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</si>
  <si>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</si>
  <si>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</si>
  <si>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</si>
  <si>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</si>
  <si>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</si>
  <si>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</si>
  <si>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</si>
  <si>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</si>
  <si>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</si>
  <si>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</si>
  <si>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</si>
  <si>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</si>
  <si>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</si>
  <si>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</si>
  <si>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</si>
  <si>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</si>
  <si>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</si>
  <si>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</si>
  <si>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</si>
  <si>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</si>
  <si>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</si>
  <si>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</si>
  <si>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 xml:space="preserve">© Statistisches Amt für Hamburg und Schleswig-Holstein, Hamburg 2015 
Auszugsweise Vervielfältigung und Verbreitung mit Quellenangabe gestattet.         </t>
  </si>
  <si>
    <t>Kennziffer: F II 1 - m 12/14 SH</t>
  </si>
  <si>
    <t>im Dezember 2014</t>
  </si>
  <si>
    <t>1. Baugenehmigungen1 im Wohn- und Nichtwohnbau in Schleswig-Holstein im Dezember 2014</t>
  </si>
  <si>
    <t>Januar bis Dezember 2014</t>
  </si>
  <si>
    <t>Januar bis Dezember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</si>
  <si>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Dezember 2014</t>
    </r>
  </si>
  <si>
    <t>Dezember 
2014</t>
  </si>
  <si>
    <t>Dezember 
2013</t>
  </si>
  <si>
    <t xml:space="preserve">Januar bis Dezember </t>
  </si>
  <si>
    <t>Stand: Dezember 2014</t>
  </si>
  <si>
    <t>Baugenehmigungen für Wohngebäude insgesamt 
ab Dezember 2014</t>
  </si>
  <si>
    <t>Dezember 2014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</si>
  <si>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</si>
  <si>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</si>
  <si>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</si>
  <si>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</si>
  <si>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</si>
  <si>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</si>
  <si>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</si>
  <si>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</si>
  <si>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</si>
  <si>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</si>
  <si>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</si>
  <si>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</si>
  <si>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2014</t>
  </si>
  <si>
    <t>Herausgegeben am: 30. März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</si>
</sst>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555</c:v>
                </c:pt>
                <c:pt idx="1">
                  <c:v>621</c:v>
                </c:pt>
                <c:pt idx="2">
                  <c:v>531</c:v>
                </c:pt>
                <c:pt idx="3">
                  <c:v>601</c:v>
                </c:pt>
                <c:pt idx="4">
                  <c:v>543</c:v>
                </c:pt>
                <c:pt idx="5">
                  <c:v>787</c:v>
                </c:pt>
                <c:pt idx="6">
                  <c:v>944</c:v>
                </c:pt>
                <c:pt idx="7">
                  <c:v>717</c:v>
                </c:pt>
                <c:pt idx="8">
                  <c:v>792</c:v>
                </c:pt>
                <c:pt idx="9">
                  <c:v>599</c:v>
                </c:pt>
                <c:pt idx="10">
                  <c:v>860</c:v>
                </c:pt>
                <c:pt idx="11">
                  <c:v>545</c:v>
                </c:pt>
                <c:pt idx="12">
                  <c:v>839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1182</c:v>
                </c:pt>
                <c:pt idx="1">
                  <c:v>834</c:v>
                </c:pt>
                <c:pt idx="2">
                  <c:v>580</c:v>
                </c:pt>
                <c:pt idx="3">
                  <c:v>987</c:v>
                </c:pt>
                <c:pt idx="4">
                  <c:v>741</c:v>
                </c:pt>
                <c:pt idx="5">
                  <c:v>1024</c:v>
                </c:pt>
                <c:pt idx="6">
                  <c:v>1576</c:v>
                </c:pt>
                <c:pt idx="7">
                  <c:v>896</c:v>
                </c:pt>
                <c:pt idx="8">
                  <c:v>1253</c:v>
                </c:pt>
                <c:pt idx="9">
                  <c:v>743</c:v>
                </c:pt>
                <c:pt idx="10">
                  <c:v>1382</c:v>
                </c:pt>
                <c:pt idx="11">
                  <c:v>719</c:v>
                </c:pt>
                <c:pt idx="12">
                  <c:v>1443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019008"/>
        <c:axId val="33021312"/>
      </c:lineChart>
      <c:catAx>
        <c:axId val="33019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021312"/>
        <c:crosses val="autoZero"/>
        <c:auto val="1"/>
        <c:lblAlgn val="ctr"/>
        <c:lblOffset val="100"/>
        <c:noMultiLvlLbl val="0"/>
      </c:catAx>
      <c:valAx>
        <c:axId val="3302131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0190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436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106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activeCell="A2" sqref="A2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1" t="s">
        <v>12</v>
      </c>
      <c r="B17" s="100"/>
      <c r="C17" s="100"/>
      <c r="D17" s="14"/>
      <c r="E17" s="14"/>
      <c r="F17" s="14"/>
      <c r="G17" s="14"/>
    </row>
    <row r="18" spans="1:7" x14ac:dyDescent="0.2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x14ac:dyDescent="0.2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9" t="s">
        <v>16</v>
      </c>
      <c r="B21" s="100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x14ac:dyDescent="0.2">
      <c r="A25" s="14"/>
      <c r="B25" s="100" t="s">
        <v>21</v>
      </c>
      <c r="C25" s="100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105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108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13</v>
      </c>
      <c r="C8" s="81">
        <v>8</v>
      </c>
      <c r="D8" s="81">
        <v>32</v>
      </c>
      <c r="E8" s="81">
        <v>6</v>
      </c>
      <c r="F8" s="81">
        <v>0</v>
      </c>
      <c r="G8" s="81">
        <f>E8+F8</f>
        <v>6</v>
      </c>
      <c r="H8" s="81">
        <v>25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34</v>
      </c>
      <c r="C9" s="81">
        <v>15</v>
      </c>
      <c r="D9" s="81">
        <v>70</v>
      </c>
      <c r="E9" s="81">
        <v>18</v>
      </c>
      <c r="F9" s="81">
        <v>0</v>
      </c>
      <c r="G9" s="81">
        <f>E9+F9</f>
        <v>18</v>
      </c>
      <c r="H9" s="81">
        <v>6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60</v>
      </c>
      <c r="C10" s="81">
        <v>10</v>
      </c>
      <c r="D10" s="81">
        <v>141</v>
      </c>
      <c r="E10" s="81">
        <v>15</v>
      </c>
      <c r="F10" s="81">
        <v>6</v>
      </c>
      <c r="G10" s="81">
        <f>E10+F10</f>
        <v>21</v>
      </c>
      <c r="H10" s="81">
        <v>125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6</v>
      </c>
      <c r="C11" s="81">
        <v>4</v>
      </c>
      <c r="D11" s="81">
        <v>4</v>
      </c>
      <c r="E11" s="81">
        <v>2</v>
      </c>
      <c r="F11" s="81">
        <v>0</v>
      </c>
      <c r="G11" s="81">
        <f>E11+F11</f>
        <v>2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16</v>
      </c>
      <c r="C13" s="81">
        <v>16</v>
      </c>
      <c r="D13" s="81">
        <v>8</v>
      </c>
      <c r="E13" s="81">
        <v>9</v>
      </c>
      <c r="F13" s="81">
        <v>2</v>
      </c>
      <c r="G13" s="81">
        <f t="shared" ref="G13:G23" si="0">E13+F13</f>
        <v>11</v>
      </c>
      <c r="H13" s="81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78</v>
      </c>
      <c r="C14" s="81">
        <v>4</v>
      </c>
      <c r="D14" s="81">
        <v>74</v>
      </c>
      <c r="E14" s="81">
        <v>67</v>
      </c>
      <c r="F14" s="81">
        <v>0</v>
      </c>
      <c r="G14" s="81">
        <f t="shared" si="0"/>
        <v>67</v>
      </c>
      <c r="H14" s="81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64</v>
      </c>
      <c r="C15" s="81">
        <v>26</v>
      </c>
      <c r="D15" s="81">
        <v>134</v>
      </c>
      <c r="E15" s="81">
        <v>24</v>
      </c>
      <c r="F15" s="81">
        <v>24</v>
      </c>
      <c r="G15" s="81">
        <f t="shared" si="0"/>
        <v>48</v>
      </c>
      <c r="H15" s="81">
        <v>75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74</v>
      </c>
      <c r="C16" s="81">
        <v>11</v>
      </c>
      <c r="D16" s="81">
        <v>154</v>
      </c>
      <c r="E16" s="81">
        <v>31</v>
      </c>
      <c r="F16" s="81">
        <v>14</v>
      </c>
      <c r="G16" s="81">
        <f t="shared" si="0"/>
        <v>45</v>
      </c>
      <c r="H16" s="81">
        <v>89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87</v>
      </c>
      <c r="C17" s="81">
        <v>25</v>
      </c>
      <c r="D17" s="81">
        <v>143</v>
      </c>
      <c r="E17" s="81">
        <v>48</v>
      </c>
      <c r="F17" s="81">
        <v>4</v>
      </c>
      <c r="G17" s="81">
        <f t="shared" si="0"/>
        <v>52</v>
      </c>
      <c r="H17" s="81">
        <v>59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32</v>
      </c>
      <c r="C18" s="81">
        <v>9</v>
      </c>
      <c r="D18" s="81">
        <v>35</v>
      </c>
      <c r="E18" s="81">
        <v>14</v>
      </c>
      <c r="F18" s="81">
        <v>4</v>
      </c>
      <c r="G18" s="81">
        <f t="shared" si="0"/>
        <v>18</v>
      </c>
      <c r="H18" s="81">
        <v>10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88</v>
      </c>
      <c r="C19" s="81">
        <v>19</v>
      </c>
      <c r="D19" s="81">
        <v>87</v>
      </c>
      <c r="E19" s="81">
        <v>54</v>
      </c>
      <c r="F19" s="81">
        <v>10</v>
      </c>
      <c r="G19" s="81">
        <f t="shared" si="0"/>
        <v>64</v>
      </c>
      <c r="H19" s="81">
        <v>11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89</v>
      </c>
      <c r="C20" s="81">
        <v>26</v>
      </c>
      <c r="D20" s="81">
        <v>108</v>
      </c>
      <c r="E20" s="81">
        <v>49</v>
      </c>
      <c r="F20" s="81">
        <v>14</v>
      </c>
      <c r="G20" s="81">
        <f t="shared" si="0"/>
        <v>63</v>
      </c>
      <c r="H20" s="81">
        <v>38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75</v>
      </c>
      <c r="C21" s="81">
        <v>16</v>
      </c>
      <c r="D21" s="81">
        <v>221</v>
      </c>
      <c r="E21" s="81">
        <v>36</v>
      </c>
      <c r="F21" s="81">
        <v>8</v>
      </c>
      <c r="G21" s="81">
        <f t="shared" si="0"/>
        <v>44</v>
      </c>
      <c r="H21" s="81">
        <v>159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58</v>
      </c>
      <c r="C22" s="81">
        <v>20</v>
      </c>
      <c r="D22" s="81">
        <v>51</v>
      </c>
      <c r="E22" s="81">
        <v>47</v>
      </c>
      <c r="F22" s="81">
        <v>2</v>
      </c>
      <c r="G22" s="81">
        <f t="shared" si="0"/>
        <v>49</v>
      </c>
      <c r="H22" s="81">
        <v>0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65</v>
      </c>
      <c r="C23" s="81">
        <v>11</v>
      </c>
      <c r="D23" s="81">
        <v>181</v>
      </c>
      <c r="E23" s="81">
        <v>30</v>
      </c>
      <c r="F23" s="81">
        <v>8</v>
      </c>
      <c r="G23" s="81">
        <f t="shared" si="0"/>
        <v>38</v>
      </c>
      <c r="H23" s="81">
        <v>130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839</v>
      </c>
      <c r="C25" s="81">
        <v>220</v>
      </c>
      <c r="D25" s="81">
        <v>1443</v>
      </c>
      <c r="E25" s="81">
        <v>450</v>
      </c>
      <c r="F25" s="81">
        <v>96</v>
      </c>
      <c r="G25" s="81">
        <f>E25+F25</f>
        <v>546</v>
      </c>
      <c r="H25" s="81">
        <v>727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109</v>
      </c>
      <c r="B27" s="81">
        <v>8379</v>
      </c>
      <c r="C27" s="81">
        <v>2000</v>
      </c>
      <c r="D27" s="81">
        <v>12178</v>
      </c>
      <c r="E27" s="81">
        <v>5043</v>
      </c>
      <c r="F27" s="81">
        <v>982</v>
      </c>
      <c r="G27" s="81">
        <f>E27+F27</f>
        <v>6025</v>
      </c>
      <c r="H27" s="81">
        <v>5094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110</v>
      </c>
      <c r="B29" s="81">
        <v>8081</v>
      </c>
      <c r="C29" s="81">
        <v>1898</v>
      </c>
      <c r="D29" s="81">
        <v>12089</v>
      </c>
      <c r="E29" s="81">
        <v>4731</v>
      </c>
      <c r="F29" s="81">
        <v>1064</v>
      </c>
      <c r="G29" s="81">
        <f>E29+F29</f>
        <v>5795</v>
      </c>
      <c r="H29" s="81">
        <v>5234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298</v>
      </c>
      <c r="C30" s="81">
        <f>(C27)-(C29)</f>
        <v>102</v>
      </c>
      <c r="D30" s="81">
        <f>(D27)-(D29)</f>
        <v>89</v>
      </c>
      <c r="E30" s="81">
        <f>(E27)-(E29)</f>
        <v>312</v>
      </c>
      <c r="F30" s="81">
        <f>(F27)-(F29)</f>
        <v>-82</v>
      </c>
      <c r="G30" s="81">
        <f>E30+F30</f>
        <v>230</v>
      </c>
      <c r="H30" s="81">
        <f>(H27)-(H29)</f>
        <v>-140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3.6876624180175717</v>
      </c>
      <c r="C31" s="82">
        <f t="shared" si="1"/>
        <v>5.3740779768177029</v>
      </c>
      <c r="D31" s="82">
        <f t="shared" si="1"/>
        <v>0.73620646869054518</v>
      </c>
      <c r="E31" s="82">
        <f t="shared" si="1"/>
        <v>6.594800253646163</v>
      </c>
      <c r="F31" s="82">
        <f t="shared" si="1"/>
        <v>-7.7067669172932325</v>
      </c>
      <c r="G31" s="82">
        <f t="shared" si="1"/>
        <v>3.968938740293356</v>
      </c>
      <c r="H31" s="82">
        <f t="shared" si="1"/>
        <v>-2.6748184944593043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111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112</v>
      </c>
      <c r="C5" s="135" t="s">
        <v>113</v>
      </c>
      <c r="D5" s="138" t="s">
        <v>103</v>
      </c>
      <c r="E5" s="139" t="s">
        <v>114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2014</v>
      </c>
      <c r="F6" s="141">
        <v>2013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592</v>
      </c>
      <c r="C9" s="84">
        <v>395</v>
      </c>
      <c r="D9" s="85">
        <f>IF(AND(C9&gt;0,B9&gt;0),(B9/C9%)-100,"x  ")</f>
        <v>49.87341772151899</v>
      </c>
      <c r="E9" s="83">
        <v>6109</v>
      </c>
      <c r="F9" s="84">
        <v>5845</v>
      </c>
      <c r="G9" s="85">
        <f>IF(AND(F9&gt;0,E9&gt;0),(E9/F9%)-100,"x  ")</f>
        <v>4.5166809238665451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450</v>
      </c>
      <c r="C11" s="84">
        <v>296</v>
      </c>
      <c r="D11" s="85">
        <f>IF(AND(C11&gt;0,B11&gt;0),(B11/C11%)-100,"x  ")</f>
        <v>52.027027027027032</v>
      </c>
      <c r="E11" s="83">
        <v>5043</v>
      </c>
      <c r="F11" s="84">
        <v>4731</v>
      </c>
      <c r="G11" s="85">
        <f>IF(AND(F11&gt;0,E11&gt;0),(E11/F11%)-100,"x  ")</f>
        <v>6.5948002536461559</v>
      </c>
      <c r="H11" s="50"/>
    </row>
    <row r="12" spans="1:26" hidden="1" x14ac:dyDescent="0.2">
      <c r="A12" s="56" t="s">
        <v>77</v>
      </c>
      <c r="B12" s="83">
        <v>48</v>
      </c>
      <c r="C12" s="84">
        <v>25</v>
      </c>
      <c r="D12" s="85">
        <f>IF(AND(C12&gt;0,B12&gt;0),(B12/C12%)-100,"x  ")</f>
        <v>92</v>
      </c>
      <c r="E12" s="83">
        <v>491</v>
      </c>
      <c r="F12" s="84">
        <v>532</v>
      </c>
      <c r="G12" s="85">
        <f>IF(AND(F12&gt;0,E12&gt;0),(E12/F12%)-100,"x  ")</f>
        <v>-7.7067669172932369</v>
      </c>
      <c r="H12" s="50"/>
    </row>
    <row r="13" spans="1:26" x14ac:dyDescent="0.2">
      <c r="A13" s="56" t="s">
        <v>78</v>
      </c>
      <c r="B13" s="83">
        <f>(B11)+(B12)</f>
        <v>498</v>
      </c>
      <c r="C13" s="84">
        <f>(C11)+(C12)</f>
        <v>321</v>
      </c>
      <c r="D13" s="85">
        <f>IF(AND(C13&gt;0,B13&gt;0),(B13/C13%)-100,"x  ")</f>
        <v>55.140186915887853</v>
      </c>
      <c r="E13" s="83">
        <f>(E11)+(E12)</f>
        <v>5534</v>
      </c>
      <c r="F13" s="84">
        <f>(F11)+(F12)</f>
        <v>5263</v>
      </c>
      <c r="G13" s="85">
        <f>IF(AND(F13&gt;0,E13&gt;0),(E13/F13%)-100,"x  ")</f>
        <v>5.1491544746342299</v>
      </c>
      <c r="H13" s="57"/>
    </row>
    <row r="14" spans="1:26" x14ac:dyDescent="0.2">
      <c r="A14" s="56" t="s">
        <v>79</v>
      </c>
      <c r="B14" s="83">
        <v>94</v>
      </c>
      <c r="C14" s="84">
        <v>74</v>
      </c>
      <c r="D14" s="85">
        <f>IF(AND(C14&gt;0,B14&gt;0),(B14/C14%)-100,"x  ")</f>
        <v>27.027027027027032</v>
      </c>
      <c r="E14" s="83">
        <v>575</v>
      </c>
      <c r="F14" s="84">
        <v>582</v>
      </c>
      <c r="G14" s="85">
        <f>IF(AND(F14&gt;0,E14&gt;0),(E14/F14%)-100,"x  ")</f>
        <v>-1.2027491408934736</v>
      </c>
      <c r="H14" s="58"/>
    </row>
    <row r="15" spans="1:26" x14ac:dyDescent="0.2">
      <c r="A15" s="56" t="s">
        <v>80</v>
      </c>
      <c r="B15" s="83">
        <v>44</v>
      </c>
      <c r="C15" s="84">
        <v>40</v>
      </c>
      <c r="D15" s="85">
        <f>IF(AND(C15&gt;0,B15&gt;0),(B15/C15%)-100,"x  ")</f>
        <v>10</v>
      </c>
      <c r="E15" s="83">
        <v>300</v>
      </c>
      <c r="F15" s="84">
        <v>343</v>
      </c>
      <c r="G15" s="85">
        <f>IF(AND(F15&gt;0,E15&gt;0),(E15/F15%)-100,"x  ")</f>
        <v>-12.536443148688051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606.16200000000003</v>
      </c>
      <c r="C17" s="86">
        <v>534.62800000000004</v>
      </c>
      <c r="D17" s="85">
        <f>IF(AND(C17&gt;0,B17&gt;0),(B17/C17%)-100,"x  ")</f>
        <v>13.380144698743806</v>
      </c>
      <c r="E17" s="83">
        <v>5755.1689999999999</v>
      </c>
      <c r="F17" s="84">
        <v>5723.5780000000004</v>
      </c>
      <c r="G17" s="85">
        <f>IF(AND(F17&gt;0,E17&gt;0),(E17/F17%)-100,"x  ")</f>
        <v>0.55194495471188532</v>
      </c>
      <c r="H17" s="50"/>
    </row>
    <row r="18" spans="1:8" hidden="1" x14ac:dyDescent="0.2">
      <c r="A18" s="61" t="s">
        <v>82</v>
      </c>
      <c r="B18" s="86">
        <v>292.38299999999998</v>
      </c>
      <c r="C18" s="86">
        <v>206.90700000000001</v>
      </c>
      <c r="D18" s="85">
        <f>IF(AND(C18&gt;0,B18&gt;0),(B18/C18%)-100,"x  ")</f>
        <v>41.311313778654181</v>
      </c>
      <c r="E18" s="83">
        <v>3373.6889999999999</v>
      </c>
      <c r="F18" s="84">
        <v>3168.2849999999999</v>
      </c>
      <c r="G18" s="85">
        <f>IF(AND(F18&gt;0,E18&gt;0),(E18/F18%)-100,"x  ")</f>
        <v>6.483128885185522</v>
      </c>
      <c r="H18" s="50"/>
    </row>
    <row r="19" spans="1:8" hidden="1" x14ac:dyDescent="0.2">
      <c r="A19" s="61" t="s">
        <v>83</v>
      </c>
      <c r="B19" s="86">
        <v>46.68</v>
      </c>
      <c r="C19" s="86">
        <v>27.364000000000001</v>
      </c>
      <c r="D19" s="85">
        <f>IF(AND(C19&gt;0,B19&gt;0),(B19/C19%)-100,"x  ")</f>
        <v>70.589095161526103</v>
      </c>
      <c r="E19" s="83">
        <v>483.702</v>
      </c>
      <c r="F19" s="84">
        <v>545.58699999999999</v>
      </c>
      <c r="G19" s="85">
        <f>IF(AND(F19&gt;0,E19&gt;0),(E19/F19%)-100,"x  ")</f>
        <v>-11.342828916378139</v>
      </c>
      <c r="H19" s="50"/>
    </row>
    <row r="20" spans="1:8" x14ac:dyDescent="0.2">
      <c r="A20" s="61" t="s">
        <v>84</v>
      </c>
      <c r="B20" s="87">
        <f>(B18)+(B19)</f>
        <v>339.06299999999999</v>
      </c>
      <c r="C20" s="87">
        <f>(C18)+(C19)</f>
        <v>234.27100000000002</v>
      </c>
      <c r="D20" s="85">
        <f>IF(AND(C20&gt;0,B20&gt;0),(B20/C20%)-100,"x  ")</f>
        <v>44.7311020143338</v>
      </c>
      <c r="E20" s="83">
        <f>(E18)+(E19)</f>
        <v>3857.3909999999996</v>
      </c>
      <c r="F20" s="84">
        <f>(F18)+(F19)</f>
        <v>3713.8719999999998</v>
      </c>
      <c r="G20" s="85">
        <f>IF(AND(F20&gt;0,E20&gt;0),(E20/F20%)-100,"x  ")</f>
        <v>3.8644035120219513</v>
      </c>
      <c r="H20" s="57"/>
    </row>
    <row r="21" spans="1:8" x14ac:dyDescent="0.2">
      <c r="A21" s="61" t="s">
        <v>85</v>
      </c>
      <c r="B21" s="86">
        <v>267.09899999999999</v>
      </c>
      <c r="C21" s="86">
        <v>300.35700000000003</v>
      </c>
      <c r="D21" s="85">
        <f>IF(AND(C21&gt;0,B21&gt;0),(B21/C21%)-100,"x  ")</f>
        <v>-11.072823340225142</v>
      </c>
      <c r="E21" s="83">
        <v>1897.778</v>
      </c>
      <c r="F21" s="84">
        <v>2009.7059999999999</v>
      </c>
      <c r="G21" s="85">
        <f>IF(AND(F21&gt;0,E21&gt;0),(E21/F21%)-100,"x  ")</f>
        <v>-5.5693718384679158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171.947</v>
      </c>
      <c r="C23" s="86">
        <v>136.52000000000001</v>
      </c>
      <c r="D23" s="85">
        <f>IF(AND(C23&gt;0,B23&gt;0),(B23/C23%)-100,"x  ")</f>
        <v>25.950043949604435</v>
      </c>
      <c r="E23" s="83">
        <v>1553.93</v>
      </c>
      <c r="F23" s="84">
        <v>1516.4280000000001</v>
      </c>
      <c r="G23" s="85">
        <f>IF(AND(F23&gt;0,E23&gt;0),(E23/F23%)-100,"x  ")</f>
        <v>2.4730485060945853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79.316999999999993</v>
      </c>
      <c r="C25" s="86">
        <v>53.506</v>
      </c>
      <c r="D25" s="85">
        <f>IF(AND(C25&gt;0,B25&gt;0),(B25/C25%)-100,"x  ")</f>
        <v>48.239449781332922</v>
      </c>
      <c r="E25" s="83">
        <v>900.29</v>
      </c>
      <c r="F25" s="84">
        <v>817.16300000000001</v>
      </c>
      <c r="G25" s="85">
        <f>IF(AND(F25&gt;0,E25&gt;0),(E25/F25%)-100,"x  ")</f>
        <v>10.172633856403181</v>
      </c>
      <c r="H25" s="50"/>
    </row>
    <row r="26" spans="1:8" hidden="1" x14ac:dyDescent="0.2">
      <c r="A26" s="61" t="s">
        <v>89</v>
      </c>
      <c r="B26" s="86">
        <v>13.141</v>
      </c>
      <c r="C26" s="86">
        <v>6.4870000000000001</v>
      </c>
      <c r="D26" s="85">
        <f>IF(AND(C26&gt;0,B26&gt;0),(B26/C26%)-100,"x  ")</f>
        <v>102.57437952828735</v>
      </c>
      <c r="E26" s="83">
        <v>137.75299999999999</v>
      </c>
      <c r="F26" s="84">
        <v>152.02199999999999</v>
      </c>
      <c r="G26" s="85">
        <f>IF(AND(F26&gt;0,E26&gt;0),(E26/F26%)-100,"x  ")</f>
        <v>-9.3861414795227063</v>
      </c>
      <c r="H26" s="50"/>
    </row>
    <row r="27" spans="1:8" x14ac:dyDescent="0.2">
      <c r="A27" s="56" t="s">
        <v>78</v>
      </c>
      <c r="B27" s="86">
        <f>(B25)+(B26)</f>
        <v>92.457999999999998</v>
      </c>
      <c r="C27" s="86">
        <f>(C25)+(C26)</f>
        <v>59.993000000000002</v>
      </c>
      <c r="D27" s="85">
        <f>IF(AND(C27&gt;0,B27&gt;0),(B27/C27%)-100,"x  ")</f>
        <v>54.114646708782658</v>
      </c>
      <c r="E27" s="83">
        <f>(E25)+(E26)</f>
        <v>1038.0429999999999</v>
      </c>
      <c r="F27" s="84">
        <f>(F25)+(F26)</f>
        <v>969.18499999999995</v>
      </c>
      <c r="G27" s="85">
        <f>IF(AND(F27&gt;0,E27&gt;0),(E27/F27%)-100,"x  ")</f>
        <v>7.1047323266455891</v>
      </c>
      <c r="H27" s="57"/>
    </row>
    <row r="28" spans="1:8" x14ac:dyDescent="0.2">
      <c r="A28" s="56" t="s">
        <v>79</v>
      </c>
      <c r="B28" s="86">
        <v>79.489000000000004</v>
      </c>
      <c r="C28" s="86">
        <v>76.527000000000001</v>
      </c>
      <c r="D28" s="85">
        <f>IF(AND(C28&gt;0,B28&gt;0),(B28/C28%)-100,"x  ")</f>
        <v>3.870529355652252</v>
      </c>
      <c r="E28" s="83">
        <v>515.88699999999994</v>
      </c>
      <c r="F28" s="84">
        <v>547.24300000000005</v>
      </c>
      <c r="G28" s="85">
        <f>IF(AND(F28&gt;0,E28&gt;0),(E28/F28%)-100,"x  ")</f>
        <v>-5.7298128984747336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1273</v>
      </c>
      <c r="C30" s="86">
        <v>1110</v>
      </c>
      <c r="D30" s="85">
        <f>IF(AND(C30&gt;0,B30&gt;0),(B30/C30%)-100,"x  ")</f>
        <v>14.684684684684683</v>
      </c>
      <c r="E30" s="83">
        <v>11119</v>
      </c>
      <c r="F30" s="84">
        <v>11029</v>
      </c>
      <c r="G30" s="85">
        <f>IF(AND(F30&gt;0,E30&gt;0),(E30/F30%)-100,"x  ")</f>
        <v>0.81603046513735933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546</v>
      </c>
      <c r="C34" s="86">
        <f>C11+(C12*2)</f>
        <v>346</v>
      </c>
      <c r="D34" s="85">
        <f>IF(AND(C34&gt;0,B34&gt;0),(B34/C34%)-100,"x  ")</f>
        <v>57.803468208092482</v>
      </c>
      <c r="E34" s="83">
        <f>E11+(E12*2)</f>
        <v>6025</v>
      </c>
      <c r="F34" s="84">
        <f>F11+(F12*2)</f>
        <v>5795</v>
      </c>
      <c r="G34" s="85">
        <f>IF(AND(F34&gt;0,E34&gt;0),(E34/F34%)-100,"x  ")</f>
        <v>3.9689387402933534</v>
      </c>
      <c r="H34" s="57"/>
    </row>
    <row r="35" spans="1:8" x14ac:dyDescent="0.2">
      <c r="A35" s="68" t="s">
        <v>92</v>
      </c>
      <c r="B35" s="86">
        <f>(B30)-(B34)</f>
        <v>727</v>
      </c>
      <c r="C35" s="86">
        <f>(C30)-(C34)</f>
        <v>764</v>
      </c>
      <c r="D35" s="85">
        <f>IF(AND(C35&gt;0,B35&gt;0),(B35/C35%)-100,"x  ")</f>
        <v>-4.8429319371727644</v>
      </c>
      <c r="E35" s="83">
        <f>(E30)-(E34)</f>
        <v>5094</v>
      </c>
      <c r="F35" s="84">
        <f>(F30)-(F34)</f>
        <v>5234</v>
      </c>
      <c r="G35" s="85">
        <f>IF(AND(F35&gt;0,E35&gt;0),(E35/F35%)-100,"x  ")</f>
        <v>-2.6748184944593163</v>
      </c>
      <c r="H35" s="58"/>
    </row>
    <row r="36" spans="1:8" x14ac:dyDescent="0.2">
      <c r="A36" s="56" t="s">
        <v>93</v>
      </c>
      <c r="B36" s="86">
        <v>309</v>
      </c>
      <c r="C36" s="86">
        <v>349</v>
      </c>
      <c r="D36" s="85">
        <f>IF(AND(C36&gt;0,B36&gt;0),(B36/C36%)-100,"x  ")</f>
        <v>-11.46131805157593</v>
      </c>
      <c r="E36" s="83">
        <v>1970</v>
      </c>
      <c r="F36" s="84">
        <v>2364</v>
      </c>
      <c r="G36" s="85">
        <f>IF(AND(F36&gt;0,E36&gt;0),(E36/F36%)-100,"x  ")</f>
        <v>-16.666666666666671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115.55</v>
      </c>
      <c r="C38" s="87">
        <v>98.147000000000006</v>
      </c>
      <c r="D38" s="85">
        <f>IF(AND(C38&gt;0,B38&gt;0),(B38/C38%)-100,"x  ")</f>
        <v>17.731565916431464</v>
      </c>
      <c r="E38" s="83">
        <v>1084.924</v>
      </c>
      <c r="F38" s="84">
        <v>1085.258</v>
      </c>
      <c r="G38" s="85">
        <f>IF(AND(F38&gt;0,E38&gt;0),(E38/F38%)-100,"x  ")</f>
        <v>-3.0776091952333218E-2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53.674999999999997</v>
      </c>
      <c r="C40" s="86">
        <v>38.064999999999998</v>
      </c>
      <c r="D40" s="85">
        <f>IF(AND(C40&gt;0,B40&gt;0),(B40/C40%)-100,"x  ")</f>
        <v>41.008800735583861</v>
      </c>
      <c r="E40" s="83">
        <v>630.03300000000002</v>
      </c>
      <c r="F40" s="84">
        <v>599.05999999999995</v>
      </c>
      <c r="G40" s="85">
        <f>IF(AND(F40&gt;0,E40&gt;0),(E40/F40%)-100,"x  ")</f>
        <v>5.1702667512436165</v>
      </c>
      <c r="H40" s="50"/>
    </row>
    <row r="41" spans="1:8" hidden="1" x14ac:dyDescent="0.2">
      <c r="A41" s="61" t="s">
        <v>89</v>
      </c>
      <c r="B41" s="86">
        <v>8.9239999999999995</v>
      </c>
      <c r="C41" s="86">
        <v>5.1180000000000003</v>
      </c>
      <c r="D41" s="85">
        <f>IF(AND(C41&gt;0,B41&gt;0),(B41/C41%)-100,"x  ")</f>
        <v>74.364986322782329</v>
      </c>
      <c r="E41" s="83">
        <v>93.986999999999995</v>
      </c>
      <c r="F41" s="84">
        <v>103.898</v>
      </c>
      <c r="G41" s="85">
        <f>IF(AND(F41&gt;0,E41&gt;0),(E41/F41%)-100,"x  ")</f>
        <v>-9.5391634102677756</v>
      </c>
      <c r="H41" s="50"/>
    </row>
    <row r="42" spans="1:8" x14ac:dyDescent="0.2">
      <c r="A42" s="56" t="s">
        <v>91</v>
      </c>
      <c r="B42" s="87">
        <f>(B40)+(B41)</f>
        <v>62.598999999999997</v>
      </c>
      <c r="C42" s="87">
        <f>(C40)+(C41)</f>
        <v>43.183</v>
      </c>
      <c r="D42" s="85">
        <f>IF(AND(C42&gt;0,B42&gt;0),(B42/C42%)-100,"x  ")</f>
        <v>44.96213787833176</v>
      </c>
      <c r="E42" s="83">
        <f>(E40)+(E41)</f>
        <v>724.02</v>
      </c>
      <c r="F42" s="84">
        <f>(F40)+(F41)</f>
        <v>702.95799999999997</v>
      </c>
      <c r="G42" s="85">
        <f>IF(AND(F42&gt;0,E42&gt;0),(E42/F42%)-100,"x  ")</f>
        <v>2.996196074303171</v>
      </c>
      <c r="H42" s="57"/>
    </row>
    <row r="43" spans="1:8" x14ac:dyDescent="0.2">
      <c r="A43" s="68" t="s">
        <v>92</v>
      </c>
      <c r="B43" s="86">
        <v>52.951000000000001</v>
      </c>
      <c r="C43" s="86">
        <v>54.963999999999999</v>
      </c>
      <c r="D43" s="85">
        <f>IF(AND(C43&gt;0,B43&gt;0),(B43/C43%)-100,"x  ")</f>
        <v>-3.6623972054435683</v>
      </c>
      <c r="E43" s="83">
        <v>360.904</v>
      </c>
      <c r="F43" s="84">
        <v>382.3</v>
      </c>
      <c r="G43" s="85">
        <f>IF(AND(F43&gt;0,E43&gt;0),(E43/F43%)-100,"x  ")</f>
        <v>-5.596651844101487</v>
      </c>
      <c r="H43" s="50"/>
    </row>
    <row r="44" spans="1:8" x14ac:dyDescent="0.2">
      <c r="A44" s="56" t="s">
        <v>93</v>
      </c>
      <c r="B44" s="86">
        <v>24.367000000000001</v>
      </c>
      <c r="C44" s="86">
        <v>25.766999999999999</v>
      </c>
      <c r="D44" s="85">
        <f>IF(AND(C44&gt;0,B44&gt;0),(B44/C44%)-100,"x  ")</f>
        <v>-5.4333061668024953</v>
      </c>
      <c r="E44" s="83">
        <v>163.047</v>
      </c>
      <c r="F44" s="84">
        <v>195.178</v>
      </c>
      <c r="G44" s="85">
        <f>IF(AND(F44&gt;0,E44&gt;0),(E44/F44%)-100,"x  ")</f>
        <v>-16.462408673108655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5085</v>
      </c>
      <c r="C46" s="87">
        <v>4328</v>
      </c>
      <c r="D46" s="85">
        <f>IF(AND(C46&gt;0,B46&gt;0),(B46/C46%)-100,"x  ")</f>
        <v>17.490757855822551</v>
      </c>
      <c r="E46" s="83">
        <v>45715</v>
      </c>
      <c r="F46" s="84">
        <v>45994</v>
      </c>
      <c r="G46" s="85">
        <f>IF(AND(F46&gt;0,E46&gt;0),(E46/F46%)-100,"x  ")</f>
        <v>-0.60660086098187094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2377</v>
      </c>
      <c r="C48" s="86">
        <v>1602</v>
      </c>
      <c r="D48" s="85">
        <f>IF(AND(C48&gt;0,B48&gt;0),(B48/C48%)-100,"x  ")</f>
        <v>48.377028714107382</v>
      </c>
      <c r="E48" s="83">
        <v>26647</v>
      </c>
      <c r="F48" s="84">
        <v>25150</v>
      </c>
      <c r="G48" s="85">
        <f>IF(AND(F48&gt;0,E48&gt;0),(E48/F48%)-100,"x  ")</f>
        <v>5.9522862823061615</v>
      </c>
      <c r="H48" s="50"/>
    </row>
    <row r="49" spans="1:8" hidden="1" x14ac:dyDescent="0.2">
      <c r="A49" s="61" t="s">
        <v>89</v>
      </c>
      <c r="B49" s="86">
        <v>396</v>
      </c>
      <c r="C49" s="86">
        <v>221</v>
      </c>
      <c r="D49" s="85">
        <f>IF(AND(C49&gt;0,B49&gt;0),(B49/C49%)-100,"x  ")</f>
        <v>79.185520361990939</v>
      </c>
      <c r="E49" s="83">
        <v>4059</v>
      </c>
      <c r="F49" s="84">
        <v>4400</v>
      </c>
      <c r="G49" s="85">
        <f>IF(AND(F49&gt;0,E49&gt;0),(E49/F49%)-100,"x  ")</f>
        <v>-7.75</v>
      </c>
      <c r="H49" s="50"/>
    </row>
    <row r="50" spans="1:8" x14ac:dyDescent="0.2">
      <c r="A50" s="56" t="s">
        <v>91</v>
      </c>
      <c r="B50" s="86">
        <f>(B48)+(B49)</f>
        <v>2773</v>
      </c>
      <c r="C50" s="86">
        <f>(C48)+(C49)</f>
        <v>1823</v>
      </c>
      <c r="D50" s="85">
        <f>IF(AND(C50&gt;0,B50&gt;0),(B50/C50%)-100,"x  ")</f>
        <v>52.111903455842025</v>
      </c>
      <c r="E50" s="83">
        <f>(E48)+(E49)</f>
        <v>30706</v>
      </c>
      <c r="F50" s="84">
        <f>(F48)+(F49)</f>
        <v>29550</v>
      </c>
      <c r="G50" s="85">
        <f>IF(AND(F50&gt;0,E50&gt;0),(E50/F50%)-100,"x  ")</f>
        <v>3.9120135363790212</v>
      </c>
      <c r="H50" s="57"/>
    </row>
    <row r="51" spans="1:8" x14ac:dyDescent="0.2">
      <c r="A51" s="68" t="s">
        <v>92</v>
      </c>
      <c r="B51" s="86">
        <v>2312</v>
      </c>
      <c r="C51" s="86">
        <v>2505</v>
      </c>
      <c r="D51" s="85">
        <f>IF(AND(C51&gt;0,B51&gt;0),(B51/C51%)-100,"x  ")</f>
        <v>-7.7045908183632719</v>
      </c>
      <c r="E51" s="83">
        <v>15009</v>
      </c>
      <c r="F51" s="84">
        <v>16444</v>
      </c>
      <c r="G51" s="85">
        <f>IF(AND(F51&gt;0,E51&gt;0),(E51/F51%)-100,"x  ")</f>
        <v>-8.7265872050596016</v>
      </c>
      <c r="H51" s="50"/>
    </row>
    <row r="52" spans="1:8" x14ac:dyDescent="0.2">
      <c r="A52" s="69" t="s">
        <v>93</v>
      </c>
      <c r="B52" s="88">
        <v>947</v>
      </c>
      <c r="C52" s="88">
        <v>1142</v>
      </c>
      <c r="D52" s="89">
        <f>IF(AND(C52&gt;0,B52&gt;0),(B52/C52%)-100,"x  ")</f>
        <v>-17.07530647985989</v>
      </c>
      <c r="E52" s="90">
        <v>6325</v>
      </c>
      <c r="F52" s="91">
        <v>7869</v>
      </c>
      <c r="G52" s="89">
        <f>IF(AND(F52&gt;0,E52&gt;0),(E52/F52%)-100,"x  ")</f>
        <v>-19.621298767314784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115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116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117</v>
      </c>
    </row>
    <row r="3" spans="1:26" x14ac:dyDescent="0.2">
      <c r="A3" s="73"/>
      <c r="B3" s="27" t="s">
        <v>118</v>
      </c>
      <c r="C3" s="27" t="s">
        <v>119</v>
      </c>
      <c r="D3" s="27" t="s">
        <v>120</v>
      </c>
      <c r="E3" s="27" t="s">
        <v>121</v>
      </c>
      <c r="F3" s="28" t="s">
        <v>122</v>
      </c>
      <c r="G3" s="28" t="s">
        <v>123</v>
      </c>
      <c r="H3" s="29" t="s">
        <v>124</v>
      </c>
      <c r="I3" s="28" t="s">
        <v>125</v>
      </c>
      <c r="J3" s="28" t="s">
        <v>126</v>
      </c>
      <c r="K3" s="28" t="s">
        <v>127</v>
      </c>
      <c r="L3" s="28" t="s">
        <v>128</v>
      </c>
      <c r="M3" s="28" t="s">
        <v>129</v>
      </c>
      <c r="N3" s="28" t="s">
        <v>118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555</v>
      </c>
      <c r="C7" s="77">
        <v>621</v>
      </c>
      <c r="D7" s="77">
        <v>531</v>
      </c>
      <c r="E7" s="77">
        <v>601</v>
      </c>
      <c r="F7" s="77">
        <v>543</v>
      </c>
      <c r="G7" s="77">
        <v>787</v>
      </c>
      <c r="H7" s="77">
        <v>944</v>
      </c>
      <c r="I7" s="77">
        <v>717</v>
      </c>
      <c r="J7" s="77">
        <v>792</v>
      </c>
      <c r="K7" s="77">
        <v>599</v>
      </c>
      <c r="L7" s="77">
        <v>860</v>
      </c>
      <c r="M7" s="78">
        <v>545</v>
      </c>
      <c r="N7" s="77">
        <v>839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130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1182</v>
      </c>
      <c r="C11" s="77">
        <v>834</v>
      </c>
      <c r="D11" s="77">
        <v>580</v>
      </c>
      <c r="E11" s="77">
        <v>987</v>
      </c>
      <c r="F11" s="77">
        <v>741</v>
      </c>
      <c r="G11" s="77">
        <v>1024</v>
      </c>
      <c r="H11" s="77">
        <v>1576</v>
      </c>
      <c r="I11" s="77">
        <v>896</v>
      </c>
      <c r="J11" s="77">
        <v>1253</v>
      </c>
      <c r="K11" s="77">
        <v>743</v>
      </c>
      <c r="L11" s="77">
        <v>1382</v>
      </c>
      <c r="M11" s="78">
        <v>719</v>
      </c>
      <c r="N11" s="77">
        <v>1443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2015-03-27T06:23:07Z</cp:lastPrinted>
  <dcterms:created xsi:type="dcterms:W3CDTF">2014-04-03T08:37:47Z</dcterms:created>
  <dcterms:modified xsi:type="dcterms:W3CDTF">2015-03-27T06:23:13Z</dcterms:modified>
  <cp:category>LIS-Bericht</cp:category>
</cp:coreProperties>
</file>