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0095" windowHeight="912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</sheets>
  <definedNames>
    <definedName name="_xlnm.Print_Area" localSheetId="1">'Seite 1'!$A$1:$L$58</definedName>
    <definedName name="_xlnm.Print_Area" localSheetId="2">'Seite 2'!$A$2:$L$80</definedName>
    <definedName name="_xlnm.Print_Area" localSheetId="3">'Seite 3'!$A$2:$L$77</definedName>
    <definedName name="_xlnm.Print_Area" localSheetId="4">'Seite 4'!$A$2:$L$76</definedName>
    <definedName name="_xlnm.Print_Titles" localSheetId="1">'Seite 1'!$2:$6</definedName>
    <definedName name="_xlnm.Print_Titles" localSheetId="2">'Seite 2'!$2:$6</definedName>
    <definedName name="_xlnm.Print_Titles" localSheetId="3">'Seite 3'!$2:$6</definedName>
    <definedName name="_xlnm.Print_Titles" localSheetId="4">'Seite 4'!$2:$6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CRITERIA" localSheetId="1">'Seite 1'!$B$7:$E$14</definedName>
    <definedName name="CRITERIA" localSheetId="2">'Seite 2'!$B$7:$E$13</definedName>
    <definedName name="CRITERIA" localSheetId="3">'Seite 3'!$B$7:$E$12</definedName>
    <definedName name="CRITERIA" localSheetId="4">'Seite 4'!$B$7:$E$13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<sst xmlns="http://schemas.openxmlformats.org/spreadsheetml/2006/main" count="340" uniqueCount="271">
  <si>
    <t>Veränderung</t>
  </si>
  <si>
    <t>1000  Euro</t>
  </si>
  <si>
    <t xml:space="preserve"> in %</t>
  </si>
  <si>
    <t>1000 Euro</t>
  </si>
  <si>
    <t>lebende Tiere</t>
  </si>
  <si>
    <t>Waren der Ernährungswirtschaft</t>
  </si>
  <si>
    <t>davon</t>
  </si>
  <si>
    <t>Lebende Tiere</t>
  </si>
  <si>
    <t>Pferde</t>
  </si>
  <si>
    <t>Rinder</t>
  </si>
  <si>
    <t>Schweine</t>
  </si>
  <si>
    <t>Schafe</t>
  </si>
  <si>
    <t>Hausgeflügel</t>
  </si>
  <si>
    <t>Lebende Tiere, a.n.g.</t>
  </si>
  <si>
    <t>darunter</t>
  </si>
  <si>
    <t>Milch und Milcherzeugnisse</t>
  </si>
  <si>
    <t>Käse</t>
  </si>
  <si>
    <t>Fleisch und Fleischwaren</t>
  </si>
  <si>
    <t>Fische und Krebstiere, Weichtiere</t>
  </si>
  <si>
    <t>Tierische Öle und Fette</t>
  </si>
  <si>
    <t>Eier, Eiweiß und Eigelb</t>
  </si>
  <si>
    <t>Fischmehl, Fleischmehl und ähnliche Erzeugnisse</t>
  </si>
  <si>
    <t>Nahrungsmittel tierischen Ursprungs, a.n.g.</t>
  </si>
  <si>
    <t>Weizen</t>
  </si>
  <si>
    <t>Roggen</t>
  </si>
  <si>
    <t>Gerste</t>
  </si>
  <si>
    <t>Hafer</t>
  </si>
  <si>
    <t>Mais</t>
  </si>
  <si>
    <t>Sorghum, Hirse und sonstiges Getreide</t>
  </si>
  <si>
    <t>Reis und Reiserzeugnisse</t>
  </si>
  <si>
    <t>Getreideerzeugnisse, ausgenommen Reiserzeugnisse</t>
  </si>
  <si>
    <t>Backwaren und andere Zubereitungen aus Getreide</t>
  </si>
  <si>
    <t>Malz</t>
  </si>
  <si>
    <t>Saat- und Pflanzgut, ausgenommen Ölsaaten</t>
  </si>
  <si>
    <t>Hülsenfrüchte</t>
  </si>
  <si>
    <t>Grün- und Raufutter</t>
  </si>
  <si>
    <t>Kartoffeln und Kartoffelerzeugnisse</t>
  </si>
  <si>
    <t>Gemüse und sonstige Küchengewächse, frisch</t>
  </si>
  <si>
    <t>Frischobst, ausgenommen Südfrüchte</t>
  </si>
  <si>
    <t>Südfrüchte</t>
  </si>
  <si>
    <t>Schalen- und Trockenfrüchte</t>
  </si>
  <si>
    <t>Gemüsezubereitungen und Gemüsekonserven</t>
  </si>
  <si>
    <t>Obstzubereitungen und Obstkonserven</t>
  </si>
  <si>
    <t>Obst- und Gemüsesäfte</t>
  </si>
  <si>
    <t>Kakao und Kakaoerzeugnisse</t>
  </si>
  <si>
    <t>Gewürze</t>
  </si>
  <si>
    <t>Zuckerrüben, Zucker und Zuckererzeugnisse</t>
  </si>
  <si>
    <t>Ölfrüchte</t>
  </si>
  <si>
    <t>Pflanzliche Öle und Fette</t>
  </si>
  <si>
    <t>Ölkuchen</t>
  </si>
  <si>
    <t xml:space="preserve">Kleie, Abfallerzeugnisse zur Viehfütterung </t>
  </si>
  <si>
    <t>Nahrungsmittel pflanzlichen Ursprungs, a.n.g.</t>
  </si>
  <si>
    <t>Lebende Pflanzen und Erzeugnisse der Ziergärtnerei</t>
  </si>
  <si>
    <t>Genussmittel</t>
  </si>
  <si>
    <t>Hopfen</t>
  </si>
  <si>
    <t>Kaffee</t>
  </si>
  <si>
    <t>Tee und Mate</t>
  </si>
  <si>
    <t>Rohtabak und Tabakerzeugnisse</t>
  </si>
  <si>
    <t>Bier</t>
  </si>
  <si>
    <t>Branntwein</t>
  </si>
  <si>
    <t>Wein</t>
  </si>
  <si>
    <t>Waren der gewerblichen Wirtschaft</t>
  </si>
  <si>
    <t>Rohstoffe</t>
  </si>
  <si>
    <t>Chemiefasern, einschließlich Abfallseide</t>
  </si>
  <si>
    <t>Wolle und andere Tierhaare, roh oder bearbeitet</t>
  </si>
  <si>
    <t>Baumwolle, roh oder bearbeitet, Reißbaumwolle, Abfälle</t>
  </si>
  <si>
    <t>Flachs, Hanf, Jute und sonstige pflanzliche Spinnstoffe</t>
  </si>
  <si>
    <t>Abfälle von Gespinstwaren, Lumpen und dgl.</t>
  </si>
  <si>
    <t>Felle zu Pelzwerk, roh</t>
  </si>
  <si>
    <t>Felle und Häute, roh, a.n.g.</t>
  </si>
  <si>
    <t>Rundholz</t>
  </si>
  <si>
    <t>Rohkautschuk</t>
  </si>
  <si>
    <t>Steinkohle und Steinkohlenbriketts</t>
  </si>
  <si>
    <t>Braunkohle und Braunkohlenbriketts</t>
  </si>
  <si>
    <t>Erdöl und Erdgas</t>
  </si>
  <si>
    <t>Eisenerze</t>
  </si>
  <si>
    <t>Eisen- und manganhaltige Abbrände und Schlacken</t>
  </si>
  <si>
    <t xml:space="preserve">Kupfererze </t>
  </si>
  <si>
    <t>Erze und Metallaschen, a.n.g.</t>
  </si>
  <si>
    <t>Bauxit und Kryolith</t>
  </si>
  <si>
    <t>Speisesalz und Industriesalz</t>
  </si>
  <si>
    <t>Steine und Erden, a.n.g.</t>
  </si>
  <si>
    <t>Rohstoffe für chemische Erzeugnisse, a.n.g.</t>
  </si>
  <si>
    <t>Edelsteine, Schmucksteine und Perlen, roh</t>
  </si>
  <si>
    <t>Rohstoffe, auch Abfälle, a.n.g.</t>
  </si>
  <si>
    <t>Halbwaren</t>
  </si>
  <si>
    <t>Rohseide und Seidengarne, künstliche und synthetisch</t>
  </si>
  <si>
    <t>Garne aus Chemiefasern</t>
  </si>
  <si>
    <t>Garne aus Wolle oder anderen Tierhaaren</t>
  </si>
  <si>
    <t>Garne aus Baumwolle</t>
  </si>
  <si>
    <t>Garne aus Flachs, Hanf, Jute, Hartfasern u. dgl.</t>
  </si>
  <si>
    <t>Schnittholz</t>
  </si>
  <si>
    <t>Halbstoffe aus zellulosehaltigen Faserstoffen</t>
  </si>
  <si>
    <t>Kautschuk, bearbeitet</t>
  </si>
  <si>
    <t>Zement</t>
  </si>
  <si>
    <t>Mineralische Baustoffe, a.n.g.</t>
  </si>
  <si>
    <t>Roheisen</t>
  </si>
  <si>
    <t>Abfälle und Schrott, aus Eisen oder Stahl</t>
  </si>
  <si>
    <t>Ferrolegierungen</t>
  </si>
  <si>
    <t>Eisen oder Stahl in Rohformen, Halbzeug aus Eisen</t>
  </si>
  <si>
    <t>Aluminium und Aluminiumlegierungen</t>
  </si>
  <si>
    <t>Kupfer und Kupferlegierungen, einschließlich Abfälle</t>
  </si>
  <si>
    <t xml:space="preserve">Nickel und Nickellegierungen, einschließlich Abfälle </t>
  </si>
  <si>
    <t>Blei und Bleilegierungen, einschließlich Abfälle</t>
  </si>
  <si>
    <t>Zinn und Zinnlegierungen, einschließlich Abfälle</t>
  </si>
  <si>
    <t>Zink und Zinklegierungen, einschließlich Abfälle</t>
  </si>
  <si>
    <t>Radioaktive Elemente und radioaktive Isotope</t>
  </si>
  <si>
    <t>Unedle Metalle, a.n.g.</t>
  </si>
  <si>
    <t>Fettsäuren, Paraffin, Vaselin und Wachse</t>
  </si>
  <si>
    <t>Koks und Schwelkoks, aus Steinkohle oder Braunkohle</t>
  </si>
  <si>
    <t>Rückstände der Erdöl- und Steinkohlenteerdestillation</t>
  </si>
  <si>
    <t>Mineralölerzeugnisse</t>
  </si>
  <si>
    <t>Teer und Teerdestillationserzeugnisse</t>
  </si>
  <si>
    <t>Düngemittel</t>
  </si>
  <si>
    <t>Chemische Halbwaren, a.n.g.</t>
  </si>
  <si>
    <t>Gold für gewerbliche Zwecke</t>
  </si>
  <si>
    <t>Halbwaren, a.n.g.</t>
  </si>
  <si>
    <t>Fertigwaren</t>
  </si>
  <si>
    <t>Gewebe, Gewirke aus Seide</t>
  </si>
  <si>
    <t>Gewebe, Gewirke aus Chemiefasern</t>
  </si>
  <si>
    <t>Gewebe, Gewirkeaus Wolle</t>
  </si>
  <si>
    <t>Gewebe, Gewirke aus Baumwolle</t>
  </si>
  <si>
    <t>Gewebe, Gewirke aus Flachs und dgl.</t>
  </si>
  <si>
    <t>Leder</t>
  </si>
  <si>
    <t>Pelzfelle, gegerbt oder zugerichtet</t>
  </si>
  <si>
    <t>Papier und Pappe</t>
  </si>
  <si>
    <t>Sperrholz, Span- und Faserplatten</t>
  </si>
  <si>
    <t>Glas</t>
  </si>
  <si>
    <t>Kunststoffe</t>
  </si>
  <si>
    <t>Farben, Lacke und Kitte</t>
  </si>
  <si>
    <t>Dextrine, Gelatine und Leime</t>
  </si>
  <si>
    <t>Pharmazeutische Grundstoffe</t>
  </si>
  <si>
    <t>Chemische Vorerzeugnisse, a.n.g.</t>
  </si>
  <si>
    <t>Rohre aus Eisen oder Stahl</t>
  </si>
  <si>
    <t>Stäbe und Profile aus Eisen oder Stahl</t>
  </si>
  <si>
    <t>Blech aus Eisen oder Stahl</t>
  </si>
  <si>
    <t>Draht aus Eisen oder Stahl</t>
  </si>
  <si>
    <t>Eisenbahnoberbaumaterial</t>
  </si>
  <si>
    <t>Halbzeuge aus Kupfer</t>
  </si>
  <si>
    <t>Halbzeuge aus Aluminium</t>
  </si>
  <si>
    <t>Halbzeuge aus unedlen Metallen, a.n.g.</t>
  </si>
  <si>
    <t>Halbzeuge aus Edelmetallen</t>
  </si>
  <si>
    <t>Vorerzeugnisse, a.n.g.</t>
  </si>
  <si>
    <t>Enderzeugnisse</t>
  </si>
  <si>
    <t>Bekleidung aus Gewirken aus Seide</t>
  </si>
  <si>
    <t>Bekleidung aus Gewirken aus Wolle</t>
  </si>
  <si>
    <t>Bekleidung aus Gewirken aus Baumwolle</t>
  </si>
  <si>
    <t>Bekleidung aus Seide oder Chemiefasern</t>
  </si>
  <si>
    <t xml:space="preserve">Bekleidung aus Wolle </t>
  </si>
  <si>
    <t>Bekleidung aus Baumwolle</t>
  </si>
  <si>
    <t>Bekleidung aus Flachs, Hanf und dgl.</t>
  </si>
  <si>
    <t>Kopfbedeckungen</t>
  </si>
  <si>
    <t>Textilerzeugnisse, a.n.g.</t>
  </si>
  <si>
    <t>Pelzwaren</t>
  </si>
  <si>
    <t>Schuhe</t>
  </si>
  <si>
    <t>Lederwaren und Lederbekleidung</t>
  </si>
  <si>
    <t>Papierwaren</t>
  </si>
  <si>
    <t>Druckerzeugnisse</t>
  </si>
  <si>
    <t>Holzwaren (ohne Möbel)</t>
  </si>
  <si>
    <t>Kautschukwaren</t>
  </si>
  <si>
    <t>Waren aus Stein</t>
  </si>
  <si>
    <t>Keramische Erzeugnisse</t>
  </si>
  <si>
    <t>Glaswaren</t>
  </si>
  <si>
    <t>Werkzeuge, Schneidwaren und Eßbestecke</t>
  </si>
  <si>
    <t>Waren aus Kupfer und Kupferlegierungen</t>
  </si>
  <si>
    <t>Eisen-, Blech- und Metallwaren, a.n.g.</t>
  </si>
  <si>
    <t>Waren aus Wachs oder Fetten</t>
  </si>
  <si>
    <t>Waren aus Kunststoffen</t>
  </si>
  <si>
    <t>Fotochemische Erzeugnisse</t>
  </si>
  <si>
    <t>Pharmazeutische Erzeugnisse</t>
  </si>
  <si>
    <t>Duftstoffe und Körperpflegemittel</t>
  </si>
  <si>
    <t>Chemische Enderzeugnisse, a.n.g.</t>
  </si>
  <si>
    <t>Kraftmaschinen (ohne Motoren für</t>
  </si>
  <si>
    <t>Ackerschlepper, Luft- und Straßenfahrzeuge)</t>
  </si>
  <si>
    <t>Pumpen und Kompressoren</t>
  </si>
  <si>
    <t>Armaturen</t>
  </si>
  <si>
    <t>Lager, Getriebe, Zahnräder</t>
  </si>
  <si>
    <t>Hebezeuge und Fördermittel</t>
  </si>
  <si>
    <t>Landwirtschaftliche Maschinen</t>
  </si>
  <si>
    <t>Maschinen für das Textil-, Bekleidungsgewerbe</t>
  </si>
  <si>
    <t xml:space="preserve">Maschinen für das Ernährungsgewerbe </t>
  </si>
  <si>
    <t>und die Tabakverarbeitung</t>
  </si>
  <si>
    <t>Bergwerks-, Bau- und Baustoffmaschinen</t>
  </si>
  <si>
    <t>Guss- und Walzwerkstechnik</t>
  </si>
  <si>
    <t>Werkzeugmaschinen</t>
  </si>
  <si>
    <t>Büromaschinen</t>
  </si>
  <si>
    <t>Maschinen für das Papier- und Druckgewerbe</t>
  </si>
  <si>
    <t>Maschinen, a.n.g.</t>
  </si>
  <si>
    <t>Sportgeräte</t>
  </si>
  <si>
    <t>Geräte zur Elektrizitätserzeugung und -verteilung</t>
  </si>
  <si>
    <t>Elektrische Lampen und Leuchten</t>
  </si>
  <si>
    <t>Nachrichtentechnische Geräte und Einrichtungen</t>
  </si>
  <si>
    <t>Rundfunk- und Fernsehgeräte</t>
  </si>
  <si>
    <t>Elektronische Bauelemente</t>
  </si>
  <si>
    <t>Elektrotechnische Erzeugnisse, a.n.g.</t>
  </si>
  <si>
    <t>Medizinische Geräte und orthopädische Vorrichtungen</t>
  </si>
  <si>
    <t>Mess-, steuerungs- und regelungstechnische Erzeugnisse</t>
  </si>
  <si>
    <t>Optische und fotografische Geräte</t>
  </si>
  <si>
    <t>Uhren</t>
  </si>
  <si>
    <t>Möbel</t>
  </si>
  <si>
    <t>Musikinstrumente</t>
  </si>
  <si>
    <t>Spielwaren</t>
  </si>
  <si>
    <t>Schmuckwaren, Gold- und Silberschmiedewaren</t>
  </si>
  <si>
    <t>Schienenfahrzeuge</t>
  </si>
  <si>
    <t>Wasserfahrzeuge</t>
  </si>
  <si>
    <t>Luftfahrzeuge</t>
  </si>
  <si>
    <t xml:space="preserve">Fahrgestelle, Karosserien, Motoren, Teile und Zubehör </t>
  </si>
  <si>
    <t>Personenkraftwagen und Wohnmobile</t>
  </si>
  <si>
    <t>Busse</t>
  </si>
  <si>
    <t>Lastkraftwagen und Spezialfahrzeuge</t>
  </si>
  <si>
    <t>Fahrräder</t>
  </si>
  <si>
    <t>Fahrzeuge, a.n.g.</t>
  </si>
  <si>
    <t>Vollständige Fabrikationsanlagen</t>
  </si>
  <si>
    <t>Enderzeugnisse, a.n.g.</t>
  </si>
  <si>
    <t>Rückwaren und Ersatzlieferungen</t>
  </si>
  <si>
    <t>Insgesamt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</si>
  <si>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</si>
  <si>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</si>
  <si>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Nahrungsmittel pflanzlichen Ursprungs</t>
  </si>
  <si>
    <t>Nahrungsmittel tierischen Ursprungs</t>
  </si>
  <si>
    <t xml:space="preserve">                 x 3)</t>
  </si>
  <si>
    <t>Sprengstoffe, Schießbedarf</t>
  </si>
  <si>
    <t>Maschinen für die Be- und Verarbeitung von</t>
  </si>
  <si>
    <t>Kautschuk oder Kunststoffen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</si>
  <si>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</si>
  <si>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</si>
  <si>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</si>
  <si>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</si>
  <si>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</si>
  <si>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</si>
  <si>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</si>
  <si>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</si>
  <si>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</si>
  <si>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t>Spezialhandel:</t>
  </si>
  <si>
    <r>
      <t xml:space="preserve">noch </t>
    </r>
    <r>
      <rPr>
        <b/>
        <sz val="8"/>
        <rFont val="Helvetica"/>
        <family val="0"/>
      </rPr>
      <t>Enderzeugnisse</t>
    </r>
  </si>
  <si>
    <r>
      <t xml:space="preserve">noch </t>
    </r>
    <r>
      <rPr>
        <b/>
        <sz val="8"/>
        <rFont val="Helvetica"/>
        <family val="0"/>
      </rPr>
      <t>Vorerzeugnisse</t>
    </r>
  </si>
  <si>
    <r>
      <t xml:space="preserve">davon </t>
    </r>
    <r>
      <rPr>
        <b/>
        <sz val="8"/>
        <rFont val="Helvetica"/>
        <family val="0"/>
      </rPr>
      <t>Vorerzeugnisse</t>
    </r>
  </si>
  <si>
    <t>Butter und andere Fettstoffe aus der Milch</t>
  </si>
  <si>
    <t>2006 zu 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</si>
  <si>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</si>
  <si>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</si>
  <si>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</si>
  <si>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</si>
  <si>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</si>
  <si>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</si>
  <si>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</si>
  <si>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</si>
  <si>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</si>
  <si>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</si>
  <si>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</si>
  <si>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</si>
  <si>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</si>
  <si>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</si>
  <si>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</si>
  <si>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</si>
  <si>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</si>
  <si>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</si>
  <si>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</si>
  <si>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</si>
  <si>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2006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</si>
  <si>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</si>
  <si>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</si>
  <si>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</si>
  <si>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</si>
  <si>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</si>
  <si>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</si>
  <si>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</si>
  <si>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</si>
  <si>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1 / G III3 - j/06 S (Sonderbericht 2)</t>
  </si>
  <si>
    <t>Ein- und Ausfuhr des Landes Schleswig-Holstein nach Waren</t>
  </si>
  <si>
    <t>hafen@statistik-nord.de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</si>
</sst>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\ ###\ ##0"/>
    <numFmt numFmtId="191" formatCode="#,##0;[Red]\-#,##0"/>
    <numFmt numFmtId="192" formatCode="#,##0.00;[Red]\-#,##0.00"/>
    <numFmt numFmtId="193" formatCode="0.0\ \ \ \ \ "/>
    <numFmt numFmtId="194" formatCode="\+* 0.0\ \ \ \ ;\-* 0.0\ \ \ \ ;"/>
    <numFmt numFmtId="195" formatCode="\+* 0.0\ \ \ \ ;\–* 0.0\ \ \ \ ;"/>
    <numFmt numFmtId="196" formatCode="0.0\ \ \ \ \ \ \ "/>
    <numFmt numFmtId="197" formatCode="mmmm\ yyyy"/>
    <numFmt numFmtId="198" formatCode="##0.0\ \ \ \ \ \ "/>
    <numFmt numFmtId="199" formatCode="##0.0\ \ \ \ "/>
    <numFmt numFmtId="200" formatCode="\ \ \ \+* #0.0\ \ ;\ \ \ \–* #0.0\ \ "/>
    <numFmt numFmtId="201" formatCode="\ \ \ \+* #0.0\ \ \ \ ;\ \ \ \–* #0.0\ \ \ \ "/>
    <numFmt numFmtId="202" formatCode="\ \ \ \ \ \ \ \ \ \ \ \ \ \ \ \+* #0.0\ \ \ \ \ \ \ \ ;\ \ \ \ \ \ \ \ \ \ \ \ \ \ \ \–* #0.0\ \ \ \ \ \ \ \ "/>
    <numFmt numFmtId="203" formatCode="\ \ \ \ \ \ \ \ \ \ \ \ \+* #0.0\ \ \ \ \ \ \ \ \ \ ;\ \ \ \ \ \ \ \ \ \ \ \ \–* #0.0\ \ \ \ \ \ \ \ \ \ "/>
    <numFmt numFmtId="204" formatCode="###.0\ \ \ "/>
    <numFmt numFmtId="205" formatCode="d/\ mmmm\ yyyy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Helvetica"/>
      <family val="2"/>
    </font>
    <font>
      <u val="single"/>
      <sz val="7.5"/>
      <name val="Helvetica"/>
      <family val="2"/>
    </font>
    <font>
      <b/>
      <sz val="8"/>
      <name val="Helvetica"/>
      <family val="0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2" borderId="0" xfId="24" applyFont="1" applyFill="1">
      <alignment/>
      <protection/>
    </xf>
    <xf numFmtId="0" fontId="6" fillId="2" borderId="0" xfId="24" applyFont="1" applyFill="1" applyAlignment="1">
      <alignment horizontal="left"/>
      <protection/>
    </xf>
    <xf numFmtId="0" fontId="4" fillId="2" borderId="1" xfId="24" applyFont="1" applyFill="1" applyBorder="1">
      <alignment/>
      <protection/>
    </xf>
    <xf numFmtId="0" fontId="7" fillId="2" borderId="1" xfId="24" applyFont="1" applyFill="1" applyBorder="1">
      <alignment/>
      <protection/>
    </xf>
    <xf numFmtId="0" fontId="4" fillId="2" borderId="0" xfId="24" applyFont="1" applyFill="1" applyBorder="1">
      <alignment/>
      <protection/>
    </xf>
    <xf numFmtId="0" fontId="4" fillId="2" borderId="2" xfId="24" applyFont="1" applyFill="1" applyBorder="1">
      <alignment/>
      <protection/>
    </xf>
    <xf numFmtId="175" fontId="4" fillId="2" borderId="1" xfId="24" applyNumberFormat="1" applyFont="1" applyFill="1" applyBorder="1" applyAlignment="1">
      <alignment horizontal="center"/>
      <protection/>
    </xf>
    <xf numFmtId="0" fontId="4" fillId="2" borderId="0" xfId="24" applyFont="1" applyFill="1" applyAlignment="1">
      <alignment horizontal="center"/>
      <protection/>
    </xf>
    <xf numFmtId="0" fontId="6" fillId="2" borderId="0" xfId="23" applyFont="1" applyFill="1">
      <alignment/>
      <protection/>
    </xf>
    <xf numFmtId="0" fontId="4" fillId="2" borderId="3" xfId="24" applyFont="1" applyFill="1" applyBorder="1">
      <alignment/>
      <protection/>
    </xf>
    <xf numFmtId="0" fontId="10" fillId="2" borderId="3" xfId="0" applyFont="1" applyFill="1" applyBorder="1" applyAlignment="1">
      <alignment/>
    </xf>
    <xf numFmtId="0" fontId="4" fillId="2" borderId="4" xfId="24" applyFont="1" applyFill="1" applyBorder="1">
      <alignment/>
      <protection/>
    </xf>
    <xf numFmtId="175" fontId="4" fillId="2" borderId="5" xfId="24" applyNumberFormat="1" applyFont="1" applyFill="1" applyBorder="1" applyAlignment="1">
      <alignment horizontal="center"/>
      <protection/>
    </xf>
    <xf numFmtId="0" fontId="6" fillId="2" borderId="0" xfId="24" applyFont="1" applyFill="1">
      <alignment/>
      <protection/>
    </xf>
    <xf numFmtId="0" fontId="11" fillId="2" borderId="0" xfId="23" applyFont="1" applyFill="1" applyBorder="1">
      <alignment/>
      <protection/>
    </xf>
    <xf numFmtId="0" fontId="11" fillId="2" borderId="6" xfId="24" applyFont="1" applyFill="1" applyBorder="1">
      <alignment/>
      <protection/>
    </xf>
    <xf numFmtId="175" fontId="11" fillId="2" borderId="0" xfId="24" applyNumberFormat="1" applyFont="1" applyFill="1" applyBorder="1" applyAlignment="1">
      <alignment horizontal="center"/>
      <protection/>
    </xf>
    <xf numFmtId="0" fontId="11" fillId="2" borderId="0" xfId="24" applyFont="1" applyFill="1">
      <alignment/>
      <protection/>
    </xf>
    <xf numFmtId="190" fontId="6" fillId="2" borderId="7" xfId="24" applyNumberFormat="1" applyFont="1" applyFill="1" applyBorder="1" applyAlignment="1">
      <alignment horizontal="right"/>
      <protection/>
    </xf>
    <xf numFmtId="183" fontId="9" fillId="2" borderId="0" xfId="0" applyNumberFormat="1" applyFont="1" applyFill="1" applyBorder="1" applyAlignment="1">
      <alignment/>
    </xf>
    <xf numFmtId="0" fontId="6" fillId="2" borderId="0" xfId="23" applyFont="1" applyFill="1" applyBorder="1">
      <alignment/>
      <protection/>
    </xf>
    <xf numFmtId="190" fontId="6" fillId="2" borderId="7" xfId="24" applyNumberFormat="1" applyFont="1" applyFill="1" applyBorder="1">
      <alignment/>
      <protection/>
    </xf>
    <xf numFmtId="190" fontId="6" fillId="2" borderId="7" xfId="0" applyNumberFormat="1" applyFont="1" applyFill="1" applyBorder="1" applyAlignment="1">
      <alignment/>
    </xf>
    <xf numFmtId="180" fontId="6" fillId="2" borderId="0" xfId="0" applyNumberFormat="1" applyFont="1" applyFill="1" applyBorder="1" applyAlignment="1">
      <alignment horizontal="center"/>
    </xf>
    <xf numFmtId="0" fontId="6" fillId="2" borderId="0" xfId="23" applyFont="1" applyFill="1" applyAlignment="1">
      <alignment horizontal="left"/>
      <protection/>
    </xf>
    <xf numFmtId="190" fontId="4" fillId="2" borderId="7" xfId="24" applyNumberFormat="1" applyFont="1" applyFill="1" applyBorder="1">
      <alignment/>
      <protection/>
    </xf>
    <xf numFmtId="0" fontId="6" fillId="2" borderId="1" xfId="23" applyFont="1" applyFill="1" applyBorder="1">
      <alignment/>
      <protection/>
    </xf>
    <xf numFmtId="190" fontId="6" fillId="2" borderId="6" xfId="24" applyNumberFormat="1" applyFont="1" applyFill="1" applyBorder="1" applyAlignment="1">
      <alignment horizontal="right"/>
      <protection/>
    </xf>
    <xf numFmtId="183" fontId="9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185" fontId="14" fillId="2" borderId="0" xfId="0" applyNumberFormat="1" applyFont="1" applyFill="1" applyBorder="1" applyAlignment="1">
      <alignment/>
    </xf>
    <xf numFmtId="183" fontId="14" fillId="2" borderId="0" xfId="0" applyNumberFormat="1" applyFont="1" applyFill="1" applyBorder="1" applyAlignment="1">
      <alignment/>
    </xf>
    <xf numFmtId="0" fontId="6" fillId="2" borderId="0" xfId="24" applyFont="1" applyFill="1" applyAlignment="1">
      <alignment horizontal="right"/>
      <protection/>
    </xf>
    <xf numFmtId="0" fontId="15" fillId="2" borderId="0" xfId="24" applyFont="1" applyFill="1">
      <alignment/>
      <protection/>
    </xf>
    <xf numFmtId="0" fontId="16" fillId="2" borderId="0" xfId="23" applyFont="1" applyFill="1">
      <alignment/>
      <protection/>
    </xf>
    <xf numFmtId="0" fontId="15" fillId="2" borderId="0" xfId="0" applyFont="1" applyFill="1" applyAlignment="1">
      <alignment/>
    </xf>
    <xf numFmtId="0" fontId="17" fillId="2" borderId="0" xfId="24" applyFont="1" applyFill="1">
      <alignment/>
      <protection/>
    </xf>
    <xf numFmtId="0" fontId="17" fillId="2" borderId="1" xfId="23" applyFont="1" applyFill="1" applyBorder="1" applyAlignment="1">
      <alignment horizontal="right"/>
      <protection/>
    </xf>
    <xf numFmtId="0" fontId="17" fillId="2" borderId="0" xfId="23" applyFont="1" applyFill="1">
      <alignment/>
      <protection/>
    </xf>
    <xf numFmtId="190" fontId="6" fillId="2" borderId="0" xfId="24" applyNumberFormat="1" applyFont="1" applyFill="1" applyBorder="1" applyAlignment="1">
      <alignment horizontal="right"/>
      <protection/>
    </xf>
    <xf numFmtId="0" fontId="12" fillId="2" borderId="0" xfId="0" applyFont="1" applyFill="1" applyAlignment="1">
      <alignment/>
    </xf>
    <xf numFmtId="190" fontId="6" fillId="2" borderId="0" xfId="24" applyNumberFormat="1" applyFont="1" applyFill="1">
      <alignment/>
      <protection/>
    </xf>
    <xf numFmtId="0" fontId="13" fillId="2" borderId="8" xfId="21" applyFont="1" applyFill="1" applyBorder="1" applyAlignment="1" applyProtection="1">
      <alignment/>
      <protection hidden="1"/>
    </xf>
    <xf numFmtId="0" fontId="12" fillId="2" borderId="9" xfId="21" applyFont="1" applyFill="1" applyBorder="1" applyAlignment="1" applyProtection="1">
      <alignment/>
      <protection hidden="1"/>
    </xf>
    <xf numFmtId="0" fontId="21" fillId="2" borderId="5" xfId="19" applyFont="1" applyFill="1" applyBorder="1" applyAlignment="1" applyProtection="1">
      <alignment horizontal="left"/>
      <protection hidden="1"/>
    </xf>
    <xf numFmtId="0" fontId="12" fillId="2" borderId="0" xfId="21" applyFont="1" applyFill="1" applyBorder="1" applyProtection="1">
      <alignment/>
      <protection hidden="1"/>
    </xf>
    <xf numFmtId="0" fontId="13" fillId="2" borderId="0" xfId="21" applyFont="1" applyFill="1" applyBorder="1" applyAlignment="1" applyProtection="1">
      <alignment horizontal="centerContinuous"/>
      <protection hidden="1"/>
    </xf>
    <xf numFmtId="0" fontId="22" fillId="2" borderId="4" xfId="19" applyFont="1" applyFill="1" applyBorder="1" applyAlignment="1" applyProtection="1">
      <alignment horizontal="left"/>
      <protection hidden="1"/>
    </xf>
    <xf numFmtId="0" fontId="12" fillId="0" borderId="0" xfId="21" applyFont="1" applyProtection="1">
      <alignment/>
      <protection hidden="1"/>
    </xf>
    <xf numFmtId="0" fontId="4" fillId="2" borderId="10" xfId="24" applyFont="1" applyFill="1" applyBorder="1" applyAlignment="1">
      <alignment horizontal="center"/>
      <protection/>
    </xf>
    <xf numFmtId="0" fontId="4" fillId="2" borderId="11" xfId="24" applyFont="1" applyFill="1" applyBorder="1" applyAlignment="1">
      <alignment horizontal="center"/>
      <protection/>
    </xf>
    <xf numFmtId="0" fontId="4" fillId="2" borderId="12" xfId="24" applyFont="1" applyFill="1" applyBorder="1" applyAlignment="1">
      <alignment horizontal="center"/>
      <protection/>
    </xf>
    <xf numFmtId="0" fontId="9" fillId="2" borderId="1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4" fillId="0" borderId="6" xfId="24" applyFont="1" applyBorder="1" applyAlignment="1">
      <alignment horizontal="center" vertical="center"/>
      <protection/>
    </xf>
    <xf numFmtId="0" fontId="4" fillId="0" borderId="13" xfId="24" applyFont="1" applyBorder="1" applyAlignment="1">
      <alignment horizontal="center" vertical="center"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13" fillId="3" borderId="1" xfId="21" applyFont="1" applyFill="1" applyBorder="1" applyAlignment="1" applyProtection="1">
      <alignment/>
      <protection hidden="1"/>
    </xf>
    <xf numFmtId="0" fontId="12" fillId="3" borderId="1" xfId="21" applyFont="1" applyFill="1" applyBorder="1" applyAlignment="1" applyProtection="1">
      <alignment/>
      <protection hidden="1"/>
    </xf>
    <xf numFmtId="0" fontId="12" fillId="3" borderId="14" xfId="21" applyFont="1" applyFill="1" applyBorder="1" applyAlignment="1" applyProtection="1">
      <alignment/>
      <protection hidden="1"/>
    </xf>
    <xf numFmtId="0" fontId="12" fillId="0" borderId="0" xfId="22" applyFont="1" applyProtection="1">
      <alignment/>
      <protection hidden="1"/>
    </xf>
    <xf numFmtId="0" fontId="12" fillId="3" borderId="0" xfId="21" applyFont="1" applyFill="1" applyBorder="1" applyAlignment="1" applyProtection="1">
      <alignment vertical="top"/>
      <protection hidden="1"/>
    </xf>
    <xf numFmtId="0" fontId="12" fillId="3" borderId="0" xfId="21" applyFont="1" applyFill="1" applyBorder="1" applyAlignment="1" applyProtection="1">
      <alignment/>
      <protection hidden="1"/>
    </xf>
    <xf numFmtId="0" fontId="12" fillId="3" borderId="2" xfId="21" applyFont="1" applyFill="1" applyBorder="1" applyAlignment="1" applyProtection="1">
      <alignment/>
      <protection hidden="1"/>
    </xf>
    <xf numFmtId="0" fontId="21" fillId="3" borderId="3" xfId="19" applyFont="1" applyFill="1" applyBorder="1" applyAlignment="1" applyProtection="1">
      <alignment horizontal="left"/>
      <protection hidden="1"/>
    </xf>
    <xf numFmtId="0" fontId="12" fillId="3" borderId="3" xfId="21" applyFont="1" applyFill="1" applyBorder="1" applyAlignment="1" applyProtection="1">
      <alignment/>
      <protection hidden="1"/>
    </xf>
    <xf numFmtId="0" fontId="12" fillId="3" borderId="4" xfId="21" applyFont="1" applyFill="1" applyBorder="1" applyAlignment="1" applyProtection="1">
      <alignment/>
      <protection hidden="1"/>
    </xf>
    <xf numFmtId="0" fontId="12" fillId="3" borderId="8" xfId="21" applyFont="1" applyFill="1" applyBorder="1" applyProtection="1">
      <alignment/>
      <protection hidden="1"/>
    </xf>
    <xf numFmtId="0" fontId="12" fillId="3" borderId="1" xfId="21" applyFont="1" applyFill="1" applyBorder="1" applyProtection="1">
      <alignment/>
      <protection hidden="1"/>
    </xf>
    <xf numFmtId="0" fontId="12" fillId="3" borderId="14" xfId="21" applyFont="1" applyFill="1" applyBorder="1" applyProtection="1">
      <alignment/>
      <protection hidden="1"/>
    </xf>
    <xf numFmtId="0" fontId="12" fillId="3" borderId="9" xfId="21" applyFont="1" applyFill="1" applyBorder="1" applyProtection="1">
      <alignment/>
      <protection hidden="1"/>
    </xf>
    <xf numFmtId="0" fontId="12" fillId="3" borderId="0" xfId="21" applyFont="1" applyFill="1" applyBorder="1" applyProtection="1">
      <alignment/>
      <protection hidden="1"/>
    </xf>
    <xf numFmtId="0" fontId="12" fillId="3" borderId="2" xfId="21" applyFont="1" applyFill="1" applyBorder="1" applyProtection="1">
      <alignment/>
      <protection hidden="1"/>
    </xf>
    <xf numFmtId="49" fontId="12" fillId="3" borderId="0" xfId="21" applyNumberFormat="1" applyFont="1" applyFill="1" applyBorder="1" applyProtection="1">
      <alignment/>
      <protection hidden="1"/>
    </xf>
    <xf numFmtId="0" fontId="12" fillId="3" borderId="0" xfId="21" applyFont="1" applyFill="1" applyBorder="1" applyProtection="1" quotePrefix="1">
      <alignment/>
      <protection hidden="1"/>
    </xf>
    <xf numFmtId="0" fontId="12" fillId="3" borderId="5" xfId="21" applyFont="1" applyFill="1" applyBorder="1" applyProtection="1">
      <alignment/>
      <protection hidden="1"/>
    </xf>
    <xf numFmtId="0" fontId="22" fillId="3" borderId="3" xfId="18" applyFont="1" applyFill="1" applyBorder="1" applyAlignment="1" applyProtection="1">
      <alignment horizontal="left"/>
      <protection hidden="1"/>
    </xf>
    <xf numFmtId="0" fontId="22" fillId="3" borderId="3" xfId="19" applyFont="1" applyFill="1" applyBorder="1" applyAlignment="1" applyProtection="1">
      <alignment horizontal="left"/>
      <protection hidden="1"/>
    </xf>
    <xf numFmtId="0" fontId="22" fillId="3" borderId="4" xfId="19" applyFont="1" applyFill="1" applyBorder="1" applyAlignment="1" applyProtection="1">
      <alignment horizontal="left"/>
      <protection hidden="1"/>
    </xf>
    <xf numFmtId="0" fontId="12" fillId="3" borderId="3" xfId="21" applyFont="1" applyFill="1" applyBorder="1" applyProtection="1">
      <alignment/>
      <protection hidden="1"/>
    </xf>
    <xf numFmtId="0" fontId="13" fillId="3" borderId="9" xfId="21" applyFont="1" applyFill="1" applyBorder="1" applyAlignment="1" applyProtection="1">
      <alignment/>
      <protection hidden="1"/>
    </xf>
    <xf numFmtId="0" fontId="13" fillId="2" borderId="9" xfId="21" applyFont="1" applyFill="1" applyBorder="1" applyAlignment="1" applyProtection="1">
      <alignment/>
      <protection locked="0"/>
    </xf>
    <xf numFmtId="0" fontId="13" fillId="3" borderId="0" xfId="21" applyFont="1" applyFill="1" applyBorder="1" applyAlignment="1" applyProtection="1">
      <alignment horizontal="centerContinuous"/>
      <protection hidden="1"/>
    </xf>
    <xf numFmtId="0" fontId="13" fillId="3" borderId="2" xfId="21" applyFont="1" applyFill="1" applyBorder="1" applyAlignment="1" applyProtection="1">
      <alignment horizontal="centerContinuous"/>
      <protection hidden="1"/>
    </xf>
    <xf numFmtId="0" fontId="13" fillId="2" borderId="9" xfId="21" applyFont="1" applyFill="1" applyBorder="1" applyAlignment="1" applyProtection="1">
      <alignment horizontal="left"/>
      <protection locked="0"/>
    </xf>
    <xf numFmtId="49" fontId="13" fillId="2" borderId="9" xfId="21" applyNumberFormat="1" applyFont="1" applyFill="1" applyBorder="1" applyAlignment="1" applyProtection="1">
      <alignment horizontal="left"/>
      <protection locked="0"/>
    </xf>
    <xf numFmtId="0" fontId="12" fillId="3" borderId="0" xfId="21" applyFont="1" applyFill="1" applyProtection="1">
      <alignment/>
      <protection hidden="1"/>
    </xf>
    <xf numFmtId="49" fontId="12" fillId="2" borderId="1" xfId="21" applyNumberFormat="1" applyFont="1" applyFill="1" applyBorder="1" applyAlignment="1" applyProtection="1">
      <alignment horizontal="left"/>
      <protection locked="0"/>
    </xf>
    <xf numFmtId="49" fontId="12" fillId="2" borderId="14" xfId="21" applyNumberFormat="1" applyFont="1" applyFill="1" applyBorder="1" applyAlignment="1" applyProtection="1">
      <alignment horizontal="left"/>
      <protection locked="0"/>
    </xf>
    <xf numFmtId="205" fontId="12" fillId="2" borderId="12" xfId="21" applyNumberFormat="1" applyFont="1" applyFill="1" applyBorder="1" applyAlignment="1" applyProtection="1">
      <alignment horizontal="left"/>
      <protection locked="0"/>
    </xf>
    <xf numFmtId="205" fontId="12" fillId="2" borderId="11" xfId="21" applyNumberFormat="1" applyFont="1" applyFill="1" applyBorder="1" applyAlignment="1" applyProtection="1">
      <alignment horizontal="left"/>
      <protection locked="0"/>
    </xf>
    <xf numFmtId="49" fontId="12" fillId="2" borderId="0" xfId="21" applyNumberFormat="1" applyFont="1" applyFill="1" applyBorder="1" applyAlignment="1" applyProtection="1">
      <alignment horizontal="left"/>
      <protection locked="0"/>
    </xf>
    <xf numFmtId="49" fontId="12" fillId="2" borderId="2" xfId="21" applyNumberFormat="1" applyFont="1" applyFill="1" applyBorder="1" applyAlignment="1" applyProtection="1">
      <alignment horizontal="left"/>
      <protection locked="0"/>
    </xf>
    <xf numFmtId="0" fontId="22" fillId="2" borderId="3" xfId="18" applyFont="1" applyFill="1" applyBorder="1" applyAlignment="1" applyProtection="1">
      <alignment horizontal="left"/>
      <protection locked="0"/>
    </xf>
    <xf numFmtId="0" fontId="22" fillId="2" borderId="3" xfId="19" applyFont="1" applyFill="1" applyBorder="1" applyAlignment="1" applyProtection="1">
      <alignment horizontal="left"/>
      <protection locked="0"/>
    </xf>
    <xf numFmtId="0" fontId="12" fillId="3" borderId="8" xfId="21" applyFont="1" applyFill="1" applyBorder="1" applyAlignment="1" applyProtection="1">
      <alignment horizontal="left" vertical="top" wrapText="1"/>
      <protection hidden="1"/>
    </xf>
    <xf numFmtId="0" fontId="12" fillId="3" borderId="1" xfId="21" applyFont="1" applyFill="1" applyBorder="1" applyAlignment="1" applyProtection="1">
      <alignment horizontal="left" vertical="top" wrapText="1"/>
      <protection hidden="1"/>
    </xf>
    <xf numFmtId="0" fontId="12" fillId="3" borderId="14" xfId="21" applyFont="1" applyFill="1" applyBorder="1" applyAlignment="1" applyProtection="1">
      <alignment horizontal="left" vertical="top" wrapText="1"/>
      <protection hidden="1"/>
    </xf>
    <xf numFmtId="0" fontId="12" fillId="3" borderId="9" xfId="21" applyFont="1" applyFill="1" applyBorder="1" applyAlignment="1" applyProtection="1">
      <alignment horizontal="left" vertical="top" wrapText="1"/>
      <protection hidden="1"/>
    </xf>
    <xf numFmtId="0" fontId="12" fillId="3" borderId="0" xfId="21" applyFont="1" applyFill="1" applyBorder="1" applyAlignment="1" applyProtection="1">
      <alignment horizontal="left" vertical="top" wrapText="1"/>
      <protection hidden="1"/>
    </xf>
    <xf numFmtId="0" fontId="12" fillId="3" borderId="2" xfId="21" applyFont="1" applyFill="1" applyBorder="1" applyAlignment="1" applyProtection="1">
      <alignment horizontal="left" vertical="top" wrapText="1"/>
      <protection hidden="1"/>
    </xf>
    <xf numFmtId="0" fontId="12" fillId="3" borderId="5" xfId="21" applyFont="1" applyFill="1" applyBorder="1" applyAlignment="1" applyProtection="1">
      <alignment horizontal="left" vertical="top" wrapText="1"/>
      <protection hidden="1"/>
    </xf>
    <xf numFmtId="0" fontId="12" fillId="3" borderId="3" xfId="21" applyFont="1" applyFill="1" applyBorder="1" applyAlignment="1" applyProtection="1">
      <alignment horizontal="left" vertical="top" wrapText="1"/>
      <protection hidden="1"/>
    </xf>
    <xf numFmtId="0" fontId="12" fillId="3" borderId="4" xfId="21" applyFont="1" applyFill="1" applyBorder="1" applyAlignment="1" applyProtection="1">
      <alignment horizontal="left" vertical="top" wrapText="1"/>
      <protection hidden="1"/>
    </xf>
    <xf numFmtId="0" fontId="12" fillId="3" borderId="12" xfId="21" applyFont="1" applyFill="1" applyBorder="1" applyProtection="1">
      <alignment/>
      <protection hidden="1"/>
    </xf>
    <xf numFmtId="0" fontId="12" fillId="3" borderId="10" xfId="21" applyFont="1" applyFill="1" applyBorder="1" applyProtection="1">
      <alignment/>
      <protection hidden="1"/>
    </xf>
    <xf numFmtId="0" fontId="12" fillId="3" borderId="11" xfId="21" applyFont="1" applyFill="1" applyBorder="1" applyProtection="1">
      <alignment/>
      <protection hidden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LAND94A4" xfId="23"/>
    <cellStyle name="Standard_LANDH95A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000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225</xdr:row>
      <xdr:rowOff>114300</xdr:rowOff>
    </xdr:from>
    <xdr:to>
      <xdr:col>1</xdr:col>
      <xdr:colOff>85725</xdr:colOff>
      <xdr:row>225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0" y="3559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228</xdr:row>
      <xdr:rowOff>114300</xdr:rowOff>
    </xdr:from>
    <xdr:to>
      <xdr:col>1</xdr:col>
      <xdr:colOff>85725</xdr:colOff>
      <xdr:row>228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8330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79</xdr:row>
      <xdr:rowOff>28575</xdr:rowOff>
    </xdr:from>
    <xdr:to>
      <xdr:col>16</xdr:col>
      <xdr:colOff>123825</xdr:colOff>
      <xdr:row>79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14300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225</xdr:row>
      <xdr:rowOff>114300</xdr:rowOff>
    </xdr:from>
    <xdr:to>
      <xdr:col>1</xdr:col>
      <xdr:colOff>85725</xdr:colOff>
      <xdr:row>225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509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76</xdr:row>
      <xdr:rowOff>47625</xdr:rowOff>
    </xdr:from>
    <xdr:to>
      <xdr:col>11</xdr:col>
      <xdr:colOff>180975</xdr:colOff>
      <xdr:row>77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12520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192</xdr:row>
      <xdr:rowOff>114300</xdr:rowOff>
    </xdr:from>
    <xdr:to>
      <xdr:col>1</xdr:col>
      <xdr:colOff>85725</xdr:colOff>
      <xdr:row>192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0422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75</xdr:row>
      <xdr:rowOff>57150</xdr:rowOff>
    </xdr:from>
    <xdr:to>
      <xdr:col>16</xdr:col>
      <xdr:colOff>123825</xdr:colOff>
      <xdr:row>75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12776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46</xdr:row>
      <xdr:rowOff>114300</xdr:rowOff>
    </xdr:from>
    <xdr:to>
      <xdr:col>2</xdr:col>
      <xdr:colOff>161925</xdr:colOff>
      <xdr:row>46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5250" y="6867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51" customWidth="1"/>
    <col min="2" max="4" width="11.8515625" style="51" customWidth="1"/>
    <col min="5" max="5" width="12.421875" style="51" customWidth="1"/>
    <col min="6" max="7" width="11.8515625" style="51" customWidth="1"/>
    <col min="8" max="8" width="7.140625" style="51" customWidth="1"/>
    <col min="9" max="16384" width="11.421875" style="65" customWidth="1"/>
  </cols>
  <sheetData>
    <row r="1" spans="1:8" ht="19.5" customHeight="1">
      <c r="A1" s="45"/>
      <c r="B1" s="62" t="s">
        <v>239</v>
      </c>
      <c r="C1" s="63"/>
      <c r="D1" s="63"/>
      <c r="E1" s="63"/>
      <c r="F1" s="63"/>
      <c r="G1" s="63"/>
      <c r="H1" s="64"/>
    </row>
    <row r="2" spans="1:8" ht="19.5" customHeight="1">
      <c r="A2" s="46"/>
      <c r="B2" s="66" t="s">
        <v>240</v>
      </c>
      <c r="C2" s="67"/>
      <c r="D2" s="67"/>
      <c r="E2" s="67"/>
      <c r="F2" s="67"/>
      <c r="G2" s="67"/>
      <c r="H2" s="68"/>
    </row>
    <row r="3" spans="1:8" ht="12.75">
      <c r="A3" s="47"/>
      <c r="B3" s="69" t="s">
        <v>241</v>
      </c>
      <c r="C3" s="70"/>
      <c r="D3" s="70"/>
      <c r="E3" s="70"/>
      <c r="F3" s="70"/>
      <c r="G3" s="70"/>
      <c r="H3" s="71"/>
    </row>
    <row r="4" spans="1:8" ht="12.75">
      <c r="A4" s="72" t="s">
        <v>242</v>
      </c>
      <c r="B4" s="73" t="s">
        <v>243</v>
      </c>
      <c r="C4" s="73"/>
      <c r="D4" s="74"/>
      <c r="E4" s="73" t="s">
        <v>244</v>
      </c>
      <c r="F4" s="73" t="s">
        <v>245</v>
      </c>
      <c r="G4" s="73"/>
      <c r="H4" s="74"/>
    </row>
    <row r="5" spans="1:8" ht="12.75">
      <c r="A5" s="75" t="s">
        <v>246</v>
      </c>
      <c r="B5" s="76" t="s">
        <v>247</v>
      </c>
      <c r="C5" s="76"/>
      <c r="D5" s="77"/>
      <c r="E5" s="76" t="s">
        <v>246</v>
      </c>
      <c r="F5" s="76" t="s">
        <v>248</v>
      </c>
      <c r="G5" s="76"/>
      <c r="H5" s="77"/>
    </row>
    <row r="6" spans="1:8" ht="12.75">
      <c r="A6" s="75" t="s">
        <v>249</v>
      </c>
      <c r="B6" s="78" t="s">
        <v>250</v>
      </c>
      <c r="C6" s="76"/>
      <c r="D6" s="77"/>
      <c r="E6" s="76" t="s">
        <v>249</v>
      </c>
      <c r="F6" s="78" t="s">
        <v>251</v>
      </c>
      <c r="G6" s="79"/>
      <c r="H6" s="77"/>
    </row>
    <row r="7" spans="1:8" ht="12.75">
      <c r="A7" s="75" t="s">
        <v>252</v>
      </c>
      <c r="B7" s="78" t="s">
        <v>253</v>
      </c>
      <c r="C7" s="76"/>
      <c r="D7" s="77"/>
      <c r="E7" s="76" t="s">
        <v>252</v>
      </c>
      <c r="F7" s="78" t="s">
        <v>254</v>
      </c>
      <c r="G7" s="79"/>
      <c r="H7" s="77"/>
    </row>
    <row r="8" spans="1:8" ht="12.75">
      <c r="A8" s="80" t="s">
        <v>255</v>
      </c>
      <c r="B8" s="81" t="s">
        <v>256</v>
      </c>
      <c r="C8" s="82"/>
      <c r="D8" s="83"/>
      <c r="E8" s="84" t="s">
        <v>255</v>
      </c>
      <c r="F8" s="82" t="s">
        <v>257</v>
      </c>
      <c r="G8" s="82"/>
      <c r="H8" s="83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85" t="s">
        <v>258</v>
      </c>
      <c r="B10" s="76"/>
      <c r="C10" s="76"/>
      <c r="D10" s="76"/>
      <c r="E10" s="76"/>
      <c r="F10" s="76"/>
      <c r="G10" s="76"/>
      <c r="H10" s="77"/>
    </row>
    <row r="11" spans="1:8" ht="12.75">
      <c r="A11" s="86" t="s">
        <v>268</v>
      </c>
      <c r="B11" s="48"/>
      <c r="C11" s="49"/>
      <c r="D11" s="49"/>
      <c r="E11" s="49"/>
      <c r="F11" s="49"/>
      <c r="G11" s="87"/>
      <c r="H11" s="88"/>
    </row>
    <row r="12" spans="1:8" ht="12.75">
      <c r="A12" s="89" t="s">
        <v>269</v>
      </c>
      <c r="B12" s="48"/>
      <c r="C12" s="49"/>
      <c r="D12" s="49"/>
      <c r="E12" s="49"/>
      <c r="F12" s="49"/>
      <c r="G12" s="87"/>
      <c r="H12" s="88"/>
    </row>
    <row r="13" spans="1:8" ht="12.75">
      <c r="A13" s="90" t="s">
        <v>259</v>
      </c>
      <c r="B13" s="48"/>
      <c r="C13" s="48"/>
      <c r="D13" s="48"/>
      <c r="E13" s="48"/>
      <c r="F13" s="48"/>
      <c r="G13" s="76"/>
      <c r="H13" s="77"/>
    </row>
    <row r="14" spans="1:8" ht="12.75">
      <c r="A14" s="75"/>
      <c r="B14" s="76"/>
      <c r="C14" s="76"/>
      <c r="D14" s="76"/>
      <c r="E14" s="76"/>
      <c r="F14" s="76"/>
      <c r="G14" s="76"/>
      <c r="H14" s="77"/>
    </row>
    <row r="15" spans="1:8" ht="12.75">
      <c r="A15" s="75" t="s">
        <v>260</v>
      </c>
      <c r="B15" s="76"/>
      <c r="C15" s="91"/>
      <c r="D15" s="91"/>
      <c r="E15" s="91"/>
      <c r="F15" s="91"/>
      <c r="G15" s="76" t="s">
        <v>261</v>
      </c>
      <c r="H15" s="77"/>
    </row>
    <row r="16" spans="1:8" ht="12.75">
      <c r="A16" s="72" t="s">
        <v>262</v>
      </c>
      <c r="B16" s="92" t="s">
        <v>263</v>
      </c>
      <c r="C16" s="92"/>
      <c r="D16" s="92"/>
      <c r="E16" s="93"/>
      <c r="F16" s="91"/>
      <c r="G16" s="94">
        <v>39163</v>
      </c>
      <c r="H16" s="95"/>
    </row>
    <row r="17" spans="1:8" ht="12.75">
      <c r="A17" s="75" t="s">
        <v>249</v>
      </c>
      <c r="B17" s="96" t="s">
        <v>264</v>
      </c>
      <c r="C17" s="96"/>
      <c r="D17" s="96"/>
      <c r="E17" s="97"/>
      <c r="F17" s="76"/>
      <c r="G17" s="76"/>
      <c r="H17" s="77"/>
    </row>
    <row r="18" spans="1:8" ht="12.75">
      <c r="A18" s="80" t="s">
        <v>255</v>
      </c>
      <c r="B18" s="98" t="s">
        <v>270</v>
      </c>
      <c r="C18" s="99"/>
      <c r="D18" s="99"/>
      <c r="E18" s="50"/>
      <c r="F18" s="76"/>
      <c r="G18" s="76"/>
      <c r="H18" s="77"/>
    </row>
    <row r="19" spans="1:8" ht="12.75">
      <c r="A19" s="75"/>
      <c r="B19" s="76"/>
      <c r="C19" s="76"/>
      <c r="D19" s="76"/>
      <c r="E19" s="76"/>
      <c r="F19" s="76"/>
      <c r="G19" s="76"/>
      <c r="H19" s="77"/>
    </row>
    <row r="20" spans="1:8" ht="27" customHeight="1">
      <c r="A20" s="100" t="s">
        <v>265</v>
      </c>
      <c r="B20" s="101"/>
      <c r="C20" s="101"/>
      <c r="D20" s="101"/>
      <c r="E20" s="101"/>
      <c r="F20" s="101"/>
      <c r="G20" s="101"/>
      <c r="H20" s="102"/>
    </row>
    <row r="21" spans="1:8" ht="28.5" customHeight="1">
      <c r="A21" s="103" t="s">
        <v>266</v>
      </c>
      <c r="B21" s="104"/>
      <c r="C21" s="104"/>
      <c r="D21" s="104"/>
      <c r="E21" s="104"/>
      <c r="F21" s="104"/>
      <c r="G21" s="104"/>
      <c r="H21" s="105"/>
    </row>
    <row r="22" spans="1:8" ht="12.75">
      <c r="A22" s="106" t="s">
        <v>267</v>
      </c>
      <c r="B22" s="107"/>
      <c r="C22" s="107"/>
      <c r="D22" s="107"/>
      <c r="E22" s="107"/>
      <c r="F22" s="107"/>
      <c r="G22" s="107"/>
      <c r="H22" s="108"/>
    </row>
    <row r="23" spans="1:8" ht="12.75">
      <c r="A23" s="109"/>
      <c r="B23" s="110"/>
      <c r="C23" s="110"/>
      <c r="D23" s="110"/>
      <c r="E23" s="110"/>
      <c r="F23" s="110"/>
      <c r="G23" s="110"/>
      <c r="H23" s="111"/>
    </row>
    <row r="24" spans="1:8" ht="12.75">
      <c r="A24" s="65"/>
      <c r="B24" s="65"/>
      <c r="C24" s="65"/>
      <c r="D24" s="65"/>
      <c r="E24" s="65"/>
      <c r="F24" s="65"/>
      <c r="G24" s="65"/>
      <c r="H24" s="65"/>
    </row>
    <row r="25" spans="1:8" ht="12.75">
      <c r="A25" s="65"/>
      <c r="B25" s="65"/>
      <c r="C25" s="65"/>
      <c r="D25" s="65"/>
      <c r="E25" s="65"/>
      <c r="F25" s="65"/>
      <c r="G25" s="65"/>
      <c r="H25" s="65"/>
    </row>
    <row r="26" spans="1:8" ht="12.75">
      <c r="A26" s="65"/>
      <c r="B26" s="65"/>
      <c r="C26" s="65"/>
      <c r="D26" s="65"/>
      <c r="E26" s="65"/>
      <c r="F26" s="65"/>
      <c r="G26" s="65"/>
      <c r="H26" s="65"/>
    </row>
    <row r="27" spans="1:8" ht="12.75">
      <c r="A27" s="65"/>
      <c r="B27" s="65"/>
      <c r="C27" s="65"/>
      <c r="D27" s="65"/>
      <c r="E27" s="65"/>
      <c r="F27" s="65"/>
      <c r="G27" s="65"/>
      <c r="H27" s="65"/>
    </row>
    <row r="28" spans="1:8" ht="12.75">
      <c r="A28" s="65"/>
      <c r="B28" s="65"/>
      <c r="C28" s="65"/>
      <c r="D28" s="65"/>
      <c r="E28" s="65"/>
      <c r="F28" s="65"/>
      <c r="G28" s="65"/>
      <c r="H28" s="65"/>
    </row>
    <row r="29" spans="1:8" ht="12.75">
      <c r="A29" s="65"/>
      <c r="B29" s="65"/>
      <c r="C29" s="65"/>
      <c r="D29" s="65"/>
      <c r="E29" s="65"/>
      <c r="F29" s="65"/>
      <c r="G29" s="65"/>
      <c r="H29" s="65"/>
    </row>
    <row r="30" spans="1:8" ht="12.75">
      <c r="A30" s="65"/>
      <c r="B30" s="65"/>
      <c r="C30" s="65"/>
      <c r="D30" s="65"/>
      <c r="E30" s="65"/>
      <c r="F30" s="65"/>
      <c r="G30" s="65"/>
      <c r="H30" s="65"/>
    </row>
    <row r="31" spans="1:8" ht="12.75">
      <c r="A31" s="65"/>
      <c r="B31" s="65"/>
      <c r="C31" s="65"/>
      <c r="D31" s="65"/>
      <c r="E31" s="65"/>
      <c r="F31" s="65"/>
      <c r="G31" s="65"/>
      <c r="H31" s="65"/>
    </row>
    <row r="32" spans="1:8" ht="12.75">
      <c r="A32" s="65"/>
      <c r="B32" s="65"/>
      <c r="C32" s="65"/>
      <c r="D32" s="65"/>
      <c r="E32" s="65"/>
      <c r="F32" s="65"/>
      <c r="G32" s="65"/>
      <c r="H32" s="65"/>
    </row>
    <row r="33" spans="1:8" ht="12.75">
      <c r="A33" s="65"/>
      <c r="B33" s="65"/>
      <c r="C33" s="65"/>
      <c r="D33" s="65"/>
      <c r="E33" s="65"/>
      <c r="F33" s="65"/>
      <c r="G33" s="65"/>
      <c r="H33" s="65"/>
    </row>
    <row r="34" spans="1:8" ht="12.75">
      <c r="A34" s="65"/>
      <c r="B34" s="65"/>
      <c r="C34" s="65"/>
      <c r="D34" s="65"/>
      <c r="E34" s="65"/>
      <c r="F34" s="65"/>
      <c r="G34" s="65"/>
      <c r="H34" s="65"/>
    </row>
    <row r="35" spans="1:8" ht="12.75">
      <c r="A35" s="65"/>
      <c r="B35" s="65"/>
      <c r="C35" s="65"/>
      <c r="D35" s="65"/>
      <c r="E35" s="65"/>
      <c r="F35" s="65"/>
      <c r="G35" s="65"/>
      <c r="H35" s="65"/>
    </row>
    <row r="36" spans="1:8" ht="12.75">
      <c r="A36" s="65"/>
      <c r="B36" s="65"/>
      <c r="C36" s="65"/>
      <c r="D36" s="65"/>
      <c r="E36" s="65"/>
      <c r="F36" s="65"/>
      <c r="G36" s="65"/>
      <c r="H36" s="65"/>
    </row>
    <row r="37" spans="1:8" ht="12.75">
      <c r="A37" s="65"/>
      <c r="B37" s="65"/>
      <c r="C37" s="65"/>
      <c r="D37" s="65"/>
      <c r="E37" s="65"/>
      <c r="F37" s="65"/>
      <c r="G37" s="65"/>
      <c r="H37" s="65"/>
    </row>
    <row r="38" spans="1:8" ht="12.75">
      <c r="A38" s="65"/>
      <c r="B38" s="65"/>
      <c r="C38" s="65"/>
      <c r="D38" s="65"/>
      <c r="E38" s="65"/>
      <c r="F38" s="65"/>
      <c r="G38" s="65"/>
      <c r="H38" s="65"/>
    </row>
    <row r="39" spans="1:8" ht="12.75">
      <c r="A39" s="65"/>
      <c r="B39" s="65"/>
      <c r="C39" s="65"/>
      <c r="D39" s="65"/>
      <c r="E39" s="65"/>
      <c r="F39" s="65"/>
      <c r="G39" s="65"/>
      <c r="H39" s="65"/>
    </row>
    <row r="40" spans="1:8" ht="12.75">
      <c r="A40" s="65"/>
      <c r="B40" s="65"/>
      <c r="C40" s="65"/>
      <c r="D40" s="65"/>
      <c r="E40" s="65"/>
      <c r="F40" s="65"/>
      <c r="G40" s="65"/>
      <c r="H40" s="65"/>
    </row>
    <row r="41" spans="1:8" ht="12.75">
      <c r="A41" s="65"/>
      <c r="B41" s="65"/>
      <c r="C41" s="65"/>
      <c r="D41" s="65"/>
      <c r="E41" s="65"/>
      <c r="F41" s="65"/>
      <c r="G41" s="65"/>
      <c r="H41" s="65"/>
    </row>
    <row r="42" spans="1:8" ht="12.75">
      <c r="A42" s="65"/>
      <c r="B42" s="65"/>
      <c r="C42" s="65"/>
      <c r="D42" s="65"/>
      <c r="E42" s="65"/>
      <c r="F42" s="65"/>
      <c r="G42" s="65"/>
      <c r="H42" s="65"/>
    </row>
    <row r="43" spans="1:8" ht="12.75">
      <c r="A43" s="65"/>
      <c r="B43" s="65"/>
      <c r="C43" s="65"/>
      <c r="D43" s="65"/>
      <c r="E43" s="65"/>
      <c r="F43" s="65"/>
      <c r="G43" s="65"/>
      <c r="H43" s="65"/>
    </row>
    <row r="44" spans="1:8" ht="12.75">
      <c r="A44" s="65"/>
      <c r="B44" s="65"/>
      <c r="C44" s="65"/>
      <c r="D44" s="65"/>
      <c r="E44" s="65"/>
      <c r="F44" s="65"/>
      <c r="G44" s="65"/>
      <c r="H44" s="65"/>
    </row>
  </sheetData>
  <sheetProtection sheet="1" objects="1" scenarios="1"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2" width="13.00390625" style="1" customWidth="1"/>
    <col min="13" max="16384" width="11.421875" style="1" customWidth="1"/>
  </cols>
  <sheetData>
    <row r="1" ht="6" customHeight="1"/>
    <row r="2" spans="1:12" ht="14.25">
      <c r="A2" s="3"/>
      <c r="B2" s="3"/>
      <c r="C2" s="4"/>
      <c r="D2" s="4"/>
      <c r="E2" s="4"/>
      <c r="F2" s="4"/>
      <c r="G2" s="55" t="s">
        <v>216</v>
      </c>
      <c r="H2" s="56"/>
      <c r="I2" s="57"/>
      <c r="J2" s="55" t="s">
        <v>217</v>
      </c>
      <c r="K2" s="56"/>
      <c r="L2" s="56"/>
    </row>
    <row r="3" spans="1:12" ht="12" customHeight="1">
      <c r="A3" s="5"/>
      <c r="B3" s="5"/>
      <c r="C3" s="5"/>
      <c r="D3" s="5"/>
      <c r="E3" s="5"/>
      <c r="F3" s="6"/>
      <c r="G3" s="60">
        <v>2006</v>
      </c>
      <c r="H3" s="58">
        <v>2005</v>
      </c>
      <c r="I3" s="7" t="s">
        <v>0</v>
      </c>
      <c r="J3" s="58">
        <v>2006</v>
      </c>
      <c r="K3" s="58">
        <v>2005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61"/>
      <c r="H4" s="59"/>
      <c r="I4" s="8" t="s">
        <v>238</v>
      </c>
      <c r="J4" s="59"/>
      <c r="K4" s="59"/>
      <c r="L4" s="8" t="s">
        <v>238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52" t="s">
        <v>1</v>
      </c>
      <c r="H5" s="53"/>
      <c r="I5" s="13" t="s">
        <v>2</v>
      </c>
      <c r="J5" s="54" t="s">
        <v>3</v>
      </c>
      <c r="K5" s="53"/>
      <c r="L5" s="13" t="s">
        <v>2</v>
      </c>
      <c r="Q5" s="9"/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2" s="14" customFormat="1" ht="12">
      <c r="A7" s="41" t="s">
        <v>5</v>
      </c>
      <c r="D7" s="9"/>
      <c r="E7" s="9"/>
      <c r="F7" s="9"/>
      <c r="G7" s="19">
        <f>G9+G17+G28+'Seite 2'!G7</f>
        <v>1817590.5090000003</v>
      </c>
      <c r="H7" s="19">
        <v>1710907.946</v>
      </c>
      <c r="I7" s="20">
        <v>-1.9920336832379348</v>
      </c>
      <c r="J7" s="19">
        <f>+J9+J17+J28+'Seite 2'!J7</f>
        <v>1242942.764</v>
      </c>
      <c r="K7" s="19">
        <v>1129460.182</v>
      </c>
      <c r="L7" s="20">
        <f aca="true" t="shared" si="0" ref="L7:L58">SUM(J7/K7)*100-100</f>
        <v>10.047506216558233</v>
      </c>
    </row>
    <row r="8" spans="1:12" s="14" customFormat="1" ht="5.25" customHeight="1">
      <c r="A8" s="41"/>
      <c r="D8" s="9"/>
      <c r="E8" s="9"/>
      <c r="F8" s="9"/>
      <c r="G8" s="19"/>
      <c r="H8" s="19"/>
      <c r="I8" s="20"/>
      <c r="J8" s="19"/>
      <c r="K8" s="19"/>
      <c r="L8" s="20"/>
    </row>
    <row r="9" spans="1:12" s="14" customFormat="1" ht="12">
      <c r="A9" s="9" t="s">
        <v>6</v>
      </c>
      <c r="B9" s="41" t="s">
        <v>7</v>
      </c>
      <c r="D9" s="9"/>
      <c r="E9" s="9"/>
      <c r="F9" s="9"/>
      <c r="G9" s="19">
        <f>SUM(G10:G15)</f>
        <v>29241.275</v>
      </c>
      <c r="H9" s="19">
        <f>SUM(H10:H15)</f>
        <v>16752.203999999998</v>
      </c>
      <c r="I9" s="20">
        <f aca="true" t="shared" si="1" ref="I9:I58">SUM(G9/H9)*100-100</f>
        <v>74.55180822774128</v>
      </c>
      <c r="J9" s="19">
        <f>J15+J14+J13+J12+J11+J10</f>
        <v>22402.667</v>
      </c>
      <c r="K9" s="19">
        <v>29576.048000000003</v>
      </c>
      <c r="L9" s="20">
        <f t="shared" si="0"/>
        <v>-24.254021362150894</v>
      </c>
    </row>
    <row r="10" spans="3:12" s="14" customFormat="1" ht="12">
      <c r="C10" s="9"/>
      <c r="D10" s="9" t="s">
        <v>8</v>
      </c>
      <c r="E10" s="9"/>
      <c r="F10" s="9"/>
      <c r="G10" s="19">
        <v>456.278</v>
      </c>
      <c r="H10" s="19">
        <v>682.086</v>
      </c>
      <c r="I10" s="20">
        <f t="shared" si="1"/>
        <v>-33.10550282515695</v>
      </c>
      <c r="J10" s="19">
        <v>10264.663</v>
      </c>
      <c r="K10" s="19">
        <v>9004.514</v>
      </c>
      <c r="L10" s="20">
        <f t="shared" si="0"/>
        <v>13.99463646788712</v>
      </c>
    </row>
    <row r="11" spans="2:12" s="14" customFormat="1" ht="11.25" customHeight="1">
      <c r="B11" s="9"/>
      <c r="C11" s="9"/>
      <c r="D11" s="9" t="s">
        <v>9</v>
      </c>
      <c r="E11" s="9"/>
      <c r="F11" s="9"/>
      <c r="G11" s="19">
        <v>2583.213</v>
      </c>
      <c r="H11" s="19">
        <v>226.751</v>
      </c>
      <c r="I11" s="20" t="s">
        <v>220</v>
      </c>
      <c r="J11" s="19">
        <v>10161.592</v>
      </c>
      <c r="K11" s="19">
        <v>17050.024</v>
      </c>
      <c r="L11" s="20">
        <f t="shared" si="0"/>
        <v>-40.40130383394182</v>
      </c>
    </row>
    <row r="12" spans="2:12" s="14" customFormat="1" ht="11.25" customHeight="1">
      <c r="B12" s="9"/>
      <c r="C12" s="9"/>
      <c r="D12" s="9" t="s">
        <v>10</v>
      </c>
      <c r="E12" s="9"/>
      <c r="F12" s="9"/>
      <c r="G12" s="19">
        <v>23194.782</v>
      </c>
      <c r="H12" s="19">
        <v>15604.666</v>
      </c>
      <c r="I12" s="20">
        <f t="shared" si="1"/>
        <v>48.64004138249419</v>
      </c>
      <c r="J12" s="19">
        <v>651.288</v>
      </c>
      <c r="K12" s="19">
        <v>1948.451</v>
      </c>
      <c r="L12" s="20">
        <f t="shared" si="0"/>
        <v>-66.57406319173538</v>
      </c>
    </row>
    <row r="13" spans="2:12" s="14" customFormat="1" ht="11.25" customHeight="1">
      <c r="B13" s="9"/>
      <c r="C13" s="9"/>
      <c r="D13" s="9" t="s">
        <v>11</v>
      </c>
      <c r="E13" s="9"/>
      <c r="F13" s="9"/>
      <c r="G13" s="19">
        <v>25.442</v>
      </c>
      <c r="H13" s="19">
        <v>1.384</v>
      </c>
      <c r="I13" s="20" t="s">
        <v>220</v>
      </c>
      <c r="J13" s="19">
        <v>1167.724</v>
      </c>
      <c r="K13" s="19">
        <v>1376.861</v>
      </c>
      <c r="L13" s="20">
        <f t="shared" si="0"/>
        <v>-15.18940546649226</v>
      </c>
    </row>
    <row r="14" spans="2:12" s="14" customFormat="1" ht="11.25" customHeight="1">
      <c r="B14" s="9"/>
      <c r="C14" s="9"/>
      <c r="D14" s="9" t="s">
        <v>12</v>
      </c>
      <c r="E14" s="9"/>
      <c r="F14" s="21"/>
      <c r="G14" s="19">
        <v>2783.222</v>
      </c>
      <c r="H14" s="19">
        <v>0</v>
      </c>
      <c r="I14" s="20" t="s">
        <v>220</v>
      </c>
      <c r="J14" s="19">
        <v>81.2</v>
      </c>
      <c r="K14" s="19">
        <v>53.297</v>
      </c>
      <c r="L14" s="20">
        <f t="shared" si="0"/>
        <v>52.35379102013249</v>
      </c>
    </row>
    <row r="15" spans="2:12" s="14" customFormat="1" ht="11.25" customHeight="1">
      <c r="B15" s="9"/>
      <c r="C15" s="9"/>
      <c r="D15" s="9" t="s">
        <v>13</v>
      </c>
      <c r="E15" s="9"/>
      <c r="F15" s="21"/>
      <c r="G15" s="22">
        <v>198.338</v>
      </c>
      <c r="H15" s="22">
        <v>237.317</v>
      </c>
      <c r="I15" s="20">
        <f t="shared" si="1"/>
        <v>-16.424866318047165</v>
      </c>
      <c r="J15" s="19">
        <v>76.2</v>
      </c>
      <c r="K15" s="22">
        <v>142.901</v>
      </c>
      <c r="L15" s="20">
        <f t="shared" si="0"/>
        <v>-46.676370354301234</v>
      </c>
    </row>
    <row r="16" spans="2:12" s="14" customFormat="1" ht="6" customHeight="1">
      <c r="B16" s="9"/>
      <c r="C16" s="9"/>
      <c r="D16" s="9"/>
      <c r="E16" s="9"/>
      <c r="F16" s="21"/>
      <c r="G16" s="22"/>
      <c r="H16" s="22"/>
      <c r="I16" s="20"/>
      <c r="J16" s="22"/>
      <c r="K16" s="22"/>
      <c r="L16" s="20"/>
    </row>
    <row r="17" spans="2:12" s="14" customFormat="1" ht="15" customHeight="1">
      <c r="B17" s="41" t="s">
        <v>219</v>
      </c>
      <c r="C17" s="9"/>
      <c r="G17" s="22">
        <f>SUM(G18:G26)</f>
        <v>712984.8940000001</v>
      </c>
      <c r="H17" s="22">
        <f>SUM(H18:H26)</f>
        <v>728367.0389999999</v>
      </c>
      <c r="I17" s="20">
        <f>SUM(G17/H17)*100-100</f>
        <v>-2.1118672559810534</v>
      </c>
      <c r="J17" s="22">
        <f>SUM(J18:J26)</f>
        <v>548531.5119999999</v>
      </c>
      <c r="K17" s="22">
        <v>501518.904</v>
      </c>
      <c r="L17" s="20">
        <f t="shared" si="0"/>
        <v>9.374045050951835</v>
      </c>
    </row>
    <row r="18" spans="2:12" s="14" customFormat="1" ht="12">
      <c r="B18" s="9" t="s">
        <v>6</v>
      </c>
      <c r="D18" s="9" t="s">
        <v>15</v>
      </c>
      <c r="E18" s="9"/>
      <c r="F18" s="9"/>
      <c r="G18" s="23">
        <v>79775.71</v>
      </c>
      <c r="H18" s="23">
        <v>76565.415</v>
      </c>
      <c r="I18" s="20">
        <f t="shared" si="1"/>
        <v>4.192878729906994</v>
      </c>
      <c r="J18" s="23">
        <v>172181.908</v>
      </c>
      <c r="K18" s="23">
        <v>179478.141</v>
      </c>
      <c r="L18" s="20">
        <f t="shared" si="0"/>
        <v>-4.065248814896066</v>
      </c>
    </row>
    <row r="19" spans="2:12" s="14" customFormat="1" ht="11.25" customHeight="1">
      <c r="B19" s="9"/>
      <c r="C19" s="9"/>
      <c r="D19" s="9" t="s">
        <v>237</v>
      </c>
      <c r="E19" s="9"/>
      <c r="F19" s="9"/>
      <c r="G19" s="19">
        <v>515.521</v>
      </c>
      <c r="H19" s="19">
        <v>3184.125</v>
      </c>
      <c r="I19" s="20">
        <f t="shared" si="1"/>
        <v>-83.8096494327327</v>
      </c>
      <c r="J19" s="19">
        <v>2970.952</v>
      </c>
      <c r="K19" s="19">
        <v>7179.166</v>
      </c>
      <c r="L19" s="20">
        <f t="shared" si="0"/>
        <v>-58.61703156049045</v>
      </c>
    </row>
    <row r="20" spans="2:15" s="14" customFormat="1" ht="11.25" customHeight="1">
      <c r="B20" s="9"/>
      <c r="C20" s="9"/>
      <c r="D20" s="9" t="s">
        <v>16</v>
      </c>
      <c r="E20" s="9"/>
      <c r="F20" s="9"/>
      <c r="G20" s="19">
        <v>16232.475</v>
      </c>
      <c r="H20" s="19">
        <v>13294.326</v>
      </c>
      <c r="I20" s="20">
        <f t="shared" si="1"/>
        <v>22.1007744206062</v>
      </c>
      <c r="J20" s="19">
        <v>39564.46</v>
      </c>
      <c r="K20" s="19">
        <v>32026.176</v>
      </c>
      <c r="L20" s="20">
        <f t="shared" si="0"/>
        <v>23.53788351128776</v>
      </c>
      <c r="O20" s="24"/>
    </row>
    <row r="21" spans="2:12" s="14" customFormat="1" ht="11.25" customHeight="1">
      <c r="B21" s="9"/>
      <c r="C21" s="9"/>
      <c r="D21" s="14" t="s">
        <v>17</v>
      </c>
      <c r="E21" s="9"/>
      <c r="F21" s="9"/>
      <c r="G21" s="19">
        <v>438593.699</v>
      </c>
      <c r="H21" s="19">
        <v>451768.449</v>
      </c>
      <c r="I21" s="20">
        <f t="shared" si="1"/>
        <v>-2.9162616444691025</v>
      </c>
      <c r="J21" s="19">
        <v>245137.887</v>
      </c>
      <c r="K21" s="19">
        <v>210970.085</v>
      </c>
      <c r="L21" s="20">
        <f t="shared" si="0"/>
        <v>16.19556725305391</v>
      </c>
    </row>
    <row r="22" spans="2:12" s="14" customFormat="1" ht="11.25" customHeight="1">
      <c r="B22" s="9"/>
      <c r="C22" s="9"/>
      <c r="D22" s="14" t="s">
        <v>18</v>
      </c>
      <c r="E22" s="9"/>
      <c r="F22" s="9"/>
      <c r="G22" s="19">
        <v>141277.087</v>
      </c>
      <c r="H22" s="19">
        <v>145810.327</v>
      </c>
      <c r="I22" s="20">
        <f t="shared" si="1"/>
        <v>-3.1089978969733636</v>
      </c>
      <c r="J22" s="19">
        <v>66871.545</v>
      </c>
      <c r="K22" s="19">
        <v>48771.341</v>
      </c>
      <c r="L22" s="20">
        <f t="shared" si="0"/>
        <v>37.11237712327821</v>
      </c>
    </row>
    <row r="23" spans="2:12" s="14" customFormat="1" ht="11.25" customHeight="1">
      <c r="B23" s="9"/>
      <c r="C23" s="9"/>
      <c r="D23" s="14" t="s">
        <v>19</v>
      </c>
      <c r="E23" s="9"/>
      <c r="F23" s="9"/>
      <c r="G23" s="19">
        <v>315.903</v>
      </c>
      <c r="H23" s="19">
        <v>302.84</v>
      </c>
      <c r="I23" s="20">
        <f t="shared" si="1"/>
        <v>4.313498877294947</v>
      </c>
      <c r="J23" s="19">
        <v>4280.478</v>
      </c>
      <c r="K23" s="19">
        <v>3716.936</v>
      </c>
      <c r="L23" s="20">
        <f t="shared" si="0"/>
        <v>15.161466326027664</v>
      </c>
    </row>
    <row r="24" spans="2:12" s="14" customFormat="1" ht="11.25" customHeight="1">
      <c r="B24" s="9"/>
      <c r="C24" s="9"/>
      <c r="D24" s="14" t="s">
        <v>20</v>
      </c>
      <c r="E24" s="9"/>
      <c r="F24" s="9"/>
      <c r="G24" s="19">
        <v>13617.884</v>
      </c>
      <c r="H24" s="19">
        <v>10812.872</v>
      </c>
      <c r="I24" s="20">
        <f t="shared" si="1"/>
        <v>25.941415009814236</v>
      </c>
      <c r="J24" s="19">
        <v>1631.105</v>
      </c>
      <c r="K24" s="19">
        <v>1237.175</v>
      </c>
      <c r="L24" s="20">
        <f t="shared" si="0"/>
        <v>31.84108957908137</v>
      </c>
    </row>
    <row r="25" spans="2:12" s="14" customFormat="1" ht="11.25" customHeight="1">
      <c r="B25" s="9"/>
      <c r="C25" s="9"/>
      <c r="D25" s="14" t="s">
        <v>21</v>
      </c>
      <c r="E25" s="9"/>
      <c r="F25" s="9"/>
      <c r="G25" s="19">
        <v>551.343</v>
      </c>
      <c r="H25" s="19">
        <v>356.438</v>
      </c>
      <c r="I25" s="20">
        <f t="shared" si="1"/>
        <v>54.68131905127959</v>
      </c>
      <c r="J25" s="19">
        <v>578.771</v>
      </c>
      <c r="K25" s="19">
        <v>1343.093</v>
      </c>
      <c r="L25" s="20">
        <f t="shared" si="0"/>
        <v>-56.907600590577125</v>
      </c>
    </row>
    <row r="26" spans="2:12" s="14" customFormat="1" ht="11.25" customHeight="1">
      <c r="B26" s="9"/>
      <c r="D26" s="9" t="s">
        <v>22</v>
      </c>
      <c r="F26" s="9"/>
      <c r="G26" s="19">
        <v>22105.272</v>
      </c>
      <c r="H26" s="19">
        <v>26272.247</v>
      </c>
      <c r="I26" s="20">
        <f t="shared" si="1"/>
        <v>-15.860748416380204</v>
      </c>
      <c r="J26" s="19">
        <v>15314.406</v>
      </c>
      <c r="K26" s="19">
        <v>16796.791</v>
      </c>
      <c r="L26" s="20">
        <f t="shared" si="0"/>
        <v>-8.82540599570477</v>
      </c>
    </row>
    <row r="27" spans="2:12" s="14" customFormat="1" ht="7.5" customHeight="1">
      <c r="B27" s="9"/>
      <c r="D27" s="9"/>
      <c r="F27" s="9"/>
      <c r="G27" s="19"/>
      <c r="H27" s="19"/>
      <c r="I27" s="20"/>
      <c r="J27" s="19"/>
      <c r="K27" s="19"/>
      <c r="L27" s="20"/>
    </row>
    <row r="28" spans="2:12" s="14" customFormat="1" ht="15.75" customHeight="1">
      <c r="B28" s="41" t="s">
        <v>218</v>
      </c>
      <c r="C28" s="9"/>
      <c r="G28" s="22">
        <f>SUM(G29:G58)</f>
        <v>817750.0430000001</v>
      </c>
      <c r="H28" s="22">
        <f>SUM(H29:H58)</f>
        <v>740882.0780000001</v>
      </c>
      <c r="I28" s="20">
        <f t="shared" si="1"/>
        <v>10.375195632684736</v>
      </c>
      <c r="J28" s="22">
        <f>SUM(J29:J58)</f>
        <v>629249.5850000002</v>
      </c>
      <c r="K28" s="22">
        <v>539291.119</v>
      </c>
      <c r="L28" s="20">
        <f t="shared" si="0"/>
        <v>16.68087287749313</v>
      </c>
    </row>
    <row r="29" spans="2:12" s="14" customFormat="1" ht="12">
      <c r="B29" s="9" t="s">
        <v>6</v>
      </c>
      <c r="D29" s="9" t="s">
        <v>23</v>
      </c>
      <c r="F29" s="9"/>
      <c r="G29" s="19">
        <v>15174.685</v>
      </c>
      <c r="H29" s="19">
        <v>22272.152</v>
      </c>
      <c r="I29" s="20">
        <f t="shared" si="1"/>
        <v>-31.867001446470013</v>
      </c>
      <c r="J29" s="19">
        <v>73341.889</v>
      </c>
      <c r="K29" s="19">
        <v>85031.809</v>
      </c>
      <c r="L29" s="20">
        <f t="shared" si="0"/>
        <v>-13.747702345130634</v>
      </c>
    </row>
    <row r="30" spans="2:12" s="14" customFormat="1" ht="11.25" customHeight="1">
      <c r="B30" s="9"/>
      <c r="C30" s="9"/>
      <c r="D30" s="9" t="s">
        <v>24</v>
      </c>
      <c r="F30" s="9"/>
      <c r="G30" s="19">
        <v>1695.539</v>
      </c>
      <c r="H30" s="19">
        <v>3876.528</v>
      </c>
      <c r="I30" s="20">
        <f t="shared" si="1"/>
        <v>-56.26140195556436</v>
      </c>
      <c r="J30" s="19">
        <v>10787.579</v>
      </c>
      <c r="K30" s="19">
        <v>8296.356</v>
      </c>
      <c r="L30" s="20">
        <f t="shared" si="0"/>
        <v>30.02791828123094</v>
      </c>
    </row>
    <row r="31" spans="2:12" s="14" customFormat="1" ht="11.25" customHeight="1">
      <c r="B31" s="9"/>
      <c r="D31" s="9" t="s">
        <v>25</v>
      </c>
      <c r="E31" s="9"/>
      <c r="F31" s="9"/>
      <c r="G31" s="19">
        <v>1760.622</v>
      </c>
      <c r="H31" s="19">
        <v>3587.877</v>
      </c>
      <c r="I31" s="20">
        <f t="shared" si="1"/>
        <v>-50.92858534448087</v>
      </c>
      <c r="J31" s="19">
        <v>11063.213</v>
      </c>
      <c r="K31" s="19">
        <v>32030.976</v>
      </c>
      <c r="L31" s="20">
        <f t="shared" si="0"/>
        <v>-65.46089323035301</v>
      </c>
    </row>
    <row r="32" spans="2:12" s="14" customFormat="1" ht="11.25" customHeight="1">
      <c r="B32" s="9"/>
      <c r="D32" s="9" t="s">
        <v>26</v>
      </c>
      <c r="E32" s="9"/>
      <c r="G32" s="19">
        <v>5939.262</v>
      </c>
      <c r="H32" s="19">
        <v>4354.192</v>
      </c>
      <c r="I32" s="20">
        <f t="shared" si="1"/>
        <v>36.40330973002568</v>
      </c>
      <c r="J32" s="19">
        <v>651.58</v>
      </c>
      <c r="K32" s="19">
        <v>1142.437</v>
      </c>
      <c r="L32" s="20">
        <f t="shared" si="0"/>
        <v>-42.96578279590033</v>
      </c>
    </row>
    <row r="33" spans="2:12" s="14" customFormat="1" ht="11.25" customHeight="1">
      <c r="B33" s="9"/>
      <c r="C33" s="9"/>
      <c r="D33" s="9" t="s">
        <v>27</v>
      </c>
      <c r="E33" s="9"/>
      <c r="F33" s="9"/>
      <c r="G33" s="19">
        <v>19129.522</v>
      </c>
      <c r="H33" s="19">
        <v>18674.509</v>
      </c>
      <c r="I33" s="20">
        <f t="shared" si="1"/>
        <v>2.436545988973535</v>
      </c>
      <c r="J33" s="19">
        <v>3131.152</v>
      </c>
      <c r="K33" s="19">
        <v>2690.178</v>
      </c>
      <c r="L33" s="20">
        <f t="shared" si="0"/>
        <v>16.39200082671111</v>
      </c>
    </row>
    <row r="34" spans="2:12" s="14" customFormat="1" ht="11.25" customHeight="1">
      <c r="B34" s="9"/>
      <c r="C34" s="9"/>
      <c r="D34" s="9" t="s">
        <v>28</v>
      </c>
      <c r="E34" s="9"/>
      <c r="F34" s="9"/>
      <c r="G34" s="19">
        <v>1056.461</v>
      </c>
      <c r="H34" s="19">
        <v>777.231</v>
      </c>
      <c r="I34" s="20">
        <f t="shared" si="1"/>
        <v>35.92625615807913</v>
      </c>
      <c r="J34" s="19">
        <v>487.952</v>
      </c>
      <c r="K34" s="19">
        <v>637.014</v>
      </c>
      <c r="L34" s="20">
        <f t="shared" si="0"/>
        <v>-23.400113655272875</v>
      </c>
    </row>
    <row r="35" spans="2:12" s="14" customFormat="1" ht="11.25" customHeight="1">
      <c r="B35" s="9"/>
      <c r="C35" s="9"/>
      <c r="D35" s="9" t="s">
        <v>29</v>
      </c>
      <c r="E35" s="9"/>
      <c r="F35" s="9"/>
      <c r="G35" s="19">
        <v>2330.671</v>
      </c>
      <c r="H35" s="19">
        <v>3763.686</v>
      </c>
      <c r="I35" s="20">
        <f t="shared" si="1"/>
        <v>-38.07477563218611</v>
      </c>
      <c r="J35" s="19">
        <v>6.312</v>
      </c>
      <c r="K35" s="19">
        <v>3.886</v>
      </c>
      <c r="L35" s="20">
        <f t="shared" si="0"/>
        <v>62.42923314462172</v>
      </c>
    </row>
    <row r="36" spans="2:12" s="14" customFormat="1" ht="11.25" customHeight="1">
      <c r="B36" s="9"/>
      <c r="C36" s="9"/>
      <c r="D36" s="9" t="s">
        <v>30</v>
      </c>
      <c r="E36" s="9"/>
      <c r="F36" s="9"/>
      <c r="G36" s="19">
        <v>6301.429</v>
      </c>
      <c r="H36" s="19">
        <v>8167.085</v>
      </c>
      <c r="I36" s="20">
        <f t="shared" si="1"/>
        <v>-22.843597195327334</v>
      </c>
      <c r="J36" s="19">
        <v>13968.574</v>
      </c>
      <c r="K36" s="19">
        <v>9005.687</v>
      </c>
      <c r="L36" s="20">
        <f t="shared" si="0"/>
        <v>55.108366524397326</v>
      </c>
    </row>
    <row r="37" spans="2:12" s="14" customFormat="1" ht="11.25" customHeight="1">
      <c r="B37" s="9"/>
      <c r="C37" s="9"/>
      <c r="D37" s="9" t="s">
        <v>31</v>
      </c>
      <c r="E37" s="9"/>
      <c r="F37" s="9"/>
      <c r="G37" s="19">
        <v>21935.163</v>
      </c>
      <c r="H37" s="19">
        <v>24815.268</v>
      </c>
      <c r="I37" s="20">
        <f t="shared" si="1"/>
        <v>-11.606181323530336</v>
      </c>
      <c r="J37" s="19">
        <v>81012.6670000001</v>
      </c>
      <c r="K37" s="19">
        <v>70127.092</v>
      </c>
      <c r="L37" s="20">
        <f t="shared" si="0"/>
        <v>15.52263852606363</v>
      </c>
    </row>
    <row r="38" spans="2:12" s="14" customFormat="1" ht="11.25" customHeight="1">
      <c r="B38" s="9"/>
      <c r="C38" s="9"/>
      <c r="D38" s="9" t="s">
        <v>32</v>
      </c>
      <c r="E38" s="9"/>
      <c r="F38" s="9"/>
      <c r="G38" s="19">
        <v>1972.684</v>
      </c>
      <c r="H38" s="19">
        <v>2464.396</v>
      </c>
      <c r="I38" s="20">
        <f t="shared" si="1"/>
        <v>-19.952637481963137</v>
      </c>
      <c r="J38" s="19">
        <v>26.713</v>
      </c>
      <c r="K38" s="19">
        <v>18.366</v>
      </c>
      <c r="L38" s="20">
        <f t="shared" si="0"/>
        <v>45.448110639224666</v>
      </c>
    </row>
    <row r="39" spans="2:12" s="14" customFormat="1" ht="11.25" customHeight="1">
      <c r="B39" s="9"/>
      <c r="C39" s="9"/>
      <c r="D39" s="9" t="s">
        <v>33</v>
      </c>
      <c r="E39" s="9"/>
      <c r="F39" s="9"/>
      <c r="G39" s="19">
        <v>5778.154</v>
      </c>
      <c r="H39" s="19">
        <v>5335.743</v>
      </c>
      <c r="I39" s="20">
        <f t="shared" si="1"/>
        <v>8.291460064699521</v>
      </c>
      <c r="J39" s="19">
        <v>1252.629</v>
      </c>
      <c r="K39" s="19">
        <v>1548.518</v>
      </c>
      <c r="L39" s="20">
        <f t="shared" si="0"/>
        <v>-19.107882504433277</v>
      </c>
    </row>
    <row r="40" spans="2:12" s="14" customFormat="1" ht="11.25" customHeight="1">
      <c r="B40" s="9"/>
      <c r="C40" s="9"/>
      <c r="D40" s="9" t="s">
        <v>34</v>
      </c>
      <c r="E40" s="9"/>
      <c r="F40" s="9"/>
      <c r="G40" s="19">
        <v>1661.539</v>
      </c>
      <c r="H40" s="19">
        <v>2009.409</v>
      </c>
      <c r="I40" s="20">
        <f t="shared" si="1"/>
        <v>-17.31205543520508</v>
      </c>
      <c r="J40" s="19">
        <v>251.799</v>
      </c>
      <c r="K40" s="19">
        <v>432.134</v>
      </c>
      <c r="L40" s="20">
        <f t="shared" si="0"/>
        <v>-41.731268541702335</v>
      </c>
    </row>
    <row r="41" spans="2:12" s="14" customFormat="1" ht="11.25" customHeight="1">
      <c r="B41" s="9"/>
      <c r="C41" s="9"/>
      <c r="D41" s="9" t="s">
        <v>35</v>
      </c>
      <c r="E41" s="9"/>
      <c r="F41" s="9"/>
      <c r="G41" s="19">
        <v>197.984</v>
      </c>
      <c r="H41" s="19">
        <v>284.047</v>
      </c>
      <c r="I41" s="20">
        <f t="shared" si="1"/>
        <v>-30.298858991645744</v>
      </c>
      <c r="J41" s="19">
        <v>286.7</v>
      </c>
      <c r="K41" s="19">
        <v>267.043</v>
      </c>
      <c r="L41" s="20">
        <f t="shared" si="0"/>
        <v>7.360986807368093</v>
      </c>
    </row>
    <row r="42" spans="2:12" s="14" customFormat="1" ht="11.25" customHeight="1">
      <c r="B42" s="9"/>
      <c r="C42" s="9"/>
      <c r="D42" s="9" t="s">
        <v>36</v>
      </c>
      <c r="E42" s="9"/>
      <c r="F42" s="9"/>
      <c r="G42" s="19">
        <v>5269.771</v>
      </c>
      <c r="H42" s="19">
        <v>5787.242</v>
      </c>
      <c r="I42" s="20">
        <f t="shared" si="1"/>
        <v>-8.941582190618618</v>
      </c>
      <c r="J42" s="19">
        <v>7860.888</v>
      </c>
      <c r="K42" s="19">
        <v>6196.659</v>
      </c>
      <c r="L42" s="20">
        <f t="shared" si="0"/>
        <v>26.85687561636037</v>
      </c>
    </row>
    <row r="43" spans="2:12" s="14" customFormat="1" ht="11.25" customHeight="1">
      <c r="B43" s="9"/>
      <c r="C43" s="9"/>
      <c r="D43" s="9" t="s">
        <v>37</v>
      </c>
      <c r="E43" s="9"/>
      <c r="F43" s="9"/>
      <c r="G43" s="19">
        <v>76736.651</v>
      </c>
      <c r="H43" s="19">
        <v>68129.239</v>
      </c>
      <c r="I43" s="20">
        <f t="shared" si="1"/>
        <v>12.633947078140693</v>
      </c>
      <c r="J43" s="19">
        <v>19212.306</v>
      </c>
      <c r="K43" s="19">
        <v>15705.747</v>
      </c>
      <c r="L43" s="20">
        <f t="shared" si="0"/>
        <v>22.32659802809762</v>
      </c>
    </row>
    <row r="44" spans="2:12" ht="11.25" customHeight="1">
      <c r="B44" s="9"/>
      <c r="C44" s="9"/>
      <c r="D44" s="9" t="s">
        <v>38</v>
      </c>
      <c r="E44" s="9"/>
      <c r="F44" s="9"/>
      <c r="G44" s="19">
        <v>10776.436</v>
      </c>
      <c r="H44" s="19">
        <v>15570.971</v>
      </c>
      <c r="I44" s="20">
        <f t="shared" si="1"/>
        <v>-30.791496561132888</v>
      </c>
      <c r="J44" s="19">
        <v>3206.852</v>
      </c>
      <c r="K44" s="19">
        <v>1936.585</v>
      </c>
      <c r="L44" s="20">
        <f t="shared" si="0"/>
        <v>65.59314463346558</v>
      </c>
    </row>
    <row r="45" spans="2:12" ht="11.25" customHeight="1">
      <c r="B45" s="14"/>
      <c r="C45" s="9"/>
      <c r="D45" s="9" t="s">
        <v>39</v>
      </c>
      <c r="E45" s="9"/>
      <c r="F45" s="9"/>
      <c r="G45" s="19">
        <v>6470.893</v>
      </c>
      <c r="H45" s="19">
        <v>7345.431</v>
      </c>
      <c r="I45" s="20">
        <f t="shared" si="1"/>
        <v>-11.905877272552146</v>
      </c>
      <c r="J45" s="19">
        <v>7.174</v>
      </c>
      <c r="K45" s="19">
        <v>0</v>
      </c>
      <c r="L45" s="20" t="s">
        <v>220</v>
      </c>
    </row>
    <row r="46" spans="2:12" ht="11.25" customHeight="1">
      <c r="B46" s="9"/>
      <c r="C46" s="9"/>
      <c r="D46" s="9" t="s">
        <v>40</v>
      </c>
      <c r="E46" s="9"/>
      <c r="F46" s="9"/>
      <c r="G46" s="19">
        <v>110759.19</v>
      </c>
      <c r="H46" s="19">
        <v>114865.568</v>
      </c>
      <c r="I46" s="20">
        <f t="shared" si="1"/>
        <v>-3.5749424927755626</v>
      </c>
      <c r="J46" s="19">
        <v>3184.243</v>
      </c>
      <c r="K46" s="19">
        <v>2465.001</v>
      </c>
      <c r="L46" s="20">
        <f t="shared" si="0"/>
        <v>29.17816260520786</v>
      </c>
    </row>
    <row r="47" spans="2:12" ht="11.25" customHeight="1">
      <c r="B47" s="9"/>
      <c r="C47" s="9"/>
      <c r="D47" s="9" t="s">
        <v>41</v>
      </c>
      <c r="E47" s="9"/>
      <c r="F47" s="9"/>
      <c r="G47" s="19">
        <v>30297.515</v>
      </c>
      <c r="H47" s="19">
        <v>36761.515</v>
      </c>
      <c r="I47" s="20">
        <f t="shared" si="1"/>
        <v>-17.583606116342054</v>
      </c>
      <c r="J47" s="19">
        <v>4709.619</v>
      </c>
      <c r="K47" s="19">
        <v>4478.6</v>
      </c>
      <c r="L47" s="20">
        <f t="shared" si="0"/>
        <v>5.1582860715402035</v>
      </c>
    </row>
    <row r="48" spans="2:12" ht="11.25" customHeight="1">
      <c r="B48" s="9"/>
      <c r="C48" s="9"/>
      <c r="D48" s="9" t="s">
        <v>42</v>
      </c>
      <c r="E48" s="9"/>
      <c r="F48" s="9"/>
      <c r="G48" s="19">
        <v>34360.857</v>
      </c>
      <c r="H48" s="19">
        <v>34630.444</v>
      </c>
      <c r="I48" s="20">
        <f t="shared" si="1"/>
        <v>-0.7784682171559751</v>
      </c>
      <c r="J48" s="19">
        <v>13741.637</v>
      </c>
      <c r="K48" s="19">
        <v>6641.479</v>
      </c>
      <c r="L48" s="20">
        <f t="shared" si="0"/>
        <v>106.90627795405211</v>
      </c>
    </row>
    <row r="49" spans="2:12" ht="11.25" customHeight="1">
      <c r="B49" s="9"/>
      <c r="C49" s="9"/>
      <c r="D49" s="9" t="s">
        <v>43</v>
      </c>
      <c r="E49" s="9"/>
      <c r="F49" s="9"/>
      <c r="G49" s="19">
        <v>13408.068</v>
      </c>
      <c r="H49" s="19">
        <v>7370.047</v>
      </c>
      <c r="I49" s="20">
        <f t="shared" si="1"/>
        <v>81.92649246334523</v>
      </c>
      <c r="J49" s="19">
        <v>1080.975</v>
      </c>
      <c r="K49" s="19">
        <v>911.35</v>
      </c>
      <c r="L49" s="20">
        <f t="shared" si="0"/>
        <v>18.612497942612592</v>
      </c>
    </row>
    <row r="50" spans="2:12" ht="11.25" customHeight="1">
      <c r="B50" s="9"/>
      <c r="C50" s="9"/>
      <c r="D50" s="9" t="s">
        <v>44</v>
      </c>
      <c r="E50" s="9"/>
      <c r="F50" s="9"/>
      <c r="G50" s="19">
        <v>28757.027</v>
      </c>
      <c r="H50" s="19">
        <v>47985.716</v>
      </c>
      <c r="I50" s="20">
        <f t="shared" si="1"/>
        <v>-40.07169341809968</v>
      </c>
      <c r="J50" s="19">
        <v>51556.6980000001</v>
      </c>
      <c r="K50" s="19">
        <v>38956.675</v>
      </c>
      <c r="L50" s="20">
        <f t="shared" si="0"/>
        <v>32.343681795225336</v>
      </c>
    </row>
    <row r="51" spans="2:12" ht="11.25" customHeight="1">
      <c r="B51" s="9"/>
      <c r="C51" s="9"/>
      <c r="D51" s="9" t="s">
        <v>45</v>
      </c>
      <c r="E51" s="9"/>
      <c r="F51" s="9"/>
      <c r="G51" s="19">
        <v>10489.542</v>
      </c>
      <c r="H51" s="19">
        <v>8520.249</v>
      </c>
      <c r="I51" s="20">
        <f t="shared" si="1"/>
        <v>23.113092117378258</v>
      </c>
      <c r="J51" s="19">
        <v>537.188</v>
      </c>
      <c r="K51" s="19">
        <v>433.15</v>
      </c>
      <c r="L51" s="20">
        <f t="shared" si="0"/>
        <v>24.01893108622879</v>
      </c>
    </row>
    <row r="52" spans="2:12" ht="11.25" customHeight="1">
      <c r="B52" s="9"/>
      <c r="C52" s="9"/>
      <c r="D52" s="9" t="s">
        <v>46</v>
      </c>
      <c r="E52" s="9"/>
      <c r="F52" s="9"/>
      <c r="G52" s="19">
        <v>46962.457</v>
      </c>
      <c r="H52" s="19">
        <v>44589.37</v>
      </c>
      <c r="I52" s="20">
        <f t="shared" si="1"/>
        <v>5.322091341501348</v>
      </c>
      <c r="J52" s="19">
        <v>30954.93</v>
      </c>
      <c r="K52" s="19">
        <v>29580.07</v>
      </c>
      <c r="L52" s="20">
        <f t="shared" si="0"/>
        <v>4.647926796657359</v>
      </c>
    </row>
    <row r="53" spans="2:12" ht="11.25" customHeight="1">
      <c r="B53" s="9"/>
      <c r="C53" s="9"/>
      <c r="D53" s="9" t="s">
        <v>47</v>
      </c>
      <c r="E53" s="9"/>
      <c r="F53" s="9"/>
      <c r="G53" s="19">
        <v>126139.978</v>
      </c>
      <c r="H53" s="19">
        <v>54424.007</v>
      </c>
      <c r="I53" s="20">
        <f t="shared" si="1"/>
        <v>131.772677083479</v>
      </c>
      <c r="J53" s="19">
        <v>43361.614</v>
      </c>
      <c r="K53" s="19">
        <v>27889.375</v>
      </c>
      <c r="L53" s="20">
        <f t="shared" si="0"/>
        <v>55.4771808260314</v>
      </c>
    </row>
    <row r="54" spans="2:12" ht="11.25" customHeight="1">
      <c r="B54" s="9"/>
      <c r="C54" s="9"/>
      <c r="D54" s="9" t="s">
        <v>48</v>
      </c>
      <c r="E54" s="9"/>
      <c r="F54" s="9"/>
      <c r="G54" s="19">
        <v>76820.826</v>
      </c>
      <c r="H54" s="19">
        <v>24771.549</v>
      </c>
      <c r="I54" s="20">
        <f t="shared" si="1"/>
        <v>210.11716707744034</v>
      </c>
      <c r="J54" s="19">
        <v>7860.555</v>
      </c>
      <c r="K54" s="19">
        <v>6811.67</v>
      </c>
      <c r="L54" s="20">
        <f t="shared" si="0"/>
        <v>15.398353120453564</v>
      </c>
    </row>
    <row r="55" spans="2:12" ht="11.25" customHeight="1">
      <c r="B55" s="14"/>
      <c r="C55" s="9"/>
      <c r="D55" s="9" t="s">
        <v>49</v>
      </c>
      <c r="E55" s="9"/>
      <c r="F55" s="9"/>
      <c r="G55" s="19">
        <v>22619.909</v>
      </c>
      <c r="H55" s="19">
        <v>31905.833</v>
      </c>
      <c r="I55" s="20">
        <f t="shared" si="1"/>
        <v>-29.104157851011124</v>
      </c>
      <c r="J55" s="19">
        <v>10249.003</v>
      </c>
      <c r="K55" s="19">
        <v>6918.833</v>
      </c>
      <c r="L55" s="20">
        <f t="shared" si="0"/>
        <v>48.13196098243736</v>
      </c>
    </row>
    <row r="56" spans="2:12" ht="11.25" customHeight="1">
      <c r="B56" s="9"/>
      <c r="C56" s="9"/>
      <c r="D56" s="9" t="s">
        <v>50</v>
      </c>
      <c r="E56" s="9"/>
      <c r="F56" s="9"/>
      <c r="G56" s="19">
        <v>38452.32</v>
      </c>
      <c r="H56" s="19">
        <v>38433.526</v>
      </c>
      <c r="I56" s="20">
        <f t="shared" si="1"/>
        <v>0.048900015054570645</v>
      </c>
      <c r="J56" s="19">
        <v>79232.7649999999</v>
      </c>
      <c r="K56" s="19">
        <v>58138.65</v>
      </c>
      <c r="L56" s="20">
        <f t="shared" si="0"/>
        <v>36.282430018584705</v>
      </c>
    </row>
    <row r="57" spans="2:12" ht="11.25" customHeight="1">
      <c r="B57" s="9"/>
      <c r="C57" s="9"/>
      <c r="D57" s="9" t="s">
        <v>51</v>
      </c>
      <c r="E57" s="9"/>
      <c r="F57" s="9"/>
      <c r="G57" s="19">
        <v>45264.179</v>
      </c>
      <c r="H57" s="19">
        <v>41747.887</v>
      </c>
      <c r="I57" s="20">
        <f t="shared" si="1"/>
        <v>8.422682565946388</v>
      </c>
      <c r="J57" s="19">
        <v>139393.866</v>
      </c>
      <c r="K57" s="19">
        <v>104026.824</v>
      </c>
      <c r="L57" s="20">
        <f t="shared" si="0"/>
        <v>33.99800228448774</v>
      </c>
    </row>
    <row r="58" spans="2:12" ht="11.25" customHeight="1">
      <c r="B58" s="9"/>
      <c r="C58" s="9"/>
      <c r="D58" s="9" t="s">
        <v>52</v>
      </c>
      <c r="E58" s="9"/>
      <c r="F58" s="9"/>
      <c r="G58" s="19">
        <v>49230.709</v>
      </c>
      <c r="H58" s="19">
        <v>57661.361</v>
      </c>
      <c r="I58" s="20">
        <f t="shared" si="1"/>
        <v>-14.620972959691315</v>
      </c>
      <c r="J58" s="19">
        <v>16830.513</v>
      </c>
      <c r="K58" s="19">
        <v>16968.955</v>
      </c>
      <c r="L58" s="20">
        <f t="shared" si="0"/>
        <v>-0.8158546003569569</v>
      </c>
    </row>
    <row r="59" spans="1:12" ht="6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8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6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6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6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6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1:12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1:12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2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1:12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1:12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2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1:12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ht="12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ht="12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ht="12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2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2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2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2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2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2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  <row r="401" spans="1:12" ht="12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</row>
    <row r="402" spans="1:12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</row>
    <row r="403" spans="1:12" ht="12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</row>
    <row r="404" spans="1:12" ht="12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</row>
    <row r="405" spans="1:12" ht="12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</row>
    <row r="406" spans="1:12" ht="12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</row>
    <row r="407" spans="1:12" ht="12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</row>
    <row r="408" spans="1:12" ht="12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</row>
    <row r="409" spans="1:12" ht="12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</row>
    <row r="410" spans="1:12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</row>
    <row r="411" spans="1:12" ht="12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</row>
    <row r="412" spans="1:12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1:12" ht="12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</row>
    <row r="414" spans="1:12" ht="12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</row>
    <row r="415" spans="1:12" ht="12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</row>
    <row r="416" spans="1:12" ht="12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</row>
    <row r="417" spans="1:12" ht="12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</row>
    <row r="418" spans="1:12" ht="12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</row>
    <row r="419" spans="1:12" ht="12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</row>
    <row r="420" spans="1:12" ht="12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</row>
    <row r="421" spans="1:12" ht="12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</row>
    <row r="422" spans="1:12" ht="12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</row>
    <row r="423" spans="1:12" ht="12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</row>
    <row r="424" spans="1:12" ht="12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</row>
    <row r="425" spans="1:12" ht="12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</row>
    <row r="426" spans="1:12" ht="12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</row>
    <row r="427" spans="1:12" ht="12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</row>
    <row r="428" spans="1:12" ht="12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</row>
    <row r="429" spans="1:12" ht="12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</row>
    <row r="430" spans="1:12" ht="12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</row>
    <row r="431" spans="1:12" ht="12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</row>
    <row r="432" spans="1:12" ht="12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</row>
    <row r="433" spans="1:12" ht="12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</row>
    <row r="434" spans="1:12" ht="12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</row>
    <row r="435" spans="1:12" ht="12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</row>
    <row r="436" spans="1:12" ht="12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</row>
    <row r="437" spans="1:12" ht="12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</row>
    <row r="438" spans="1:12" ht="12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</row>
    <row r="439" spans="1:12" ht="12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</row>
    <row r="440" spans="1:12" ht="12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</row>
    <row r="441" spans="1:12" ht="12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</row>
    <row r="442" spans="1:12" ht="12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</row>
    <row r="443" spans="1:12" ht="12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</row>
    <row r="444" spans="1:12" ht="12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</row>
    <row r="445" spans="1:12" ht="12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</row>
    <row r="446" spans="1:12" ht="12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</row>
    <row r="447" spans="1:12" ht="12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</row>
    <row r="448" spans="1:12" ht="12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</row>
    <row r="449" spans="1:12" ht="12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</row>
    <row r="450" spans="1:12" ht="12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</row>
    <row r="451" spans="1:12" ht="12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</row>
    <row r="452" spans="1:12" ht="12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</row>
    <row r="453" spans="1:12" ht="12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</row>
    <row r="454" spans="1:12" ht="12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</row>
    <row r="455" spans="1:12" ht="12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</row>
    <row r="456" spans="1:12" ht="12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</row>
    <row r="457" spans="1:12" ht="12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</row>
    <row r="458" spans="1:12" ht="12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</row>
    <row r="459" spans="1:12" ht="12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</row>
    <row r="460" spans="1:12" ht="12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</row>
    <row r="461" spans="1:12" ht="12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</row>
    <row r="462" spans="1:12" ht="12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</row>
    <row r="463" spans="1:12" ht="12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</row>
    <row r="464" spans="1:12" ht="12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</row>
    <row r="465" spans="1:12" ht="12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</row>
    <row r="466" spans="1:12" ht="12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</row>
    <row r="467" spans="1:12" ht="12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</row>
    <row r="468" spans="1:12" ht="12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</row>
    <row r="469" spans="1:12" ht="12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</row>
    <row r="470" spans="1:12" ht="12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</row>
    <row r="471" spans="1:12" ht="12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</row>
    <row r="472" spans="1:12" ht="12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</row>
    <row r="473" spans="1:12" ht="12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</row>
    <row r="474" spans="1:12" ht="12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</row>
    <row r="475" spans="1:12" ht="12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</row>
    <row r="476" spans="1:12" ht="12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</row>
    <row r="477" spans="1:12" ht="12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</row>
    <row r="478" spans="1:12" ht="12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</row>
    <row r="479" spans="1:12" ht="12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</row>
    <row r="480" spans="1:12" ht="12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</row>
    <row r="481" spans="1:12" ht="12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</row>
    <row r="482" spans="1:12" ht="12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</row>
    <row r="483" spans="1:12" ht="12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</row>
    <row r="484" spans="1:12" ht="12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</row>
    <row r="485" spans="1:12" ht="12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</row>
    <row r="486" spans="1:12" ht="12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</row>
    <row r="487" spans="1:12" ht="12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</row>
    <row r="488" spans="1:12" ht="12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</row>
    <row r="489" spans="1:12" ht="12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</row>
    <row r="490" spans="1:12" ht="12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</row>
    <row r="491" spans="1:12" ht="12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</row>
    <row r="492" spans="1:12" ht="12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</row>
    <row r="493" spans="1:12" ht="12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</row>
    <row r="494" spans="1:12" ht="12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</row>
    <row r="495" spans="1:12" ht="12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</row>
    <row r="496" spans="1:12" ht="12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</row>
    <row r="497" spans="1:12" ht="12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</row>
    <row r="498" spans="1:12" ht="12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</row>
    <row r="499" spans="1:12" ht="12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</row>
    <row r="500" spans="1:12" ht="12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</row>
    <row r="501" spans="1:12" ht="12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</row>
    <row r="502" spans="1:12" ht="12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</row>
    <row r="503" spans="1:12" ht="12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</row>
    <row r="504" spans="1:12" ht="12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</row>
    <row r="505" spans="1:12" ht="12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</row>
    <row r="506" spans="1:12" ht="12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</row>
    <row r="507" spans="1:12" ht="12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</row>
    <row r="508" spans="1:12" ht="12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</row>
    <row r="509" spans="1:12" ht="12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</row>
    <row r="510" spans="1:12" ht="12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</row>
    <row r="511" spans="1:12" ht="12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3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0" width="8.7109375" style="1" bestFit="1" customWidth="1"/>
    <col min="11" max="11" width="9.00390625" style="1" customWidth="1"/>
    <col min="12" max="12" width="13.0039062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55" t="s">
        <v>216</v>
      </c>
      <c r="H2" s="56"/>
      <c r="I2" s="57"/>
      <c r="J2" s="55" t="s">
        <v>217</v>
      </c>
      <c r="K2" s="56"/>
      <c r="L2" s="56"/>
    </row>
    <row r="3" spans="1:12" ht="12" customHeight="1">
      <c r="A3" s="5"/>
      <c r="B3" s="5"/>
      <c r="C3" s="5"/>
      <c r="D3" s="5"/>
      <c r="E3" s="5"/>
      <c r="F3" s="6"/>
      <c r="G3" s="60">
        <v>2006</v>
      </c>
      <c r="H3" s="58">
        <v>2005</v>
      </c>
      <c r="I3" s="7" t="s">
        <v>0</v>
      </c>
      <c r="J3" s="58">
        <v>2006</v>
      </c>
      <c r="K3" s="58">
        <v>2005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61"/>
      <c r="H4" s="59"/>
      <c r="I4" s="8" t="s">
        <v>238</v>
      </c>
      <c r="J4" s="59"/>
      <c r="K4" s="59"/>
      <c r="L4" s="8" t="s">
        <v>238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52" t="s">
        <v>1</v>
      </c>
      <c r="H5" s="53"/>
      <c r="I5" s="13" t="s">
        <v>2</v>
      </c>
      <c r="J5" s="54" t="s">
        <v>3</v>
      </c>
      <c r="K5" s="53"/>
      <c r="L5" s="13" t="s">
        <v>2</v>
      </c>
      <c r="Q5" s="9" t="s">
        <v>4</v>
      </c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3" s="14" customFormat="1" ht="12">
      <c r="A7" s="1"/>
      <c r="B7" s="41" t="s">
        <v>53</v>
      </c>
      <c r="C7" s="9"/>
      <c r="D7" s="9"/>
      <c r="E7" s="9"/>
      <c r="F7" s="9"/>
      <c r="G7" s="19">
        <f>G14+G13+G12+G11+G10+G9</f>
        <v>257614.29699999996</v>
      </c>
      <c r="H7" s="19">
        <f>SUM(H8:H14)</f>
        <v>224906.625</v>
      </c>
      <c r="I7" s="20">
        <f>SUM(G7/H7)*100-100</f>
        <v>14.542778364132204</v>
      </c>
      <c r="J7" s="19">
        <v>42759</v>
      </c>
      <c r="K7" s="19">
        <f>SUM(K8:K14)</f>
        <v>59074.111</v>
      </c>
      <c r="L7" s="20">
        <f>SUM(J7/K7)*100-100</f>
        <v>-27.618038974805728</v>
      </c>
      <c r="M7" s="44"/>
    </row>
    <row r="8" spans="1:12" s="14" customFormat="1" ht="12">
      <c r="A8" s="1"/>
      <c r="B8" s="9" t="s">
        <v>6</v>
      </c>
      <c r="C8" s="9"/>
      <c r="D8" s="9" t="s">
        <v>54</v>
      </c>
      <c r="E8" s="9"/>
      <c r="F8" s="9"/>
      <c r="G8" s="19">
        <v>0</v>
      </c>
      <c r="H8" s="19">
        <v>0</v>
      </c>
      <c r="I8" s="20" t="s">
        <v>220</v>
      </c>
      <c r="J8" s="19">
        <v>16.947</v>
      </c>
      <c r="K8" s="19">
        <v>594</v>
      </c>
      <c r="L8" s="20" t="s">
        <v>220</v>
      </c>
    </row>
    <row r="9" spans="1:12" s="14" customFormat="1" ht="12">
      <c r="A9" s="1"/>
      <c r="B9" s="9"/>
      <c r="C9" s="9"/>
      <c r="D9" s="9" t="s">
        <v>55</v>
      </c>
      <c r="E9" s="9"/>
      <c r="F9" s="9"/>
      <c r="G9" s="19">
        <v>5019.697</v>
      </c>
      <c r="H9" s="19">
        <v>5936.403</v>
      </c>
      <c r="I9" s="20">
        <f aca="true" t="shared" si="0" ref="I9:I23">SUM(G9/H9)*100-100</f>
        <v>-15.442111999471734</v>
      </c>
      <c r="J9" s="19">
        <v>10329.336</v>
      </c>
      <c r="K9" s="19">
        <v>12573.712</v>
      </c>
      <c r="L9" s="20">
        <f aca="true" t="shared" si="1" ref="L9:L24">SUM(J9/K9)*100-100</f>
        <v>-17.84974874563693</v>
      </c>
    </row>
    <row r="10" spans="1:12" s="14" customFormat="1" ht="12">
      <c r="A10" s="1"/>
      <c r="B10" s="9"/>
      <c r="C10" s="9"/>
      <c r="D10" s="9" t="s">
        <v>56</v>
      </c>
      <c r="E10" s="9"/>
      <c r="F10" s="9"/>
      <c r="G10" s="19">
        <v>12366.873</v>
      </c>
      <c r="H10" s="19">
        <v>10514.281</v>
      </c>
      <c r="I10" s="20">
        <f t="shared" si="0"/>
        <v>17.619768769733255</v>
      </c>
      <c r="J10" s="19">
        <v>965.944</v>
      </c>
      <c r="K10" s="19">
        <v>549.421</v>
      </c>
      <c r="L10" s="20">
        <f t="shared" si="1"/>
        <v>75.81126312973109</v>
      </c>
    </row>
    <row r="11" spans="1:12" s="14" customFormat="1" ht="12">
      <c r="A11" s="1"/>
      <c r="B11" s="9"/>
      <c r="C11" s="9"/>
      <c r="D11" s="9" t="s">
        <v>57</v>
      </c>
      <c r="E11" s="9"/>
      <c r="F11" s="9"/>
      <c r="G11" s="19">
        <v>26032.329</v>
      </c>
      <c r="H11" s="19">
        <v>25215.362</v>
      </c>
      <c r="I11" s="20">
        <f t="shared" si="0"/>
        <v>3.2399574513346323</v>
      </c>
      <c r="J11" s="19">
        <v>25716.987</v>
      </c>
      <c r="K11" s="19">
        <v>35016.988</v>
      </c>
      <c r="L11" s="20">
        <f t="shared" si="1"/>
        <v>-26.558540671744808</v>
      </c>
    </row>
    <row r="12" spans="1:12" s="14" customFormat="1" ht="11.25" customHeight="1">
      <c r="A12" s="1"/>
      <c r="B12" s="9"/>
      <c r="C12" s="9"/>
      <c r="D12" s="9" t="s">
        <v>58</v>
      </c>
      <c r="E12" s="9"/>
      <c r="F12" s="9"/>
      <c r="G12" s="19">
        <v>71071.085</v>
      </c>
      <c r="H12" s="19">
        <v>59835.065</v>
      </c>
      <c r="I12" s="20">
        <f t="shared" si="0"/>
        <v>18.7783200369215</v>
      </c>
      <c r="J12" s="19">
        <v>1741.661</v>
      </c>
      <c r="K12" s="19">
        <v>5993.983</v>
      </c>
      <c r="L12" s="20">
        <f t="shared" si="1"/>
        <v>-70.94317751651948</v>
      </c>
    </row>
    <row r="13" spans="1:12" s="14" customFormat="1" ht="11.25" customHeight="1">
      <c r="A13" s="1"/>
      <c r="B13" s="9"/>
      <c r="C13" s="9"/>
      <c r="D13" s="9" t="s">
        <v>59</v>
      </c>
      <c r="E13" s="9"/>
      <c r="F13" s="9"/>
      <c r="G13" s="19">
        <v>43536.424</v>
      </c>
      <c r="H13" s="19">
        <v>37814.722</v>
      </c>
      <c r="I13" s="20">
        <f t="shared" si="0"/>
        <v>15.130884738488874</v>
      </c>
      <c r="J13" s="19">
        <v>3807.502</v>
      </c>
      <c r="K13" s="19">
        <v>4205.911</v>
      </c>
      <c r="L13" s="20">
        <f t="shared" si="1"/>
        <v>-9.47259701881471</v>
      </c>
    </row>
    <row r="14" spans="1:12" s="14" customFormat="1" ht="11.25" customHeight="1">
      <c r="A14" s="1"/>
      <c r="C14" s="9"/>
      <c r="D14" s="9" t="s">
        <v>60</v>
      </c>
      <c r="E14" s="9"/>
      <c r="F14" s="9"/>
      <c r="G14" s="19">
        <v>99587.889</v>
      </c>
      <c r="H14" s="19">
        <v>85590.792</v>
      </c>
      <c r="I14" s="20">
        <f t="shared" si="0"/>
        <v>16.353507980157488</v>
      </c>
      <c r="J14" s="19">
        <v>181.059</v>
      </c>
      <c r="K14" s="19">
        <v>140.096</v>
      </c>
      <c r="L14" s="20">
        <f t="shared" si="1"/>
        <v>29.239235952489707</v>
      </c>
    </row>
    <row r="15" spans="1:12" s="14" customFormat="1" ht="11.25" customHeight="1">
      <c r="A15" s="1"/>
      <c r="C15" s="9"/>
      <c r="D15" s="9"/>
      <c r="E15" s="9"/>
      <c r="F15" s="9"/>
      <c r="G15" s="19"/>
      <c r="H15" s="19"/>
      <c r="I15" s="20"/>
      <c r="J15" s="19"/>
      <c r="K15" s="19"/>
      <c r="L15" s="20"/>
    </row>
    <row r="16" spans="1:12" s="14" customFormat="1" ht="11.25" customHeight="1">
      <c r="A16" s="41" t="s">
        <v>61</v>
      </c>
      <c r="C16" s="9"/>
      <c r="D16" s="9"/>
      <c r="E16" s="9"/>
      <c r="F16" s="9"/>
      <c r="G16" s="19">
        <f>G18+G42+G75</f>
        <v>18327954.43</v>
      </c>
      <c r="H16" s="19">
        <v>14905679</v>
      </c>
      <c r="I16" s="20">
        <f t="shared" si="0"/>
        <v>22.95954065561186</v>
      </c>
      <c r="J16" s="19">
        <f>J18+J42+J75</f>
        <v>15315289.498000002</v>
      </c>
      <c r="K16" s="19">
        <v>14352556</v>
      </c>
      <c r="L16" s="20">
        <f t="shared" si="1"/>
        <v>6.707749462883129</v>
      </c>
    </row>
    <row r="17" spans="1:12" s="14" customFormat="1" ht="6.75" customHeight="1">
      <c r="A17" s="9"/>
      <c r="C17" s="9"/>
      <c r="D17" s="9"/>
      <c r="E17" s="9"/>
      <c r="F17" s="9"/>
      <c r="G17" s="19"/>
      <c r="H17" s="19"/>
      <c r="I17" s="20"/>
      <c r="J17" s="19"/>
      <c r="K17" s="19"/>
      <c r="L17" s="20"/>
    </row>
    <row r="18" spans="1:12" s="14" customFormat="1" ht="12">
      <c r="A18" s="14" t="s">
        <v>6</v>
      </c>
      <c r="B18" s="41" t="s">
        <v>62</v>
      </c>
      <c r="C18" s="9"/>
      <c r="D18" s="9"/>
      <c r="E18" s="9"/>
      <c r="F18" s="9"/>
      <c r="G18" s="19">
        <v>1730600</v>
      </c>
      <c r="H18" s="19">
        <v>1272676</v>
      </c>
      <c r="I18" s="20">
        <f t="shared" si="0"/>
        <v>35.98119238517893</v>
      </c>
      <c r="J18" s="19">
        <v>140404</v>
      </c>
      <c r="K18" s="19">
        <v>196857</v>
      </c>
      <c r="L18" s="20">
        <f t="shared" si="1"/>
        <v>-28.67716159445689</v>
      </c>
    </row>
    <row r="19" spans="1:12" s="14" customFormat="1" ht="12">
      <c r="A19" s="1"/>
      <c r="B19" s="9" t="s">
        <v>14</v>
      </c>
      <c r="C19" s="9"/>
      <c r="D19" s="9" t="s">
        <v>63</v>
      </c>
      <c r="E19" s="9"/>
      <c r="F19" s="9"/>
      <c r="G19" s="19">
        <v>1095.024</v>
      </c>
      <c r="H19" s="19">
        <v>1539.653</v>
      </c>
      <c r="I19" s="20">
        <f t="shared" si="0"/>
        <v>-28.878520030162647</v>
      </c>
      <c r="J19" s="19">
        <v>36281.598</v>
      </c>
      <c r="K19" s="19">
        <v>27467.992</v>
      </c>
      <c r="L19" s="20">
        <f t="shared" si="1"/>
        <v>32.08682309212847</v>
      </c>
    </row>
    <row r="20" spans="1:15" s="14" customFormat="1" ht="11.25" customHeight="1">
      <c r="A20" s="1"/>
      <c r="B20" s="9"/>
      <c r="C20" s="9"/>
      <c r="D20" s="9" t="s">
        <v>64</v>
      </c>
      <c r="E20" s="9"/>
      <c r="F20" s="9"/>
      <c r="G20" s="19">
        <v>714.383</v>
      </c>
      <c r="H20" s="19">
        <v>82.185</v>
      </c>
      <c r="I20" s="20">
        <f t="shared" si="0"/>
        <v>769.2376954432074</v>
      </c>
      <c r="J20" s="19">
        <v>1335.311</v>
      </c>
      <c r="K20" s="19">
        <v>1613.775</v>
      </c>
      <c r="L20" s="20">
        <f t="shared" si="1"/>
        <v>-17.255441433904977</v>
      </c>
      <c r="O20" s="24"/>
    </row>
    <row r="21" spans="1:12" s="14" customFormat="1" ht="11.25" customHeight="1">
      <c r="A21" s="1"/>
      <c r="B21" s="9"/>
      <c r="C21" s="9"/>
      <c r="D21" s="9" t="s">
        <v>65</v>
      </c>
      <c r="E21" s="9"/>
      <c r="F21" s="9"/>
      <c r="G21" s="19">
        <v>1174.122</v>
      </c>
      <c r="H21" s="19">
        <v>10908.928</v>
      </c>
      <c r="I21" s="20">
        <f t="shared" si="0"/>
        <v>-89.23705427334382</v>
      </c>
      <c r="J21" s="19">
        <v>2148.027</v>
      </c>
      <c r="K21" s="19">
        <v>11711.589</v>
      </c>
      <c r="L21" s="20">
        <f t="shared" si="1"/>
        <v>-81.65896190516932</v>
      </c>
    </row>
    <row r="22" spans="1:12" s="14" customFormat="1" ht="11.25" customHeight="1">
      <c r="A22" s="1"/>
      <c r="B22" s="9"/>
      <c r="C22" s="9"/>
      <c r="D22" s="9" t="s">
        <v>66</v>
      </c>
      <c r="E22" s="9"/>
      <c r="F22" s="9"/>
      <c r="G22" s="19">
        <v>78.786</v>
      </c>
      <c r="H22" s="19">
        <v>116.862</v>
      </c>
      <c r="I22" s="20">
        <f t="shared" si="0"/>
        <v>-32.58201981824715</v>
      </c>
      <c r="J22" s="19">
        <v>10.008</v>
      </c>
      <c r="K22" s="19">
        <v>13.678</v>
      </c>
      <c r="L22" s="20">
        <f t="shared" si="1"/>
        <v>-26.831408100599518</v>
      </c>
    </row>
    <row r="23" spans="1:12" s="14" customFormat="1" ht="11.25" customHeight="1">
      <c r="A23" s="1"/>
      <c r="B23" s="9"/>
      <c r="C23" s="9"/>
      <c r="D23" s="9" t="s">
        <v>67</v>
      </c>
      <c r="E23" s="9"/>
      <c r="F23" s="9"/>
      <c r="G23" s="19">
        <v>1860.895</v>
      </c>
      <c r="H23" s="19">
        <v>1225.723</v>
      </c>
      <c r="I23" s="20">
        <f t="shared" si="0"/>
        <v>51.820191021951956</v>
      </c>
      <c r="J23" s="19">
        <v>2818.454</v>
      </c>
      <c r="K23" s="19">
        <v>3046.387</v>
      </c>
      <c r="L23" s="20">
        <f t="shared" si="1"/>
        <v>-7.4820763087552535</v>
      </c>
    </row>
    <row r="24" spans="1:12" s="14" customFormat="1" ht="11.25" customHeight="1">
      <c r="A24" s="1"/>
      <c r="B24" s="9"/>
      <c r="C24" s="9"/>
      <c r="D24" s="9" t="s">
        <v>68</v>
      </c>
      <c r="E24" s="9"/>
      <c r="F24" s="9"/>
      <c r="G24" s="19">
        <v>310.312</v>
      </c>
      <c r="H24" s="19">
        <v>221.466</v>
      </c>
      <c r="I24" s="20">
        <f>SUM(G24/H24)*100-100</f>
        <v>40.11721889590277</v>
      </c>
      <c r="J24" s="19">
        <v>16.678</v>
      </c>
      <c r="K24" s="19">
        <v>3.547</v>
      </c>
      <c r="L24" s="20">
        <f t="shared" si="1"/>
        <v>370.20016915703417</v>
      </c>
    </row>
    <row r="25" spans="1:12" s="14" customFormat="1" ht="11.25" customHeight="1">
      <c r="A25" s="1"/>
      <c r="B25" s="9"/>
      <c r="C25" s="9"/>
      <c r="D25" s="9" t="s">
        <v>69</v>
      </c>
      <c r="E25" s="9"/>
      <c r="F25" s="9"/>
      <c r="G25" s="19">
        <v>2385.297</v>
      </c>
      <c r="H25" s="19">
        <v>7010.707</v>
      </c>
      <c r="I25" s="20">
        <f>SUM(G25/H25)*100-100</f>
        <v>-65.97637014355328</v>
      </c>
      <c r="J25" s="19">
        <v>45527.208</v>
      </c>
      <c r="K25" s="19">
        <v>39471.791</v>
      </c>
      <c r="L25" s="20">
        <f>SUM(J25/K25)*100-100</f>
        <v>15.341125514167842</v>
      </c>
    </row>
    <row r="26" spans="1:12" s="14" customFormat="1" ht="11.25" customHeight="1">
      <c r="A26" s="35"/>
      <c r="B26" s="25"/>
      <c r="C26" s="9"/>
      <c r="D26" s="9" t="s">
        <v>70</v>
      </c>
      <c r="E26" s="9"/>
      <c r="F26" s="9"/>
      <c r="G26" s="19">
        <v>6914.95</v>
      </c>
      <c r="H26" s="19">
        <v>3804.594</v>
      </c>
      <c r="I26" s="20">
        <f aca="true" t="shared" si="2" ref="I26:I77">SUM(G26/H26)*100-100</f>
        <v>81.75263904637393</v>
      </c>
      <c r="J26" s="19">
        <v>7255.025</v>
      </c>
      <c r="K26" s="19">
        <v>9066.68</v>
      </c>
      <c r="L26" s="20">
        <f aca="true" t="shared" si="3" ref="L26:L77">SUM(J26/K26)*100-100</f>
        <v>-19.981459586088846</v>
      </c>
    </row>
    <row r="27" spans="1:12" s="14" customFormat="1" ht="11.25" customHeight="1">
      <c r="A27" s="1"/>
      <c r="B27" s="9"/>
      <c r="C27" s="9"/>
      <c r="D27" s="9" t="s">
        <v>71</v>
      </c>
      <c r="E27" s="9"/>
      <c r="F27" s="9"/>
      <c r="G27" s="19">
        <v>20994.448</v>
      </c>
      <c r="H27" s="19">
        <v>22145.632</v>
      </c>
      <c r="I27" s="20">
        <f t="shared" si="2"/>
        <v>-5.198244060047614</v>
      </c>
      <c r="J27" s="19">
        <v>580.899</v>
      </c>
      <c r="K27" s="19">
        <v>672.718</v>
      </c>
      <c r="L27" s="20">
        <f t="shared" si="3"/>
        <v>-13.648958404561782</v>
      </c>
    </row>
    <row r="28" spans="1:12" s="14" customFormat="1" ht="12">
      <c r="A28" s="1"/>
      <c r="C28" s="9"/>
      <c r="D28" s="9" t="s">
        <v>72</v>
      </c>
      <c r="E28" s="9"/>
      <c r="F28" s="9"/>
      <c r="G28" s="19">
        <v>82777.033</v>
      </c>
      <c r="H28" s="19">
        <v>73016.831</v>
      </c>
      <c r="I28" s="20">
        <f t="shared" si="2"/>
        <v>13.36705779520888</v>
      </c>
      <c r="J28" s="19">
        <v>0</v>
      </c>
      <c r="K28" s="19">
        <v>0</v>
      </c>
      <c r="L28" s="20" t="s">
        <v>220</v>
      </c>
    </row>
    <row r="29" spans="1:12" s="14" customFormat="1" ht="12">
      <c r="A29" s="1"/>
      <c r="B29" s="9"/>
      <c r="C29" s="9"/>
      <c r="D29" s="9" t="s">
        <v>73</v>
      </c>
      <c r="E29" s="9"/>
      <c r="F29" s="9"/>
      <c r="G29" s="19">
        <v>0</v>
      </c>
      <c r="H29" s="19">
        <v>3.64</v>
      </c>
      <c r="I29" s="20">
        <f t="shared" si="2"/>
        <v>-100</v>
      </c>
      <c r="J29" s="19">
        <v>57.216</v>
      </c>
      <c r="K29" s="19">
        <v>0</v>
      </c>
      <c r="L29" s="20" t="s">
        <v>220</v>
      </c>
    </row>
    <row r="30" spans="1:12" s="14" customFormat="1" ht="12">
      <c r="A30" s="1"/>
      <c r="B30" s="9"/>
      <c r="C30" s="9"/>
      <c r="D30" s="9" t="s">
        <v>74</v>
      </c>
      <c r="E30" s="9"/>
      <c r="F30" s="9"/>
      <c r="G30" s="19">
        <v>1526740.808</v>
      </c>
      <c r="H30" s="19">
        <v>1056705.518</v>
      </c>
      <c r="I30" s="20">
        <f t="shared" si="2"/>
        <v>44.48119953888613</v>
      </c>
      <c r="J30" s="19">
        <v>6340.083</v>
      </c>
      <c r="K30" s="19">
        <v>63881.358</v>
      </c>
      <c r="L30" s="20">
        <f t="shared" si="3"/>
        <v>-90.07522194503129</v>
      </c>
    </row>
    <row r="31" spans="1:12" s="14" customFormat="1" ht="11.25" customHeight="1">
      <c r="A31" s="1"/>
      <c r="B31" s="9"/>
      <c r="C31" s="9"/>
      <c r="D31" s="9" t="s">
        <v>75</v>
      </c>
      <c r="E31" s="9"/>
      <c r="F31" s="9"/>
      <c r="G31" s="19">
        <v>19.439</v>
      </c>
      <c r="H31" s="19">
        <v>125.741</v>
      </c>
      <c r="I31" s="20">
        <f t="shared" si="2"/>
        <v>-84.54044424650671</v>
      </c>
      <c r="J31" s="19">
        <v>0.575</v>
      </c>
      <c r="K31" s="19">
        <v>0</v>
      </c>
      <c r="L31" s="20" t="s">
        <v>220</v>
      </c>
    </row>
    <row r="32" spans="1:12" s="14" customFormat="1" ht="11.25" customHeight="1">
      <c r="A32" s="1"/>
      <c r="B32" s="9"/>
      <c r="C32" s="9"/>
      <c r="D32" s="9" t="s">
        <v>76</v>
      </c>
      <c r="E32" s="9"/>
      <c r="F32" s="9"/>
      <c r="G32" s="19">
        <v>762.44</v>
      </c>
      <c r="H32" s="19">
        <v>183.859</v>
      </c>
      <c r="I32" s="20">
        <f t="shared" si="2"/>
        <v>314.68734193050113</v>
      </c>
      <c r="J32" s="19">
        <v>8.394</v>
      </c>
      <c r="K32" s="19">
        <v>0</v>
      </c>
      <c r="L32" s="20" t="s">
        <v>220</v>
      </c>
    </row>
    <row r="33" spans="1:12" s="14" customFormat="1" ht="11.25" customHeight="1">
      <c r="A33" s="1"/>
      <c r="B33" s="9"/>
      <c r="C33" s="9"/>
      <c r="D33" s="9" t="s">
        <v>77</v>
      </c>
      <c r="E33" s="9"/>
      <c r="F33" s="9"/>
      <c r="G33" s="19">
        <v>0</v>
      </c>
      <c r="H33" s="19">
        <v>0</v>
      </c>
      <c r="I33" s="20" t="s">
        <v>220</v>
      </c>
      <c r="J33" s="19">
        <v>0</v>
      </c>
      <c r="K33" s="19">
        <v>0</v>
      </c>
      <c r="L33" s="20" t="s">
        <v>220</v>
      </c>
    </row>
    <row r="34" spans="1:12" s="14" customFormat="1" ht="11.25" customHeight="1">
      <c r="A34" s="1"/>
      <c r="B34" s="9"/>
      <c r="C34" s="9"/>
      <c r="D34" s="9" t="s">
        <v>78</v>
      </c>
      <c r="E34" s="9"/>
      <c r="F34" s="9"/>
      <c r="G34" s="19">
        <v>13016.204</v>
      </c>
      <c r="H34" s="19">
        <v>10061.292</v>
      </c>
      <c r="I34" s="20">
        <f t="shared" si="2"/>
        <v>29.369110845803903</v>
      </c>
      <c r="J34" s="19">
        <v>1761.45</v>
      </c>
      <c r="K34" s="19">
        <v>3382.757</v>
      </c>
      <c r="L34" s="20">
        <f t="shared" si="3"/>
        <v>-47.9285683245944</v>
      </c>
    </row>
    <row r="35" spans="1:12" s="14" customFormat="1" ht="11.25" customHeight="1">
      <c r="A35" s="1"/>
      <c r="B35" s="9"/>
      <c r="C35" s="9"/>
      <c r="D35" s="9" t="s">
        <v>79</v>
      </c>
      <c r="E35" s="9"/>
      <c r="F35" s="9"/>
      <c r="G35" s="19">
        <v>815.658</v>
      </c>
      <c r="H35" s="19">
        <v>5018.085</v>
      </c>
      <c r="I35" s="20">
        <f t="shared" si="2"/>
        <v>-83.7456320488792</v>
      </c>
      <c r="J35" s="19">
        <v>6.087</v>
      </c>
      <c r="K35" s="19">
        <v>24</v>
      </c>
      <c r="L35" s="20">
        <f t="shared" si="3"/>
        <v>-74.6375</v>
      </c>
    </row>
    <row r="36" spans="1:15" s="14" customFormat="1" ht="11.25" customHeight="1">
      <c r="A36" s="1"/>
      <c r="B36" s="9"/>
      <c r="C36" s="9"/>
      <c r="D36" s="9" t="s">
        <v>80</v>
      </c>
      <c r="E36" s="9"/>
      <c r="F36" s="9"/>
      <c r="G36" s="19">
        <v>3879.21</v>
      </c>
      <c r="H36" s="19">
        <v>4111.183</v>
      </c>
      <c r="I36" s="20">
        <f t="shared" si="2"/>
        <v>-5.642487819199488</v>
      </c>
      <c r="J36" s="19">
        <v>329.183</v>
      </c>
      <c r="K36" s="19">
        <v>418.86</v>
      </c>
      <c r="L36" s="20">
        <f t="shared" si="3"/>
        <v>-21.409778923745407</v>
      </c>
      <c r="O36" s="24"/>
    </row>
    <row r="37" spans="1:12" s="14" customFormat="1" ht="11.25" customHeight="1">
      <c r="A37" s="1"/>
      <c r="B37" s="9"/>
      <c r="C37" s="9"/>
      <c r="D37" s="9" t="s">
        <v>81</v>
      </c>
      <c r="E37" s="9"/>
      <c r="F37" s="9"/>
      <c r="G37" s="19">
        <v>28294.006</v>
      </c>
      <c r="H37" s="19">
        <v>29560.594</v>
      </c>
      <c r="I37" s="20">
        <f t="shared" si="2"/>
        <v>-4.284717688690549</v>
      </c>
      <c r="J37" s="19">
        <v>2808.885</v>
      </c>
      <c r="K37" s="19">
        <v>2115.662</v>
      </c>
      <c r="L37" s="20">
        <f t="shared" si="3"/>
        <v>32.766245269802084</v>
      </c>
    </row>
    <row r="38" spans="1:12" s="14" customFormat="1" ht="11.25" customHeight="1">
      <c r="A38" s="1"/>
      <c r="C38" s="9"/>
      <c r="D38" s="9" t="s">
        <v>82</v>
      </c>
      <c r="E38" s="9"/>
      <c r="F38" s="9"/>
      <c r="G38" s="19">
        <v>20710.405</v>
      </c>
      <c r="H38" s="19">
        <v>31140.902</v>
      </c>
      <c r="I38" s="20">
        <f t="shared" si="2"/>
        <v>-33.4945243397253</v>
      </c>
      <c r="J38" s="19">
        <v>1120.379</v>
      </c>
      <c r="K38" s="19">
        <v>1828.462</v>
      </c>
      <c r="L38" s="20">
        <f t="shared" si="3"/>
        <v>-38.72560654801687</v>
      </c>
    </row>
    <row r="39" spans="1:12" s="14" customFormat="1" ht="11.25" customHeight="1">
      <c r="A39" s="1"/>
      <c r="B39" s="9"/>
      <c r="C39" s="9"/>
      <c r="D39" s="9" t="s">
        <v>83</v>
      </c>
      <c r="E39" s="9"/>
      <c r="F39" s="9"/>
      <c r="G39" s="19">
        <v>1444.855</v>
      </c>
      <c r="H39" s="19">
        <v>2367.978</v>
      </c>
      <c r="I39" s="20">
        <f t="shared" si="2"/>
        <v>-38.98359697598542</v>
      </c>
      <c r="J39" s="19">
        <v>8.546</v>
      </c>
      <c r="K39" s="19">
        <v>61.489</v>
      </c>
      <c r="L39" s="20">
        <f t="shared" si="3"/>
        <v>-86.10157914423718</v>
      </c>
    </row>
    <row r="40" spans="1:12" s="14" customFormat="1" ht="11.25" customHeight="1">
      <c r="A40" s="1"/>
      <c r="B40" s="9"/>
      <c r="C40" s="9"/>
      <c r="D40" s="9" t="s">
        <v>84</v>
      </c>
      <c r="E40" s="9"/>
      <c r="F40" s="9"/>
      <c r="G40" s="19">
        <v>16611.359</v>
      </c>
      <c r="H40" s="19">
        <v>13324.913</v>
      </c>
      <c r="I40" s="20">
        <f t="shared" si="2"/>
        <v>24.66392088263541</v>
      </c>
      <c r="J40" s="19">
        <v>31989.912</v>
      </c>
      <c r="K40" s="19">
        <v>32076.653</v>
      </c>
      <c r="L40" s="20">
        <f t="shared" si="3"/>
        <v>-0.2704178643575972</v>
      </c>
    </row>
    <row r="41" spans="1:12" s="14" customFormat="1" ht="11.25" customHeight="1">
      <c r="A41" s="1"/>
      <c r="B41" s="9"/>
      <c r="C41" s="9"/>
      <c r="D41" s="9"/>
      <c r="E41" s="9"/>
      <c r="F41" s="9"/>
      <c r="G41" s="19"/>
      <c r="H41" s="19"/>
      <c r="I41" s="20"/>
      <c r="J41" s="19"/>
      <c r="K41" s="19"/>
      <c r="L41" s="20"/>
    </row>
    <row r="42" spans="1:12" s="14" customFormat="1" ht="11.25" customHeight="1">
      <c r="A42" s="1"/>
      <c r="B42" s="41" t="s">
        <v>85</v>
      </c>
      <c r="C42" s="9"/>
      <c r="D42" s="9"/>
      <c r="E42" s="9"/>
      <c r="F42" s="9"/>
      <c r="G42" s="19">
        <f>SUM(G43:G73)</f>
        <v>2494359.1659999993</v>
      </c>
      <c r="H42" s="19">
        <f>SUM(H43:H73)</f>
        <v>2160131.9289999995</v>
      </c>
      <c r="I42" s="20">
        <f t="shared" si="2"/>
        <v>15.472538159033888</v>
      </c>
      <c r="J42" s="19">
        <v>1581067</v>
      </c>
      <c r="K42" s="19">
        <f>SUM(K43:K73)</f>
        <v>890130.9929999999</v>
      </c>
      <c r="L42" s="20">
        <f t="shared" si="3"/>
        <v>77.62183458766503</v>
      </c>
    </row>
    <row r="43" spans="1:12" s="14" customFormat="1" ht="11.25" customHeight="1">
      <c r="A43" s="1"/>
      <c r="B43" s="9" t="s">
        <v>6</v>
      </c>
      <c r="C43" s="9"/>
      <c r="D43" s="9" t="s">
        <v>86</v>
      </c>
      <c r="E43" s="9"/>
      <c r="F43" s="9"/>
      <c r="G43" s="19">
        <v>27877.431</v>
      </c>
      <c r="H43" s="19">
        <v>30533.236</v>
      </c>
      <c r="I43" s="20">
        <f t="shared" si="2"/>
        <v>-8.698079037544531</v>
      </c>
      <c r="J43" s="19">
        <v>1059.212</v>
      </c>
      <c r="K43" s="19">
        <v>2578.773</v>
      </c>
      <c r="L43" s="20">
        <f t="shared" si="3"/>
        <v>-58.92573716259632</v>
      </c>
    </row>
    <row r="44" spans="1:12" s="14" customFormat="1" ht="11.25" customHeight="1">
      <c r="A44" s="1"/>
      <c r="B44" s="9"/>
      <c r="C44" s="9"/>
      <c r="D44" s="9" t="s">
        <v>87</v>
      </c>
      <c r="E44" s="9"/>
      <c r="F44" s="9"/>
      <c r="G44" s="19">
        <v>793.941</v>
      </c>
      <c r="H44" s="19">
        <v>1364.91</v>
      </c>
      <c r="I44" s="20">
        <f t="shared" si="2"/>
        <v>-41.83198892234653</v>
      </c>
      <c r="J44" s="19">
        <v>43.818</v>
      </c>
      <c r="K44" s="19">
        <v>171.264</v>
      </c>
      <c r="L44" s="20">
        <f t="shared" si="3"/>
        <v>-74.41493834080718</v>
      </c>
    </row>
    <row r="45" spans="1:12" s="14" customFormat="1" ht="11.25" customHeight="1">
      <c r="A45" s="1"/>
      <c r="B45" s="9"/>
      <c r="C45" s="9"/>
      <c r="D45" s="9" t="s">
        <v>88</v>
      </c>
      <c r="E45" s="9"/>
      <c r="F45" s="9"/>
      <c r="G45" s="19">
        <v>2805.654</v>
      </c>
      <c r="H45" s="19">
        <v>1590.743</v>
      </c>
      <c r="I45" s="20">
        <f t="shared" si="2"/>
        <v>76.37380771123935</v>
      </c>
      <c r="J45" s="19">
        <v>12.166</v>
      </c>
      <c r="K45" s="19">
        <v>347.567</v>
      </c>
      <c r="L45" s="20">
        <f t="shared" si="3"/>
        <v>-96.49966768997056</v>
      </c>
    </row>
    <row r="46" spans="1:12" s="14" customFormat="1" ht="11.25" customHeight="1">
      <c r="A46" s="1"/>
      <c r="B46" s="9"/>
      <c r="C46" s="9"/>
      <c r="D46" s="9" t="s">
        <v>89</v>
      </c>
      <c r="E46" s="9"/>
      <c r="F46" s="9"/>
      <c r="G46" s="19">
        <v>715.273</v>
      </c>
      <c r="H46" s="19">
        <v>557.135</v>
      </c>
      <c r="I46" s="20">
        <f t="shared" si="2"/>
        <v>28.38414387895213</v>
      </c>
      <c r="J46" s="19">
        <v>36.57</v>
      </c>
      <c r="K46" s="19">
        <v>76.439</v>
      </c>
      <c r="L46" s="20">
        <f t="shared" si="3"/>
        <v>-52.15792985256217</v>
      </c>
    </row>
    <row r="47" spans="1:12" s="14" customFormat="1" ht="11.25" customHeight="1">
      <c r="A47" s="1"/>
      <c r="B47" s="9"/>
      <c r="C47" s="9"/>
      <c r="D47" s="9" t="s">
        <v>90</v>
      </c>
      <c r="E47" s="9"/>
      <c r="F47" s="9"/>
      <c r="G47" s="19">
        <v>307.686</v>
      </c>
      <c r="H47" s="19">
        <v>228.825</v>
      </c>
      <c r="I47" s="20">
        <f t="shared" si="2"/>
        <v>34.4634546050475</v>
      </c>
      <c r="J47" s="19">
        <v>4.384</v>
      </c>
      <c r="K47" s="19">
        <v>33.266</v>
      </c>
      <c r="L47" s="20">
        <f t="shared" si="3"/>
        <v>-86.82137918595564</v>
      </c>
    </row>
    <row r="48" spans="1:12" s="14" customFormat="1" ht="11.25" customHeight="1">
      <c r="A48" s="1"/>
      <c r="B48" s="9"/>
      <c r="C48" s="9"/>
      <c r="D48" s="9" t="s">
        <v>91</v>
      </c>
      <c r="E48" s="9"/>
      <c r="F48" s="9"/>
      <c r="G48" s="19">
        <v>71358.675</v>
      </c>
      <c r="H48" s="19">
        <v>52710.931</v>
      </c>
      <c r="I48" s="20">
        <f t="shared" si="2"/>
        <v>35.37737552007951</v>
      </c>
      <c r="J48" s="19">
        <v>24778.539</v>
      </c>
      <c r="K48" s="19">
        <v>14269.555</v>
      </c>
      <c r="L48" s="20">
        <f t="shared" si="3"/>
        <v>73.64619289108876</v>
      </c>
    </row>
    <row r="49" spans="1:12" s="14" customFormat="1" ht="11.25" customHeight="1">
      <c r="A49" s="1"/>
      <c r="B49" s="9"/>
      <c r="C49" s="9"/>
      <c r="D49" s="9" t="s">
        <v>92</v>
      </c>
      <c r="E49" s="9"/>
      <c r="F49" s="9"/>
      <c r="G49" s="19">
        <v>247975.323</v>
      </c>
      <c r="H49" s="19">
        <v>188659.835</v>
      </c>
      <c r="I49" s="20">
        <f t="shared" si="2"/>
        <v>31.440443059859575</v>
      </c>
      <c r="J49" s="19">
        <v>18590.959</v>
      </c>
      <c r="K49" s="19">
        <v>29281.745</v>
      </c>
      <c r="L49" s="20">
        <f t="shared" si="3"/>
        <v>-36.51007137723521</v>
      </c>
    </row>
    <row r="50" spans="1:12" s="14" customFormat="1" ht="11.25" customHeight="1">
      <c r="A50" s="1"/>
      <c r="C50" s="9"/>
      <c r="D50" s="9" t="s">
        <v>93</v>
      </c>
      <c r="E50" s="9"/>
      <c r="F50" s="9"/>
      <c r="G50" s="19">
        <v>11407.868</v>
      </c>
      <c r="H50" s="19">
        <v>13572.808</v>
      </c>
      <c r="I50" s="20">
        <f t="shared" si="2"/>
        <v>-15.950568224349752</v>
      </c>
      <c r="J50" s="19">
        <v>23718.617</v>
      </c>
      <c r="K50" s="19">
        <v>23008.16</v>
      </c>
      <c r="L50" s="20">
        <f t="shared" si="3"/>
        <v>3.087847963505112</v>
      </c>
    </row>
    <row r="51" spans="1:12" s="14" customFormat="1" ht="11.25" customHeight="1">
      <c r="A51" s="1"/>
      <c r="B51" s="9"/>
      <c r="C51" s="9"/>
      <c r="D51" s="9" t="s">
        <v>94</v>
      </c>
      <c r="E51" s="9"/>
      <c r="F51" s="9"/>
      <c r="G51" s="19">
        <v>98.648</v>
      </c>
      <c r="H51" s="19">
        <v>597.233</v>
      </c>
      <c r="I51" s="20">
        <f t="shared" si="2"/>
        <v>-83.48249343221156</v>
      </c>
      <c r="J51" s="19">
        <v>15524.598</v>
      </c>
      <c r="K51" s="19">
        <v>11846.214</v>
      </c>
      <c r="L51" s="20">
        <f t="shared" si="3"/>
        <v>31.05113583124532</v>
      </c>
    </row>
    <row r="52" spans="1:12" s="14" customFormat="1" ht="11.25" customHeight="1">
      <c r="A52" s="1"/>
      <c r="B52" s="9"/>
      <c r="C52" s="9"/>
      <c r="D52" s="9" t="s">
        <v>95</v>
      </c>
      <c r="E52" s="9"/>
      <c r="F52" s="9"/>
      <c r="G52" s="19">
        <v>29394.52</v>
      </c>
      <c r="H52" s="19">
        <v>27466.893</v>
      </c>
      <c r="I52" s="20">
        <f t="shared" si="2"/>
        <v>7.018001635641852</v>
      </c>
      <c r="J52" s="19">
        <v>38226.153</v>
      </c>
      <c r="K52" s="19">
        <v>27254.306</v>
      </c>
      <c r="L52" s="20">
        <f t="shared" si="3"/>
        <v>40.25729732395314</v>
      </c>
    </row>
    <row r="53" spans="1:12" s="14" customFormat="1" ht="11.25" customHeight="1">
      <c r="A53" s="1"/>
      <c r="B53" s="9"/>
      <c r="C53" s="9"/>
      <c r="D53" s="9" t="s">
        <v>96</v>
      </c>
      <c r="E53" s="9"/>
      <c r="F53" s="9"/>
      <c r="G53" s="19">
        <v>9113.258</v>
      </c>
      <c r="H53" s="19">
        <v>11157.216</v>
      </c>
      <c r="I53" s="20">
        <f t="shared" si="2"/>
        <v>-18.319605894517053</v>
      </c>
      <c r="J53" s="19">
        <v>0</v>
      </c>
      <c r="K53" s="19">
        <v>0</v>
      </c>
      <c r="L53" s="20" t="s">
        <v>220</v>
      </c>
    </row>
    <row r="54" spans="1:12" s="14" customFormat="1" ht="11.25" customHeight="1">
      <c r="A54" s="1"/>
      <c r="B54" s="9"/>
      <c r="C54" s="9"/>
      <c r="D54" s="9" t="s">
        <v>97</v>
      </c>
      <c r="E54" s="9"/>
      <c r="F54" s="9"/>
      <c r="G54" s="19">
        <v>12610.915</v>
      </c>
      <c r="H54" s="19">
        <v>4136.822</v>
      </c>
      <c r="I54" s="20">
        <f t="shared" si="2"/>
        <v>204.845482836825</v>
      </c>
      <c r="J54" s="19">
        <v>37638.149</v>
      </c>
      <c r="K54" s="19">
        <v>33917.184</v>
      </c>
      <c r="L54" s="20">
        <f t="shared" si="3"/>
        <v>10.970736839473446</v>
      </c>
    </row>
    <row r="55" spans="1:12" s="14" customFormat="1" ht="11.25" customHeight="1">
      <c r="A55" s="1"/>
      <c r="B55" s="9"/>
      <c r="C55" s="9"/>
      <c r="D55" s="9" t="s">
        <v>98</v>
      </c>
      <c r="E55" s="9"/>
      <c r="F55" s="9"/>
      <c r="G55" s="19">
        <v>68.097</v>
      </c>
      <c r="H55" s="19">
        <v>3123.678</v>
      </c>
      <c r="I55" s="20">
        <f t="shared" si="2"/>
        <v>-97.81997376170015</v>
      </c>
      <c r="J55" s="19">
        <v>6.387</v>
      </c>
      <c r="K55" s="19">
        <v>13.875</v>
      </c>
      <c r="L55" s="20">
        <f t="shared" si="3"/>
        <v>-53.96756756756757</v>
      </c>
    </row>
    <row r="56" spans="1:12" s="14" customFormat="1" ht="11.25" customHeight="1">
      <c r="A56" s="1"/>
      <c r="B56" s="9"/>
      <c r="C56" s="9"/>
      <c r="D56" s="9" t="s">
        <v>99</v>
      </c>
      <c r="E56" s="9"/>
      <c r="F56" s="9"/>
      <c r="G56" s="19">
        <v>225.954</v>
      </c>
      <c r="H56" s="19">
        <v>215.47</v>
      </c>
      <c r="I56" s="20">
        <f t="shared" si="2"/>
        <v>4.865642548846722</v>
      </c>
      <c r="J56" s="19">
        <v>15.804</v>
      </c>
      <c r="K56" s="19">
        <v>124.653</v>
      </c>
      <c r="L56" s="20">
        <f t="shared" si="3"/>
        <v>-87.32160477485499</v>
      </c>
    </row>
    <row r="57" spans="1:12" s="14" customFormat="1" ht="11.25" customHeight="1">
      <c r="A57" s="1"/>
      <c r="B57" s="9"/>
      <c r="C57" s="9"/>
      <c r="D57" s="9" t="s">
        <v>100</v>
      </c>
      <c r="E57" s="9"/>
      <c r="F57" s="9"/>
      <c r="G57" s="19">
        <v>56344.736</v>
      </c>
      <c r="H57" s="19">
        <v>37350.05</v>
      </c>
      <c r="I57" s="20">
        <f t="shared" si="2"/>
        <v>50.85585159859224</v>
      </c>
      <c r="J57" s="19">
        <v>41117.412</v>
      </c>
      <c r="K57" s="19">
        <v>26444.86</v>
      </c>
      <c r="L57" s="20">
        <f t="shared" si="3"/>
        <v>55.48356845148734</v>
      </c>
    </row>
    <row r="58" spans="1:12" s="14" customFormat="1" ht="11.25" customHeight="1">
      <c r="A58" s="1"/>
      <c r="B58" s="9"/>
      <c r="C58" s="9"/>
      <c r="D58" s="9" t="s">
        <v>101</v>
      </c>
      <c r="E58" s="9"/>
      <c r="F58" s="9"/>
      <c r="G58" s="19">
        <v>99102.358</v>
      </c>
      <c r="H58" s="19">
        <v>29236.207</v>
      </c>
      <c r="I58" s="20">
        <f t="shared" si="2"/>
        <v>238.9713241529587</v>
      </c>
      <c r="J58" s="19">
        <v>108841.171</v>
      </c>
      <c r="K58" s="19">
        <v>44623.891</v>
      </c>
      <c r="L58" s="20">
        <f t="shared" si="3"/>
        <v>143.90784523922395</v>
      </c>
    </row>
    <row r="59" spans="1:12" s="14" customFormat="1" ht="11.25" customHeight="1">
      <c r="A59" s="1"/>
      <c r="B59" s="9"/>
      <c r="C59" s="9"/>
      <c r="D59" s="9" t="s">
        <v>102</v>
      </c>
      <c r="E59" s="9"/>
      <c r="F59" s="9"/>
      <c r="G59" s="19">
        <v>3893.647</v>
      </c>
      <c r="H59" s="19">
        <v>4666.301</v>
      </c>
      <c r="I59" s="20">
        <f t="shared" si="2"/>
        <v>-16.55816887937577</v>
      </c>
      <c r="J59" s="19">
        <v>10150.061</v>
      </c>
      <c r="K59" s="19">
        <v>9162.442</v>
      </c>
      <c r="L59" s="20">
        <f t="shared" si="3"/>
        <v>10.778993198538117</v>
      </c>
    </row>
    <row r="60" spans="2:12" ht="11.25" customHeight="1">
      <c r="B60" s="14"/>
      <c r="C60" s="9"/>
      <c r="D60" s="9" t="s">
        <v>103</v>
      </c>
      <c r="E60" s="9"/>
      <c r="F60" s="9"/>
      <c r="G60" s="19">
        <v>201.731</v>
      </c>
      <c r="H60" s="19">
        <v>50.752</v>
      </c>
      <c r="I60" s="20">
        <f t="shared" si="2"/>
        <v>297.483843001261</v>
      </c>
      <c r="J60" s="19">
        <v>0</v>
      </c>
      <c r="K60" s="19">
        <v>36.38</v>
      </c>
      <c r="L60" s="20">
        <f t="shared" si="3"/>
        <v>-100</v>
      </c>
    </row>
    <row r="61" spans="2:12" ht="12">
      <c r="B61" s="9"/>
      <c r="C61" s="9"/>
      <c r="D61" s="9" t="s">
        <v>104</v>
      </c>
      <c r="E61" s="9"/>
      <c r="F61" s="9"/>
      <c r="G61" s="19">
        <v>1012.624</v>
      </c>
      <c r="H61" s="19">
        <v>2475.527</v>
      </c>
      <c r="I61" s="20">
        <f t="shared" si="2"/>
        <v>-59.094608945893135</v>
      </c>
      <c r="J61" s="19">
        <v>439.512</v>
      </c>
      <c r="K61" s="19">
        <v>231.902</v>
      </c>
      <c r="L61" s="20">
        <f t="shared" si="3"/>
        <v>89.52488551198351</v>
      </c>
    </row>
    <row r="62" spans="2:12" ht="12">
      <c r="B62" s="9"/>
      <c r="C62" s="9"/>
      <c r="D62" s="9" t="s">
        <v>105</v>
      </c>
      <c r="E62" s="9"/>
      <c r="F62" s="9"/>
      <c r="G62" s="19">
        <v>2192.685</v>
      </c>
      <c r="H62" s="19">
        <v>285.941</v>
      </c>
      <c r="I62" s="20">
        <f t="shared" si="2"/>
        <v>666.8312693877409</v>
      </c>
      <c r="J62" s="19">
        <v>5165.994</v>
      </c>
      <c r="K62" s="19">
        <v>1201.902</v>
      </c>
      <c r="L62" s="20">
        <f t="shared" si="3"/>
        <v>329.8182380926232</v>
      </c>
    </row>
    <row r="63" spans="2:12" ht="12">
      <c r="B63" s="9"/>
      <c r="C63" s="9"/>
      <c r="D63" s="9" t="s">
        <v>106</v>
      </c>
      <c r="E63" s="9"/>
      <c r="F63" s="9"/>
      <c r="G63" s="19">
        <v>1502.987</v>
      </c>
      <c r="H63" s="19">
        <v>125.968</v>
      </c>
      <c r="I63" s="20" t="s">
        <v>220</v>
      </c>
      <c r="J63" s="19">
        <v>44.332</v>
      </c>
      <c r="K63" s="19">
        <v>0</v>
      </c>
      <c r="L63" s="20" t="s">
        <v>220</v>
      </c>
    </row>
    <row r="64" spans="2:12" ht="12">
      <c r="B64" s="9"/>
      <c r="C64" s="9"/>
      <c r="D64" s="9" t="s">
        <v>107</v>
      </c>
      <c r="E64" s="9"/>
      <c r="F64" s="9"/>
      <c r="G64" s="19">
        <v>13884.5</v>
      </c>
      <c r="H64" s="19">
        <v>16237.527</v>
      </c>
      <c r="I64" s="20">
        <f t="shared" si="2"/>
        <v>-14.491289221566802</v>
      </c>
      <c r="J64" s="19">
        <v>4936.514</v>
      </c>
      <c r="K64" s="19">
        <v>3545.627</v>
      </c>
      <c r="L64" s="20">
        <f t="shared" si="3"/>
        <v>39.22823805211323</v>
      </c>
    </row>
    <row r="65" spans="2:12" ht="12">
      <c r="B65" s="9"/>
      <c r="C65" s="9"/>
      <c r="D65" s="9" t="s">
        <v>108</v>
      </c>
      <c r="E65" s="9"/>
      <c r="F65" s="9"/>
      <c r="G65" s="19">
        <v>34002.27</v>
      </c>
      <c r="H65" s="19">
        <v>34803.42</v>
      </c>
      <c r="I65" s="20">
        <f t="shared" si="2"/>
        <v>-2.301928948361976</v>
      </c>
      <c r="J65" s="19">
        <v>12684.348</v>
      </c>
      <c r="K65" s="19">
        <v>8787.79</v>
      </c>
      <c r="L65" s="20">
        <f t="shared" si="3"/>
        <v>44.34059075148588</v>
      </c>
    </row>
    <row r="66" spans="2:12" ht="12">
      <c r="B66" s="9"/>
      <c r="C66" s="9"/>
      <c r="D66" s="9" t="s">
        <v>109</v>
      </c>
      <c r="E66" s="9"/>
      <c r="F66" s="9"/>
      <c r="G66" s="19">
        <v>196.127</v>
      </c>
      <c r="H66" s="19">
        <v>429.046</v>
      </c>
      <c r="I66" s="20">
        <f t="shared" si="2"/>
        <v>-54.28765213986379</v>
      </c>
      <c r="J66" s="19">
        <v>0</v>
      </c>
      <c r="K66" s="19">
        <v>0</v>
      </c>
      <c r="L66" s="20" t="s">
        <v>220</v>
      </c>
    </row>
    <row r="67" spans="2:12" ht="12">
      <c r="B67" s="9"/>
      <c r="C67" s="9"/>
      <c r="D67" s="9" t="s">
        <v>110</v>
      </c>
      <c r="E67" s="9"/>
      <c r="F67" s="9"/>
      <c r="G67" s="19">
        <v>7307.061</v>
      </c>
      <c r="H67" s="19">
        <v>4785.939</v>
      </c>
      <c r="I67" s="20">
        <f t="shared" si="2"/>
        <v>52.67768770141029</v>
      </c>
      <c r="J67" s="19">
        <v>15202.372</v>
      </c>
      <c r="K67" s="19">
        <v>13825.808</v>
      </c>
      <c r="L67" s="20">
        <f t="shared" si="3"/>
        <v>9.956481386115001</v>
      </c>
    </row>
    <row r="68" spans="2:12" ht="12">
      <c r="B68" s="9"/>
      <c r="C68" s="9"/>
      <c r="D68" s="9" t="s">
        <v>111</v>
      </c>
      <c r="E68" s="9"/>
      <c r="F68" s="9"/>
      <c r="G68" s="19">
        <v>1538245.89</v>
      </c>
      <c r="H68" s="19">
        <v>1564967.717</v>
      </c>
      <c r="I68" s="20">
        <f t="shared" si="2"/>
        <v>-1.70750020653621</v>
      </c>
      <c r="J68" s="19">
        <v>503026.469</v>
      </c>
      <c r="K68" s="19">
        <v>229072.663</v>
      </c>
      <c r="L68" s="20">
        <f t="shared" si="3"/>
        <v>119.59253557898347</v>
      </c>
    </row>
    <row r="69" spans="2:12" ht="12">
      <c r="B69" s="9"/>
      <c r="C69" s="9"/>
      <c r="D69" s="9" t="s">
        <v>112</v>
      </c>
      <c r="E69" s="9"/>
      <c r="F69" s="9"/>
      <c r="G69" s="19">
        <v>5044.349</v>
      </c>
      <c r="H69" s="19">
        <v>8804.347</v>
      </c>
      <c r="I69" s="20">
        <f t="shared" si="2"/>
        <v>-42.70615413045397</v>
      </c>
      <c r="J69" s="19">
        <v>298223.333</v>
      </c>
      <c r="K69" s="19">
        <v>176799.974</v>
      </c>
      <c r="L69" s="20">
        <f t="shared" si="3"/>
        <v>68.67838057487495</v>
      </c>
    </row>
    <row r="70" spans="2:12" ht="12">
      <c r="B70" s="14"/>
      <c r="C70" s="9"/>
      <c r="D70" s="9" t="s">
        <v>113</v>
      </c>
      <c r="E70" s="9"/>
      <c r="F70" s="9"/>
      <c r="G70" s="19">
        <v>72836.616</v>
      </c>
      <c r="H70" s="19">
        <v>62820.368</v>
      </c>
      <c r="I70" s="20">
        <f t="shared" si="2"/>
        <v>15.944268266623311</v>
      </c>
      <c r="J70" s="19">
        <v>72346.552</v>
      </c>
      <c r="K70" s="19">
        <v>59953.668</v>
      </c>
      <c r="L70" s="20">
        <f t="shared" si="3"/>
        <v>20.670768634206</v>
      </c>
    </row>
    <row r="71" spans="2:12" ht="12">
      <c r="B71" s="9"/>
      <c r="C71" s="9"/>
      <c r="D71" s="9" t="s">
        <v>114</v>
      </c>
      <c r="E71" s="9"/>
      <c r="F71" s="9"/>
      <c r="G71" s="19">
        <v>50094.059</v>
      </c>
      <c r="H71" s="19">
        <v>40557.468</v>
      </c>
      <c r="I71" s="20">
        <f t="shared" si="2"/>
        <v>23.5137730984587</v>
      </c>
      <c r="J71" s="19">
        <v>161642.987</v>
      </c>
      <c r="K71" s="19">
        <v>163201.078</v>
      </c>
      <c r="L71" s="20">
        <f t="shared" si="3"/>
        <v>-0.9547063163394114</v>
      </c>
    </row>
    <row r="72" spans="2:12" ht="12">
      <c r="B72" s="9"/>
      <c r="C72" s="9"/>
      <c r="D72" s="9" t="s">
        <v>115</v>
      </c>
      <c r="E72" s="9"/>
      <c r="F72" s="9"/>
      <c r="G72" s="19">
        <v>23.844</v>
      </c>
      <c r="H72" s="19">
        <v>30.485</v>
      </c>
      <c r="I72" s="20">
        <f t="shared" si="2"/>
        <v>-21.78448417254387</v>
      </c>
      <c r="J72" s="19">
        <v>15429.184</v>
      </c>
      <c r="K72" s="19">
        <v>3234.047</v>
      </c>
      <c r="L72" s="20">
        <f t="shared" si="3"/>
        <v>377.0859545331283</v>
      </c>
    </row>
    <row r="73" spans="2:12" ht="12">
      <c r="B73" s="9"/>
      <c r="C73" s="9"/>
      <c r="D73" s="9" t="s">
        <v>116</v>
      </c>
      <c r="E73" s="9"/>
      <c r="F73" s="9"/>
      <c r="G73" s="19">
        <v>193720.439</v>
      </c>
      <c r="H73" s="19">
        <v>16589.131</v>
      </c>
      <c r="I73" s="20" t="s">
        <v>220</v>
      </c>
      <c r="J73" s="19">
        <v>172161.655</v>
      </c>
      <c r="K73" s="19">
        <v>7085.96</v>
      </c>
      <c r="L73" s="20" t="s">
        <v>220</v>
      </c>
    </row>
    <row r="74" spans="2:12" ht="6" customHeight="1">
      <c r="B74" s="9"/>
      <c r="C74" s="9"/>
      <c r="D74" s="9"/>
      <c r="E74" s="9"/>
      <c r="F74" s="9"/>
      <c r="G74" s="19"/>
      <c r="H74" s="19"/>
      <c r="I74" s="20"/>
      <c r="J74" s="19"/>
      <c r="K74" s="19"/>
      <c r="L74" s="20"/>
    </row>
    <row r="75" spans="2:12" ht="12">
      <c r="B75" s="41" t="s">
        <v>117</v>
      </c>
      <c r="C75" s="9"/>
      <c r="D75" s="9"/>
      <c r="E75" s="9"/>
      <c r="F75" s="9"/>
      <c r="G75" s="19">
        <f>G76+'Seite 3'!G34</f>
        <v>14102995.264</v>
      </c>
      <c r="H75" s="19">
        <v>11472871</v>
      </c>
      <c r="I75" s="20">
        <f t="shared" si="2"/>
        <v>22.92472619974548</v>
      </c>
      <c r="J75" s="19">
        <f>J76+'Seite 3'!J34</f>
        <v>13593818.498000002</v>
      </c>
      <c r="K75" s="19">
        <v>13265568</v>
      </c>
      <c r="L75" s="20">
        <f t="shared" si="3"/>
        <v>2.4744549046071853</v>
      </c>
    </row>
    <row r="76" spans="2:12" ht="12">
      <c r="B76" s="9" t="s">
        <v>236</v>
      </c>
      <c r="C76" s="9"/>
      <c r="D76" s="9"/>
      <c r="E76" s="9"/>
      <c r="F76" s="9"/>
      <c r="G76" s="19">
        <v>2316306</v>
      </c>
      <c r="H76" s="19">
        <v>1889218</v>
      </c>
      <c r="I76" s="20">
        <f t="shared" si="2"/>
        <v>22.606602308468382</v>
      </c>
      <c r="J76" s="19">
        <v>1677225</v>
      </c>
      <c r="K76" s="19">
        <v>1402650</v>
      </c>
      <c r="L76" s="20">
        <f t="shared" si="3"/>
        <v>19.575446476312692</v>
      </c>
    </row>
    <row r="77" spans="2:12" ht="12">
      <c r="B77" s="25" t="s">
        <v>6</v>
      </c>
      <c r="C77" s="9"/>
      <c r="D77" s="9" t="s">
        <v>118</v>
      </c>
      <c r="E77" s="9"/>
      <c r="F77" s="9"/>
      <c r="G77" s="19">
        <v>4416.043</v>
      </c>
      <c r="H77" s="19">
        <v>3763.396</v>
      </c>
      <c r="I77" s="20">
        <f t="shared" si="2"/>
        <v>17.341969859137848</v>
      </c>
      <c r="J77" s="19">
        <v>891</v>
      </c>
      <c r="K77" s="19">
        <v>1986.516</v>
      </c>
      <c r="L77" s="20">
        <f t="shared" si="3"/>
        <v>-55.14760515394792</v>
      </c>
    </row>
    <row r="78" spans="2:12" ht="5.25" customHeight="1">
      <c r="B78" s="25"/>
      <c r="C78" s="9"/>
      <c r="D78" s="9"/>
      <c r="E78" s="9"/>
      <c r="F78" s="9"/>
      <c r="G78" s="42"/>
      <c r="H78" s="42"/>
      <c r="I78" s="20"/>
      <c r="J78" s="42"/>
      <c r="K78" s="42"/>
      <c r="L78" s="20"/>
    </row>
    <row r="79" spans="2:12" ht="12">
      <c r="B79" s="25"/>
      <c r="C79" s="9"/>
      <c r="D79" s="9"/>
      <c r="E79" s="9"/>
      <c r="F79" s="9"/>
      <c r="G79" s="42"/>
      <c r="H79" s="42"/>
      <c r="I79" s="20"/>
      <c r="J79" s="42"/>
      <c r="K79" s="42"/>
      <c r="L79" s="20"/>
    </row>
    <row r="80" spans="1:12" ht="12.75">
      <c r="A80" s="43">
        <v>2</v>
      </c>
      <c r="B80" s="32"/>
      <c r="C80" s="32"/>
      <c r="D80" s="31"/>
      <c r="E80" s="33"/>
      <c r="F80" s="33"/>
      <c r="G80" s="34"/>
      <c r="H80" s="33"/>
      <c r="I80" s="33"/>
      <c r="J80" s="34"/>
      <c r="K80" s="30"/>
      <c r="L80" s="30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6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6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6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6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1:12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1:12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2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1:12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1:12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2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1:12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ht="12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ht="12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ht="12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2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2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2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2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2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2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  <row r="401" spans="1:12" ht="12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</row>
    <row r="402" spans="1:12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</row>
    <row r="403" spans="1:12" ht="12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</row>
    <row r="404" spans="1:12" ht="12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</row>
    <row r="405" spans="1:12" ht="12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</row>
    <row r="406" spans="1:12" ht="12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</row>
    <row r="407" spans="1:12" ht="12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</row>
    <row r="408" spans="1:12" ht="12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</row>
    <row r="409" spans="1:12" ht="12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</row>
    <row r="410" spans="1:12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</row>
    <row r="411" spans="1:12" ht="12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</row>
    <row r="412" spans="1:12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1:12" ht="12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</row>
    <row r="414" spans="1:12" ht="12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</row>
    <row r="415" spans="1:12" ht="12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</row>
    <row r="416" spans="1:12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0" width="9.140625" style="1" customWidth="1"/>
    <col min="11" max="11" width="9.28125" style="1" customWidth="1"/>
    <col min="12" max="12" width="13.0039062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55" t="s">
        <v>216</v>
      </c>
      <c r="H2" s="56"/>
      <c r="I2" s="57"/>
      <c r="J2" s="55" t="s">
        <v>217</v>
      </c>
      <c r="K2" s="56"/>
      <c r="L2" s="56"/>
    </row>
    <row r="3" spans="1:12" ht="12" customHeight="1">
      <c r="A3" s="5"/>
      <c r="B3" s="5"/>
      <c r="C3" s="5"/>
      <c r="D3" s="5"/>
      <c r="E3" s="5"/>
      <c r="F3" s="6"/>
      <c r="G3" s="60">
        <v>2006</v>
      </c>
      <c r="H3" s="58">
        <v>2005</v>
      </c>
      <c r="I3" s="7" t="s">
        <v>0</v>
      </c>
      <c r="J3" s="58">
        <v>2006</v>
      </c>
      <c r="K3" s="58">
        <v>2005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61"/>
      <c r="H4" s="59"/>
      <c r="I4" s="8" t="s">
        <v>238</v>
      </c>
      <c r="J4" s="59"/>
      <c r="K4" s="59"/>
      <c r="L4" s="8" t="s">
        <v>238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52" t="s">
        <v>1</v>
      </c>
      <c r="H5" s="53"/>
      <c r="I5" s="13" t="s">
        <v>2</v>
      </c>
      <c r="J5" s="54" t="s">
        <v>3</v>
      </c>
      <c r="K5" s="53"/>
      <c r="L5" s="13" t="s">
        <v>2</v>
      </c>
      <c r="Q5" s="9" t="s">
        <v>4</v>
      </c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2" s="14" customFormat="1" ht="12">
      <c r="A7" s="35"/>
      <c r="B7" s="25" t="s">
        <v>235</v>
      </c>
      <c r="C7" s="9"/>
      <c r="D7" s="9"/>
      <c r="E7" s="9"/>
      <c r="F7" s="9"/>
      <c r="G7" s="19"/>
      <c r="H7" s="19"/>
      <c r="I7" s="20"/>
      <c r="J7" s="19"/>
      <c r="K7" s="19"/>
      <c r="L7" s="20"/>
    </row>
    <row r="8" spans="1:12" s="14" customFormat="1" ht="12">
      <c r="A8" s="1"/>
      <c r="B8" s="9"/>
      <c r="C8" s="9"/>
      <c r="D8" s="9" t="s">
        <v>119</v>
      </c>
      <c r="E8" s="9"/>
      <c r="F8" s="9"/>
      <c r="G8" s="19">
        <v>5658.823</v>
      </c>
      <c r="H8" s="19">
        <v>5299.514</v>
      </c>
      <c r="I8" s="20">
        <f>SUM(G8/H8)*100-100</f>
        <v>6.780036810922667</v>
      </c>
      <c r="J8" s="19">
        <v>5678.502</v>
      </c>
      <c r="K8" s="19">
        <v>4664.953</v>
      </c>
      <c r="L8" s="20">
        <f>SUM(J8/K8)*100-100</f>
        <v>21.72688556562092</v>
      </c>
    </row>
    <row r="9" spans="1:12" s="14" customFormat="1" ht="12">
      <c r="A9" s="1"/>
      <c r="B9" s="9"/>
      <c r="C9" s="9"/>
      <c r="D9" s="9" t="s">
        <v>120</v>
      </c>
      <c r="E9" s="9"/>
      <c r="F9" s="9"/>
      <c r="G9" s="19">
        <v>952.451</v>
      </c>
      <c r="H9" s="19">
        <v>1007.825</v>
      </c>
      <c r="I9" s="20">
        <f>SUM(G9/H9)*100-100</f>
        <v>-5.4944062709299715</v>
      </c>
      <c r="J9" s="19">
        <v>232.257</v>
      </c>
      <c r="K9" s="19">
        <v>238.901</v>
      </c>
      <c r="L9" s="20">
        <f>SUM(J9/K9)*100-100</f>
        <v>-2.7810683086299406</v>
      </c>
    </row>
    <row r="10" spans="1:12" s="14" customFormat="1" ht="12">
      <c r="A10" s="1"/>
      <c r="B10" s="9"/>
      <c r="C10" s="9"/>
      <c r="D10" s="9" t="s">
        <v>121</v>
      </c>
      <c r="E10" s="9"/>
      <c r="F10" s="9"/>
      <c r="G10" s="19">
        <v>1696.919</v>
      </c>
      <c r="H10" s="19">
        <v>2178.469</v>
      </c>
      <c r="I10" s="20">
        <f>SUM(G10/H10)*100-100</f>
        <v>-22.104973722371085</v>
      </c>
      <c r="J10" s="19">
        <v>5556.347</v>
      </c>
      <c r="K10" s="19">
        <v>4091.402</v>
      </c>
      <c r="L10" s="20">
        <f>SUM(J10/K10)*100-100</f>
        <v>35.80545250747787</v>
      </c>
    </row>
    <row r="11" spans="1:12" s="14" customFormat="1" ht="12">
      <c r="A11" s="1"/>
      <c r="B11" s="9"/>
      <c r="C11" s="9"/>
      <c r="D11" s="9" t="s">
        <v>122</v>
      </c>
      <c r="E11" s="9"/>
      <c r="F11" s="9"/>
      <c r="G11" s="19">
        <v>1235.331</v>
      </c>
      <c r="H11" s="19">
        <v>1395.311</v>
      </c>
      <c r="I11" s="20">
        <f>SUM(G11/H11)*100-100</f>
        <v>-11.46554424067466</v>
      </c>
      <c r="J11" s="19">
        <v>174.993</v>
      </c>
      <c r="K11" s="19">
        <v>1212.952</v>
      </c>
      <c r="L11" s="20">
        <f>SUM(J11/K11)*100-100</f>
        <v>-85.57296578924806</v>
      </c>
    </row>
    <row r="12" spans="1:12" s="14" customFormat="1" ht="11.25" customHeight="1">
      <c r="A12" s="1"/>
      <c r="B12" s="9"/>
      <c r="C12" s="9"/>
      <c r="D12" s="9" t="s">
        <v>123</v>
      </c>
      <c r="E12" s="9"/>
      <c r="F12" s="9"/>
      <c r="G12" s="19">
        <v>648.47</v>
      </c>
      <c r="H12" s="19">
        <v>1215.873</v>
      </c>
      <c r="I12" s="20">
        <f>SUM(G12/H12)*100-100</f>
        <v>-46.666304786766375</v>
      </c>
      <c r="J12" s="19">
        <v>429.546</v>
      </c>
      <c r="K12" s="19">
        <v>2004.902</v>
      </c>
      <c r="L12" s="20">
        <f>SUM(J12/K12)*100-100</f>
        <v>-78.57521215500807</v>
      </c>
    </row>
    <row r="13" spans="1:12" s="14" customFormat="1" ht="11.25" customHeight="1">
      <c r="A13" s="1"/>
      <c r="C13" s="9"/>
      <c r="D13" s="9" t="s">
        <v>124</v>
      </c>
      <c r="E13" s="9"/>
      <c r="F13" s="9"/>
      <c r="G13" s="19">
        <v>44.219</v>
      </c>
      <c r="H13" s="19">
        <v>4.728</v>
      </c>
      <c r="I13" s="20" t="s">
        <v>220</v>
      </c>
      <c r="J13" s="19">
        <v>84.74</v>
      </c>
      <c r="K13" s="19">
        <v>5.308</v>
      </c>
      <c r="L13" s="20" t="s">
        <v>220</v>
      </c>
    </row>
    <row r="14" spans="1:12" s="14" customFormat="1" ht="11.25" customHeight="1">
      <c r="A14" s="1"/>
      <c r="B14" s="9"/>
      <c r="C14" s="9"/>
      <c r="D14" s="9" t="s">
        <v>125</v>
      </c>
      <c r="E14" s="9"/>
      <c r="F14" s="9"/>
      <c r="G14" s="19">
        <v>1185246.877</v>
      </c>
      <c r="H14" s="19">
        <v>967757.063</v>
      </c>
      <c r="I14" s="20">
        <f aca="true" t="shared" si="0" ref="I14:I21">SUM(G14/H14)*100-100</f>
        <v>22.473596144655588</v>
      </c>
      <c r="J14" s="19">
        <v>434519.276</v>
      </c>
      <c r="K14" s="19">
        <v>381357.451</v>
      </c>
      <c r="L14" s="20">
        <f aca="true" t="shared" si="1" ref="L14:L21">SUM(J14/K14)*100-100</f>
        <v>13.940156370512355</v>
      </c>
    </row>
    <row r="15" spans="1:12" s="14" customFormat="1" ht="11.25" customHeight="1">
      <c r="A15" s="1"/>
      <c r="B15" s="9"/>
      <c r="C15" s="9"/>
      <c r="D15" s="9" t="s">
        <v>126</v>
      </c>
      <c r="E15" s="9"/>
      <c r="F15" s="9"/>
      <c r="G15" s="19">
        <v>75591.163</v>
      </c>
      <c r="H15" s="19">
        <v>61138.135</v>
      </c>
      <c r="I15" s="20">
        <f t="shared" si="0"/>
        <v>23.63995565124779</v>
      </c>
      <c r="J15" s="19">
        <v>13885.838</v>
      </c>
      <c r="K15" s="19">
        <v>11907.917</v>
      </c>
      <c r="L15" s="20">
        <f t="shared" si="1"/>
        <v>16.610134249340163</v>
      </c>
    </row>
    <row r="16" spans="1:12" s="14" customFormat="1" ht="11.25" customHeight="1">
      <c r="A16" s="1"/>
      <c r="B16" s="9"/>
      <c r="C16" s="9"/>
      <c r="D16" s="9" t="s">
        <v>127</v>
      </c>
      <c r="E16" s="9"/>
      <c r="F16" s="9"/>
      <c r="G16" s="19">
        <v>18238.94</v>
      </c>
      <c r="H16" s="19">
        <v>15541.884</v>
      </c>
      <c r="I16" s="20">
        <f t="shared" si="0"/>
        <v>17.353468858730366</v>
      </c>
      <c r="J16" s="19">
        <v>15449.772</v>
      </c>
      <c r="K16" s="19">
        <v>14027.902</v>
      </c>
      <c r="L16" s="20">
        <f t="shared" si="1"/>
        <v>10.136013211383997</v>
      </c>
    </row>
    <row r="17" spans="1:15" s="14" customFormat="1" ht="12">
      <c r="A17" s="1"/>
      <c r="B17" s="9"/>
      <c r="C17" s="9"/>
      <c r="D17" s="9" t="s">
        <v>128</v>
      </c>
      <c r="E17" s="9"/>
      <c r="F17" s="9"/>
      <c r="G17" s="19">
        <v>166173.596</v>
      </c>
      <c r="H17" s="19">
        <v>161293.268</v>
      </c>
      <c r="I17" s="20">
        <f t="shared" si="0"/>
        <v>3.025748104998385</v>
      </c>
      <c r="J17" s="19">
        <v>408465.271</v>
      </c>
      <c r="K17" s="19">
        <v>333592.218</v>
      </c>
      <c r="L17" s="20">
        <f t="shared" si="1"/>
        <v>22.44448430148931</v>
      </c>
      <c r="O17" s="24"/>
    </row>
    <row r="18" spans="1:12" s="14" customFormat="1" ht="12">
      <c r="A18" s="1"/>
      <c r="B18" s="9"/>
      <c r="C18" s="9"/>
      <c r="D18" s="9" t="s">
        <v>129</v>
      </c>
      <c r="E18" s="9"/>
      <c r="F18" s="9"/>
      <c r="G18" s="19">
        <v>95254.409</v>
      </c>
      <c r="H18" s="19">
        <v>72513.958</v>
      </c>
      <c r="I18" s="20">
        <f t="shared" si="0"/>
        <v>31.3601017337931</v>
      </c>
      <c r="J18" s="19">
        <v>125276.455</v>
      </c>
      <c r="K18" s="19">
        <v>96097.2550000001</v>
      </c>
      <c r="L18" s="20">
        <f t="shared" si="1"/>
        <v>30.364238812024183</v>
      </c>
    </row>
    <row r="19" spans="1:12" s="14" customFormat="1" ht="12">
      <c r="A19" s="1"/>
      <c r="B19" s="9"/>
      <c r="C19" s="9"/>
      <c r="D19" s="9" t="s">
        <v>130</v>
      </c>
      <c r="E19" s="9"/>
      <c r="F19" s="9"/>
      <c r="G19" s="19">
        <v>8634.107</v>
      </c>
      <c r="H19" s="19">
        <v>8013.243</v>
      </c>
      <c r="I19" s="20">
        <f t="shared" si="0"/>
        <v>7.747974197213296</v>
      </c>
      <c r="J19" s="19">
        <v>3593.183</v>
      </c>
      <c r="K19" s="19">
        <v>3356.066</v>
      </c>
      <c r="L19" s="20">
        <f t="shared" si="1"/>
        <v>7.065325890492019</v>
      </c>
    </row>
    <row r="20" spans="1:12" s="14" customFormat="1" ht="11.25" customHeight="1">
      <c r="A20" s="1"/>
      <c r="B20" s="9"/>
      <c r="C20" s="9"/>
      <c r="D20" s="9" t="s">
        <v>221</v>
      </c>
      <c r="E20" s="9"/>
      <c r="F20" s="9"/>
      <c r="G20" s="19">
        <v>10789.027</v>
      </c>
      <c r="H20" s="19">
        <v>4920.679</v>
      </c>
      <c r="I20" s="20">
        <f t="shared" si="0"/>
        <v>119.25890715488654</v>
      </c>
      <c r="J20" s="19">
        <v>9893.081</v>
      </c>
      <c r="K20" s="19">
        <v>5145.283</v>
      </c>
      <c r="L20" s="20">
        <f t="shared" si="1"/>
        <v>92.274768948569</v>
      </c>
    </row>
    <row r="21" spans="1:12" s="14" customFormat="1" ht="11.25" customHeight="1">
      <c r="A21" s="1"/>
      <c r="B21" s="9"/>
      <c r="C21" s="9"/>
      <c r="D21" s="9" t="s">
        <v>131</v>
      </c>
      <c r="E21" s="9"/>
      <c r="F21" s="9"/>
      <c r="G21" s="19">
        <v>237907.285</v>
      </c>
      <c r="H21" s="19">
        <v>166484.555</v>
      </c>
      <c r="I21" s="20">
        <f t="shared" si="0"/>
        <v>42.90051410474683</v>
      </c>
      <c r="J21" s="19">
        <v>59365.364</v>
      </c>
      <c r="K21" s="19">
        <v>53707.721</v>
      </c>
      <c r="L21" s="20">
        <f t="shared" si="1"/>
        <v>10.534133444239814</v>
      </c>
    </row>
    <row r="22" spans="1:12" s="14" customFormat="1" ht="11.25" customHeight="1">
      <c r="A22" s="1"/>
      <c r="B22" s="9"/>
      <c r="C22" s="9"/>
      <c r="D22" s="9" t="s">
        <v>132</v>
      </c>
      <c r="E22" s="9"/>
      <c r="F22" s="9"/>
      <c r="G22" s="19">
        <v>306448.305</v>
      </c>
      <c r="H22" s="19">
        <v>257831.06</v>
      </c>
      <c r="I22" s="20">
        <f>SUM(G22/H22)*100-100</f>
        <v>18.856240594131663</v>
      </c>
      <c r="J22" s="19">
        <v>539217.032</v>
      </c>
      <c r="K22" s="19">
        <v>450407.884</v>
      </c>
      <c r="L22" s="20">
        <f>SUM(J22/K22)*100-100</f>
        <v>19.71749411029404</v>
      </c>
    </row>
    <row r="23" spans="1:12" s="14" customFormat="1" ht="11.25" customHeight="1">
      <c r="A23" s="1"/>
      <c r="C23" s="9"/>
      <c r="D23" s="9" t="s">
        <v>133</v>
      </c>
      <c r="E23" s="9"/>
      <c r="F23" s="9"/>
      <c r="G23" s="19">
        <v>26607.273</v>
      </c>
      <c r="H23" s="19">
        <v>22897.199</v>
      </c>
      <c r="I23" s="20">
        <f aca="true" t="shared" si="2" ref="I23:I74">SUM(G23/H23)*100-100</f>
        <v>16.20317838876275</v>
      </c>
      <c r="J23" s="19">
        <v>7962.739</v>
      </c>
      <c r="K23" s="19">
        <v>5388.81</v>
      </c>
      <c r="L23" s="20">
        <f aca="true" t="shared" si="3" ref="L23:L74">SUM(J23/K23)*100-100</f>
        <v>47.76433015823528</v>
      </c>
    </row>
    <row r="24" spans="1:12" s="14" customFormat="1" ht="11.25" customHeight="1">
      <c r="A24" s="1"/>
      <c r="B24" s="9"/>
      <c r="C24" s="9"/>
      <c r="D24" s="9" t="s">
        <v>134</v>
      </c>
      <c r="E24" s="9"/>
      <c r="F24" s="9"/>
      <c r="G24" s="19">
        <v>47085.684</v>
      </c>
      <c r="H24" s="19">
        <v>27521.451</v>
      </c>
      <c r="I24" s="20">
        <f t="shared" si="2"/>
        <v>71.08721484197909</v>
      </c>
      <c r="J24" s="19">
        <v>7037.206</v>
      </c>
      <c r="K24" s="19">
        <v>4092.65</v>
      </c>
      <c r="L24" s="20">
        <f t="shared" si="3"/>
        <v>71.94741793214666</v>
      </c>
    </row>
    <row r="25" spans="1:12" s="14" customFormat="1" ht="11.25" customHeight="1">
      <c r="A25" s="1"/>
      <c r="B25" s="9"/>
      <c r="C25" s="9"/>
      <c r="D25" s="9" t="s">
        <v>135</v>
      </c>
      <c r="E25" s="9"/>
      <c r="F25" s="9"/>
      <c r="G25" s="19">
        <v>24369.11</v>
      </c>
      <c r="H25" s="19">
        <v>35065.795</v>
      </c>
      <c r="I25" s="20">
        <f t="shared" si="2"/>
        <v>-30.504612828541312</v>
      </c>
      <c r="J25" s="19">
        <v>9573.183</v>
      </c>
      <c r="K25" s="19">
        <v>6707.866</v>
      </c>
      <c r="L25" s="20">
        <f t="shared" si="3"/>
        <v>42.71577577727405</v>
      </c>
    </row>
    <row r="26" spans="1:12" s="14" customFormat="1" ht="11.25" customHeight="1">
      <c r="A26" s="1"/>
      <c r="B26" s="9"/>
      <c r="C26" s="9"/>
      <c r="D26" s="9" t="s">
        <v>136</v>
      </c>
      <c r="E26" s="9"/>
      <c r="F26" s="9"/>
      <c r="G26" s="19">
        <v>13895.702</v>
      </c>
      <c r="H26" s="19">
        <v>6905.469</v>
      </c>
      <c r="I26" s="20">
        <f t="shared" si="2"/>
        <v>101.22749084819583</v>
      </c>
      <c r="J26" s="19">
        <v>1098.808</v>
      </c>
      <c r="K26" s="19">
        <v>794.356</v>
      </c>
      <c r="L26" s="20">
        <f t="shared" si="3"/>
        <v>38.32689625306537</v>
      </c>
    </row>
    <row r="27" spans="1:12" s="14" customFormat="1" ht="11.25" customHeight="1">
      <c r="A27" s="1"/>
      <c r="B27" s="9"/>
      <c r="C27" s="9"/>
      <c r="D27" s="9" t="s">
        <v>137</v>
      </c>
      <c r="E27" s="9"/>
      <c r="F27" s="9"/>
      <c r="G27" s="19">
        <v>945.859</v>
      </c>
      <c r="H27" s="19">
        <v>658.7</v>
      </c>
      <c r="I27" s="20">
        <f t="shared" si="2"/>
        <v>43.594807955063004</v>
      </c>
      <c r="J27" s="19">
        <v>3.83</v>
      </c>
      <c r="K27" s="19">
        <v>3181.859</v>
      </c>
      <c r="L27" s="20">
        <f t="shared" si="3"/>
        <v>-99.87963011560223</v>
      </c>
    </row>
    <row r="28" spans="1:12" s="14" customFormat="1" ht="12">
      <c r="A28" s="1"/>
      <c r="B28" s="9"/>
      <c r="C28" s="9"/>
      <c r="D28" s="9" t="s">
        <v>138</v>
      </c>
      <c r="E28" s="9"/>
      <c r="F28" s="9"/>
      <c r="G28" s="19">
        <v>12895.316</v>
      </c>
      <c r="H28" s="19">
        <v>7481.258</v>
      </c>
      <c r="I28" s="20">
        <f t="shared" si="2"/>
        <v>72.36828351595415</v>
      </c>
      <c r="J28" s="19">
        <v>3913.97</v>
      </c>
      <c r="K28" s="19">
        <v>3007.043</v>
      </c>
      <c r="L28" s="20">
        <f t="shared" si="3"/>
        <v>30.16009415229513</v>
      </c>
    </row>
    <row r="29" spans="1:12" s="14" customFormat="1" ht="12">
      <c r="A29" s="1"/>
      <c r="B29" s="9"/>
      <c r="C29" s="9"/>
      <c r="D29" s="9" t="s">
        <v>139</v>
      </c>
      <c r="E29" s="9"/>
      <c r="F29" s="9"/>
      <c r="G29" s="19">
        <v>57244.735</v>
      </c>
      <c r="H29" s="19">
        <v>45785.733</v>
      </c>
      <c r="I29" s="20">
        <f t="shared" si="2"/>
        <v>25.027451236829606</v>
      </c>
      <c r="J29" s="19">
        <v>22025.245</v>
      </c>
      <c r="K29" s="19">
        <v>13305.949</v>
      </c>
      <c r="L29" s="20">
        <f t="shared" si="3"/>
        <v>65.52930572633338</v>
      </c>
    </row>
    <row r="30" spans="1:12" s="14" customFormat="1" ht="12">
      <c r="A30" s="1"/>
      <c r="B30" s="9"/>
      <c r="C30" s="9"/>
      <c r="D30" s="9" t="s">
        <v>140</v>
      </c>
      <c r="E30" s="9"/>
      <c r="F30" s="9"/>
      <c r="G30" s="19">
        <v>11434.88</v>
      </c>
      <c r="H30" s="19">
        <v>10352.425</v>
      </c>
      <c r="I30" s="20">
        <f t="shared" si="2"/>
        <v>10.456052567393641</v>
      </c>
      <c r="J30" s="19">
        <v>2597.91</v>
      </c>
      <c r="K30" s="19">
        <v>2117.928</v>
      </c>
      <c r="L30" s="20">
        <f t="shared" si="3"/>
        <v>22.662810067197753</v>
      </c>
    </row>
    <row r="31" spans="1:15" s="14" customFormat="1" ht="11.25" customHeight="1">
      <c r="A31" s="1"/>
      <c r="B31" s="9"/>
      <c r="C31" s="9"/>
      <c r="D31" s="9" t="s">
        <v>141</v>
      </c>
      <c r="E31" s="9"/>
      <c r="F31" s="9"/>
      <c r="G31" s="19">
        <v>1256.213</v>
      </c>
      <c r="H31" s="19">
        <v>926.44</v>
      </c>
      <c r="I31" s="20">
        <f t="shared" si="2"/>
        <v>35.595721255558885</v>
      </c>
      <c r="J31" s="19">
        <v>222.974</v>
      </c>
      <c r="K31" s="19">
        <v>197.022</v>
      </c>
      <c r="L31" s="20">
        <f t="shared" si="3"/>
        <v>13.172133061282494</v>
      </c>
      <c r="O31" s="24"/>
    </row>
    <row r="32" spans="1:12" s="14" customFormat="1" ht="11.25" customHeight="1">
      <c r="A32" s="1"/>
      <c r="B32" s="9"/>
      <c r="C32" s="9"/>
      <c r="D32" s="9" t="s">
        <v>142</v>
      </c>
      <c r="E32" s="9"/>
      <c r="F32" s="9"/>
      <c r="G32" s="19">
        <v>1635.011</v>
      </c>
      <c r="H32" s="19">
        <v>1264.66</v>
      </c>
      <c r="I32" s="20">
        <f t="shared" si="2"/>
        <v>29.284629860990293</v>
      </c>
      <c r="J32" s="19">
        <v>75.715</v>
      </c>
      <c r="K32" s="19">
        <v>51.699</v>
      </c>
      <c r="L32" s="20">
        <f t="shared" si="3"/>
        <v>46.45350973906653</v>
      </c>
    </row>
    <row r="33" spans="1:12" s="14" customFormat="1" ht="11.25" customHeight="1">
      <c r="A33" s="1"/>
      <c r="B33" s="9"/>
      <c r="C33" s="9"/>
      <c r="D33" s="9"/>
      <c r="E33" s="9"/>
      <c r="F33" s="9"/>
      <c r="G33" s="19"/>
      <c r="H33" s="19"/>
      <c r="I33" s="20"/>
      <c r="J33" s="19"/>
      <c r="K33" s="19"/>
      <c r="L33" s="20"/>
    </row>
    <row r="34" spans="1:12" s="14" customFormat="1" ht="11.25" customHeight="1">
      <c r="A34" s="1"/>
      <c r="B34" s="1"/>
      <c r="C34" s="39" t="s">
        <v>143</v>
      </c>
      <c r="D34" s="9"/>
      <c r="E34" s="9"/>
      <c r="F34" s="9"/>
      <c r="G34" s="19">
        <v>11786689.264</v>
      </c>
      <c r="H34" s="19">
        <v>9583652</v>
      </c>
      <c r="I34" s="20">
        <f t="shared" si="2"/>
        <v>22.98745054599229</v>
      </c>
      <c r="J34" s="19">
        <v>11916593.498000002</v>
      </c>
      <c r="K34" s="19">
        <v>11862918</v>
      </c>
      <c r="L34" s="20">
        <f t="shared" si="3"/>
        <v>0.45246454540107095</v>
      </c>
    </row>
    <row r="35" spans="1:12" s="14" customFormat="1" ht="11.25" customHeight="1">
      <c r="A35" s="1"/>
      <c r="B35" s="1"/>
      <c r="C35" s="25" t="s">
        <v>6</v>
      </c>
      <c r="D35" s="9" t="s">
        <v>144</v>
      </c>
      <c r="E35" s="9"/>
      <c r="F35" s="9"/>
      <c r="G35" s="19">
        <v>81335.028</v>
      </c>
      <c r="H35" s="19">
        <v>76318.192</v>
      </c>
      <c r="I35" s="20">
        <f t="shared" si="2"/>
        <v>6.573578158140862</v>
      </c>
      <c r="J35" s="19">
        <v>33701.724</v>
      </c>
      <c r="K35" s="19">
        <v>32248.217</v>
      </c>
      <c r="L35" s="20">
        <f t="shared" si="3"/>
        <v>4.507247641009116</v>
      </c>
    </row>
    <row r="36" spans="1:12" s="14" customFormat="1" ht="11.25" customHeight="1">
      <c r="A36" s="1"/>
      <c r="B36" s="9"/>
      <c r="C36" s="9"/>
      <c r="D36" s="9" t="s">
        <v>145</v>
      </c>
      <c r="E36" s="9"/>
      <c r="F36" s="9"/>
      <c r="G36" s="19">
        <v>2919.56</v>
      </c>
      <c r="H36" s="19">
        <v>6833.001</v>
      </c>
      <c r="I36" s="20">
        <f t="shared" si="2"/>
        <v>-57.27265369930431</v>
      </c>
      <c r="J36" s="19">
        <v>968.621</v>
      </c>
      <c r="K36" s="19">
        <v>2137.328</v>
      </c>
      <c r="L36" s="20">
        <f t="shared" si="3"/>
        <v>-54.68075091890435</v>
      </c>
    </row>
    <row r="37" spans="1:12" s="14" customFormat="1" ht="11.25" customHeight="1">
      <c r="A37" s="1"/>
      <c r="B37" s="9"/>
      <c r="C37" s="9"/>
      <c r="D37" s="9" t="s">
        <v>146</v>
      </c>
      <c r="E37" s="9"/>
      <c r="F37" s="9"/>
      <c r="G37" s="19">
        <v>78419.532</v>
      </c>
      <c r="H37" s="19">
        <v>75848.778</v>
      </c>
      <c r="I37" s="20">
        <f t="shared" si="2"/>
        <v>3.3893149867226526</v>
      </c>
      <c r="J37" s="19">
        <v>47407.081</v>
      </c>
      <c r="K37" s="19">
        <v>39457.266</v>
      </c>
      <c r="L37" s="20">
        <f t="shared" si="3"/>
        <v>20.14791141383185</v>
      </c>
    </row>
    <row r="38" spans="1:12" s="14" customFormat="1" ht="11.25" customHeight="1">
      <c r="A38" s="1"/>
      <c r="B38" s="9"/>
      <c r="C38" s="9"/>
      <c r="D38" s="9" t="s">
        <v>147</v>
      </c>
      <c r="E38" s="9"/>
      <c r="F38" s="9"/>
      <c r="G38" s="19">
        <v>101194.058</v>
      </c>
      <c r="H38" s="19">
        <v>93342.966</v>
      </c>
      <c r="I38" s="20">
        <f t="shared" si="2"/>
        <v>8.41101620876286</v>
      </c>
      <c r="J38" s="19">
        <v>21816.83</v>
      </c>
      <c r="K38" s="19">
        <v>27727.79</v>
      </c>
      <c r="L38" s="20">
        <f t="shared" si="3"/>
        <v>-21.31781869380862</v>
      </c>
    </row>
    <row r="39" spans="1:12" s="14" customFormat="1" ht="11.25" customHeight="1">
      <c r="A39" s="1"/>
      <c r="B39" s="9"/>
      <c r="C39" s="9"/>
      <c r="D39" s="9" t="s">
        <v>148</v>
      </c>
      <c r="E39" s="9"/>
      <c r="F39" s="9"/>
      <c r="G39" s="19">
        <v>1701.412</v>
      </c>
      <c r="H39" s="19">
        <v>3142.772</v>
      </c>
      <c r="I39" s="20">
        <f t="shared" si="2"/>
        <v>-45.862697007609846</v>
      </c>
      <c r="J39" s="19">
        <v>1811.622</v>
      </c>
      <c r="K39" s="19">
        <v>3334.199</v>
      </c>
      <c r="L39" s="20">
        <f t="shared" si="3"/>
        <v>-45.66545068245777</v>
      </c>
    </row>
    <row r="40" spans="1:12" s="14" customFormat="1" ht="11.25" customHeight="1">
      <c r="A40" s="1"/>
      <c r="B40" s="9"/>
      <c r="C40" s="9"/>
      <c r="D40" s="9" t="s">
        <v>149</v>
      </c>
      <c r="E40" s="9"/>
      <c r="F40" s="9"/>
      <c r="G40" s="19">
        <v>77457.39</v>
      </c>
      <c r="H40" s="19">
        <v>77791.241</v>
      </c>
      <c r="I40" s="20">
        <f t="shared" si="2"/>
        <v>-0.42916271254753724</v>
      </c>
      <c r="J40" s="19">
        <v>53746.932</v>
      </c>
      <c r="K40" s="19">
        <v>51059.796</v>
      </c>
      <c r="L40" s="20">
        <f t="shared" si="3"/>
        <v>5.262723728860962</v>
      </c>
    </row>
    <row r="41" spans="1:12" s="14" customFormat="1" ht="11.25" customHeight="1">
      <c r="A41" s="1"/>
      <c r="B41" s="9"/>
      <c r="C41" s="9"/>
      <c r="D41" s="9" t="s">
        <v>150</v>
      </c>
      <c r="E41" s="9"/>
      <c r="F41" s="9"/>
      <c r="G41" s="19">
        <v>48031.237</v>
      </c>
      <c r="H41" s="19">
        <v>28743.15</v>
      </c>
      <c r="I41" s="20">
        <f t="shared" si="2"/>
        <v>67.10498675336558</v>
      </c>
      <c r="J41" s="19">
        <v>3728.086</v>
      </c>
      <c r="K41" s="19">
        <v>4788.281</v>
      </c>
      <c r="L41" s="20">
        <f t="shared" si="3"/>
        <v>-22.141453268928885</v>
      </c>
    </row>
    <row r="42" spans="1:12" s="14" customFormat="1" ht="11.25" customHeight="1">
      <c r="A42" s="1"/>
      <c r="B42" s="9"/>
      <c r="C42" s="9"/>
      <c r="D42" s="9" t="s">
        <v>151</v>
      </c>
      <c r="E42" s="9"/>
      <c r="F42" s="9"/>
      <c r="G42" s="19">
        <v>4443.261</v>
      </c>
      <c r="H42" s="19">
        <v>4215.562</v>
      </c>
      <c r="I42" s="20">
        <f t="shared" si="2"/>
        <v>5.40139132101487</v>
      </c>
      <c r="J42" s="19">
        <v>3181.766</v>
      </c>
      <c r="K42" s="19">
        <v>2053.028</v>
      </c>
      <c r="L42" s="20">
        <f t="shared" si="3"/>
        <v>54.979181969266875</v>
      </c>
    </row>
    <row r="43" spans="1:12" s="14" customFormat="1" ht="11.25" customHeight="1">
      <c r="A43" s="1"/>
      <c r="B43" s="9"/>
      <c r="C43" s="9"/>
      <c r="D43" s="9" t="s">
        <v>152</v>
      </c>
      <c r="E43" s="9"/>
      <c r="F43" s="9"/>
      <c r="G43" s="19">
        <v>161236.427</v>
      </c>
      <c r="H43" s="19">
        <v>155682.759</v>
      </c>
      <c r="I43" s="20">
        <f t="shared" si="2"/>
        <v>3.5672980333037287</v>
      </c>
      <c r="J43" s="19">
        <v>86628.192</v>
      </c>
      <c r="K43" s="19">
        <v>75913.0300000001</v>
      </c>
      <c r="L43" s="20">
        <f t="shared" si="3"/>
        <v>14.115049814241203</v>
      </c>
    </row>
    <row r="44" spans="1:12" s="14" customFormat="1" ht="11.25" customHeight="1">
      <c r="A44" s="1"/>
      <c r="B44" s="9"/>
      <c r="C44" s="9"/>
      <c r="D44" s="9" t="s">
        <v>153</v>
      </c>
      <c r="E44" s="9"/>
      <c r="F44" s="9"/>
      <c r="G44" s="19">
        <v>632.994</v>
      </c>
      <c r="H44" s="19">
        <v>749.162</v>
      </c>
      <c r="I44" s="20">
        <f t="shared" si="2"/>
        <v>-15.506392475859698</v>
      </c>
      <c r="J44" s="19">
        <v>509.67</v>
      </c>
      <c r="K44" s="19">
        <v>944.064</v>
      </c>
      <c r="L44" s="20">
        <f t="shared" si="3"/>
        <v>-46.01319402074435</v>
      </c>
    </row>
    <row r="45" spans="1:12" s="14" customFormat="1" ht="11.25" customHeight="1">
      <c r="A45" s="1"/>
      <c r="C45" s="9"/>
      <c r="D45" s="9" t="s">
        <v>154</v>
      </c>
      <c r="E45" s="9"/>
      <c r="F45" s="9"/>
      <c r="G45" s="19">
        <v>110997.931</v>
      </c>
      <c r="H45" s="19">
        <v>110910.432</v>
      </c>
      <c r="I45" s="20">
        <f t="shared" si="2"/>
        <v>0.07889158704206523</v>
      </c>
      <c r="J45" s="19">
        <v>7092.403</v>
      </c>
      <c r="K45" s="19">
        <v>10980.909</v>
      </c>
      <c r="L45" s="20">
        <f t="shared" si="3"/>
        <v>-35.411512835594934</v>
      </c>
    </row>
    <row r="46" spans="1:12" s="14" customFormat="1" ht="11.25" customHeight="1">
      <c r="A46" s="1"/>
      <c r="B46" s="9"/>
      <c r="C46" s="9"/>
      <c r="D46" s="9" t="s">
        <v>155</v>
      </c>
      <c r="E46" s="9"/>
      <c r="F46" s="9"/>
      <c r="G46" s="19">
        <v>42040.155</v>
      </c>
      <c r="H46" s="19">
        <v>54103.101</v>
      </c>
      <c r="I46" s="20">
        <f t="shared" si="2"/>
        <v>-22.296219213017025</v>
      </c>
      <c r="J46" s="19">
        <v>52139.601</v>
      </c>
      <c r="K46" s="19">
        <v>48989.408</v>
      </c>
      <c r="L46" s="20">
        <f t="shared" si="3"/>
        <v>6.430355312723933</v>
      </c>
    </row>
    <row r="47" spans="1:12" s="14" customFormat="1" ht="11.25" customHeight="1">
      <c r="A47" s="1"/>
      <c r="B47" s="9"/>
      <c r="C47" s="9"/>
      <c r="D47" s="9" t="s">
        <v>156</v>
      </c>
      <c r="E47" s="9"/>
      <c r="F47" s="9"/>
      <c r="G47" s="19">
        <v>59402.323</v>
      </c>
      <c r="H47" s="19">
        <v>64933.737</v>
      </c>
      <c r="I47" s="20">
        <f t="shared" si="2"/>
        <v>-8.518551766087342</v>
      </c>
      <c r="J47" s="19">
        <v>80283.228</v>
      </c>
      <c r="K47" s="19">
        <v>72695.886</v>
      </c>
      <c r="L47" s="20">
        <f t="shared" si="3"/>
        <v>10.437099562965656</v>
      </c>
    </row>
    <row r="48" spans="1:12" s="14" customFormat="1" ht="11.25" customHeight="1">
      <c r="A48" s="1"/>
      <c r="B48" s="9"/>
      <c r="C48" s="9"/>
      <c r="D48" s="9" t="s">
        <v>157</v>
      </c>
      <c r="E48" s="9"/>
      <c r="F48" s="9"/>
      <c r="G48" s="19">
        <v>19723.882</v>
      </c>
      <c r="H48" s="19">
        <v>35963.764</v>
      </c>
      <c r="I48" s="20">
        <f t="shared" si="2"/>
        <v>-45.15623559313758</v>
      </c>
      <c r="J48" s="19">
        <v>254072.741</v>
      </c>
      <c r="K48" s="19">
        <v>219919.183</v>
      </c>
      <c r="L48" s="20">
        <f t="shared" si="3"/>
        <v>15.530049509141747</v>
      </c>
    </row>
    <row r="49" spans="1:12" s="14" customFormat="1" ht="11.25" customHeight="1">
      <c r="A49" s="1"/>
      <c r="B49" s="9"/>
      <c r="C49" s="9"/>
      <c r="D49" s="9" t="s">
        <v>158</v>
      </c>
      <c r="E49" s="9"/>
      <c r="F49" s="9"/>
      <c r="G49" s="19">
        <v>72362.749</v>
      </c>
      <c r="H49" s="19">
        <v>69306.038</v>
      </c>
      <c r="I49" s="20">
        <f t="shared" si="2"/>
        <v>4.4104541079090325</v>
      </c>
      <c r="J49" s="19">
        <v>23833.359</v>
      </c>
      <c r="K49" s="19">
        <v>29812.395</v>
      </c>
      <c r="L49" s="20">
        <f t="shared" si="3"/>
        <v>-20.055537302521316</v>
      </c>
    </row>
    <row r="50" spans="1:12" s="14" customFormat="1" ht="11.25" customHeight="1">
      <c r="A50" s="1"/>
      <c r="B50" s="9"/>
      <c r="C50" s="9"/>
      <c r="D50" s="9" t="s">
        <v>159</v>
      </c>
      <c r="E50" s="9"/>
      <c r="F50" s="9"/>
      <c r="G50" s="19">
        <v>118660.872</v>
      </c>
      <c r="H50" s="19">
        <v>92654.766</v>
      </c>
      <c r="I50" s="20">
        <f t="shared" si="2"/>
        <v>28.06774775082806</v>
      </c>
      <c r="J50" s="19">
        <v>86763.175</v>
      </c>
      <c r="K50" s="19">
        <v>84450.633</v>
      </c>
      <c r="L50" s="20">
        <f t="shared" si="3"/>
        <v>2.7383358985598107</v>
      </c>
    </row>
    <row r="51" spans="1:12" s="14" customFormat="1" ht="11.25" customHeight="1">
      <c r="A51" s="1"/>
      <c r="B51" s="9"/>
      <c r="C51" s="9"/>
      <c r="D51" s="9" t="s">
        <v>160</v>
      </c>
      <c r="E51" s="9"/>
      <c r="F51" s="9"/>
      <c r="G51" s="19">
        <v>7217.331</v>
      </c>
      <c r="H51" s="19">
        <v>9000.681</v>
      </c>
      <c r="I51" s="20">
        <f t="shared" si="2"/>
        <v>-19.813500778441096</v>
      </c>
      <c r="J51" s="19">
        <v>16932.479</v>
      </c>
      <c r="K51" s="19">
        <v>14518.048</v>
      </c>
      <c r="L51" s="20">
        <f t="shared" si="3"/>
        <v>16.630548404303383</v>
      </c>
    </row>
    <row r="52" spans="1:12" s="14" customFormat="1" ht="11.25" customHeight="1">
      <c r="A52" s="1"/>
      <c r="B52" s="9"/>
      <c r="C52" s="9"/>
      <c r="D52" s="9" t="s">
        <v>161</v>
      </c>
      <c r="E52" s="9"/>
      <c r="F52" s="9"/>
      <c r="G52" s="19">
        <v>18828.315</v>
      </c>
      <c r="H52" s="19">
        <v>20155.74</v>
      </c>
      <c r="I52" s="20">
        <f t="shared" si="2"/>
        <v>-6.585841055699277</v>
      </c>
      <c r="J52" s="19">
        <v>18044.542</v>
      </c>
      <c r="K52" s="19">
        <v>16572.894</v>
      </c>
      <c r="L52" s="20">
        <f t="shared" si="3"/>
        <v>8.879849228505307</v>
      </c>
    </row>
    <row r="53" spans="1:12" s="14" customFormat="1" ht="11.25" customHeight="1">
      <c r="A53" s="1"/>
      <c r="B53" s="9"/>
      <c r="C53" s="9"/>
      <c r="D53" s="9" t="s">
        <v>162</v>
      </c>
      <c r="E53" s="9"/>
      <c r="F53" s="9"/>
      <c r="G53" s="19">
        <v>73648.454</v>
      </c>
      <c r="H53" s="19">
        <v>77237.049</v>
      </c>
      <c r="I53" s="20">
        <f t="shared" si="2"/>
        <v>-4.646209359966619</v>
      </c>
      <c r="J53" s="19">
        <v>36982.86</v>
      </c>
      <c r="K53" s="19">
        <v>27576.149</v>
      </c>
      <c r="L53" s="20">
        <f t="shared" si="3"/>
        <v>34.1117644816903</v>
      </c>
    </row>
    <row r="54" spans="1:12" s="14" customFormat="1" ht="11.25" customHeight="1">
      <c r="A54" s="1"/>
      <c r="B54" s="9"/>
      <c r="C54" s="9"/>
      <c r="D54" s="9" t="s">
        <v>163</v>
      </c>
      <c r="E54" s="9"/>
      <c r="F54" s="9"/>
      <c r="G54" s="19">
        <v>24953.939</v>
      </c>
      <c r="H54" s="19">
        <v>29084.314</v>
      </c>
      <c r="I54" s="20">
        <f t="shared" si="2"/>
        <v>-14.201383604921887</v>
      </c>
      <c r="J54" s="19">
        <v>54155.331</v>
      </c>
      <c r="K54" s="19">
        <v>50392.599</v>
      </c>
      <c r="L54" s="20">
        <f t="shared" si="3"/>
        <v>7.466834564337503</v>
      </c>
    </row>
    <row r="55" spans="2:12" ht="11.25" customHeight="1">
      <c r="B55" s="14"/>
      <c r="C55" s="9"/>
      <c r="D55" s="9" t="s">
        <v>164</v>
      </c>
      <c r="E55" s="9"/>
      <c r="F55" s="9"/>
      <c r="G55" s="19">
        <v>6316.446</v>
      </c>
      <c r="H55" s="19">
        <v>5625.899</v>
      </c>
      <c r="I55" s="20">
        <f t="shared" si="2"/>
        <v>12.274429384530364</v>
      </c>
      <c r="J55" s="19">
        <v>2826.342</v>
      </c>
      <c r="K55" s="19">
        <v>2552.249</v>
      </c>
      <c r="L55" s="20">
        <f t="shared" si="3"/>
        <v>10.739273479977868</v>
      </c>
    </row>
    <row r="56" spans="2:12" ht="11.25" customHeight="1">
      <c r="B56" s="9"/>
      <c r="C56" s="9"/>
      <c r="D56" s="9" t="s">
        <v>165</v>
      </c>
      <c r="E56" s="9"/>
      <c r="F56" s="9"/>
      <c r="G56" s="19">
        <v>239111.83</v>
      </c>
      <c r="H56" s="19">
        <v>213010.622</v>
      </c>
      <c r="I56" s="20">
        <f t="shared" si="2"/>
        <v>12.253477199836539</v>
      </c>
      <c r="J56" s="19">
        <v>232808.042</v>
      </c>
      <c r="K56" s="19">
        <v>185893.375</v>
      </c>
      <c r="L56" s="20">
        <f t="shared" si="3"/>
        <v>25.237406658521294</v>
      </c>
    </row>
    <row r="57" spans="2:12" ht="11.25" customHeight="1">
      <c r="B57" s="9"/>
      <c r="C57" s="9"/>
      <c r="D57" s="9" t="s">
        <v>166</v>
      </c>
      <c r="E57" s="9"/>
      <c r="F57" s="9"/>
      <c r="G57" s="19">
        <v>7635.097</v>
      </c>
      <c r="H57" s="19">
        <v>6404.024</v>
      </c>
      <c r="I57" s="20">
        <f t="shared" si="2"/>
        <v>19.223428894082843</v>
      </c>
      <c r="J57" s="19">
        <v>14013.66</v>
      </c>
      <c r="K57" s="19">
        <v>10619.154</v>
      </c>
      <c r="L57" s="20">
        <f t="shared" si="3"/>
        <v>31.96587976782331</v>
      </c>
    </row>
    <row r="58" spans="2:12" ht="11.25" customHeight="1">
      <c r="B58" s="9"/>
      <c r="C58" s="9"/>
      <c r="D58" s="9" t="s">
        <v>167</v>
      </c>
      <c r="E58" s="9"/>
      <c r="F58" s="9"/>
      <c r="G58" s="19">
        <v>322423.131</v>
      </c>
      <c r="H58" s="19">
        <v>278026.265</v>
      </c>
      <c r="I58" s="20">
        <f t="shared" si="2"/>
        <v>15.96858699662782</v>
      </c>
      <c r="J58" s="19">
        <v>355993.592</v>
      </c>
      <c r="K58" s="19">
        <v>349401.71</v>
      </c>
      <c r="L58" s="20">
        <f t="shared" si="3"/>
        <v>1.8866198451060683</v>
      </c>
    </row>
    <row r="59" spans="2:12" ht="11.25" customHeight="1">
      <c r="B59" s="9"/>
      <c r="C59" s="9"/>
      <c r="D59" s="9" t="s">
        <v>168</v>
      </c>
      <c r="E59" s="9"/>
      <c r="F59" s="9"/>
      <c r="G59" s="19">
        <v>20189.962</v>
      </c>
      <c r="H59" s="19">
        <v>15196.056</v>
      </c>
      <c r="I59" s="20">
        <f t="shared" si="2"/>
        <v>32.86317186512079</v>
      </c>
      <c r="J59" s="19">
        <v>25542.35</v>
      </c>
      <c r="K59" s="19">
        <v>29353.802</v>
      </c>
      <c r="L59" s="20">
        <f t="shared" si="3"/>
        <v>-12.984525820539375</v>
      </c>
    </row>
    <row r="60" spans="2:12" ht="11.25" customHeight="1">
      <c r="B60" s="9"/>
      <c r="C60" s="9"/>
      <c r="D60" s="9" t="s">
        <v>169</v>
      </c>
      <c r="E60" s="9"/>
      <c r="F60" s="9"/>
      <c r="G60" s="19">
        <v>1804675.749</v>
      </c>
      <c r="H60" s="19">
        <v>1462879.832</v>
      </c>
      <c r="I60" s="20">
        <f t="shared" si="2"/>
        <v>23.364592875185664</v>
      </c>
      <c r="J60" s="19">
        <v>552489.740000001</v>
      </c>
      <c r="K60" s="19">
        <v>500045.814</v>
      </c>
      <c r="L60" s="20">
        <f t="shared" si="3"/>
        <v>10.487824221642427</v>
      </c>
    </row>
    <row r="61" spans="2:12" ht="12">
      <c r="B61" s="9"/>
      <c r="C61" s="9"/>
      <c r="D61" s="9" t="s">
        <v>170</v>
      </c>
      <c r="E61" s="9"/>
      <c r="F61" s="9"/>
      <c r="G61" s="19">
        <v>32870.979</v>
      </c>
      <c r="H61" s="19">
        <v>28552.505</v>
      </c>
      <c r="I61" s="20">
        <f t="shared" si="2"/>
        <v>15.124676451330615</v>
      </c>
      <c r="J61" s="19">
        <v>29773.722</v>
      </c>
      <c r="K61" s="19">
        <v>34683.378</v>
      </c>
      <c r="L61" s="20">
        <f t="shared" si="3"/>
        <v>-14.155645393017934</v>
      </c>
    </row>
    <row r="62" spans="2:12" ht="12">
      <c r="B62" s="9"/>
      <c r="C62" s="9"/>
      <c r="D62" s="9" t="s">
        <v>171</v>
      </c>
      <c r="E62" s="9"/>
      <c r="F62" s="9"/>
      <c r="G62" s="19">
        <v>167025.237</v>
      </c>
      <c r="H62" s="19">
        <v>173329.122</v>
      </c>
      <c r="I62" s="20">
        <f t="shared" si="2"/>
        <v>-3.636945094546789</v>
      </c>
      <c r="J62" s="19">
        <v>493521.741</v>
      </c>
      <c r="K62" s="19">
        <v>438893.127</v>
      </c>
      <c r="L62" s="20">
        <f t="shared" si="3"/>
        <v>12.446905781689296</v>
      </c>
    </row>
    <row r="63" spans="2:12" ht="12">
      <c r="B63" s="9"/>
      <c r="C63" s="9"/>
      <c r="D63" s="9" t="s">
        <v>172</v>
      </c>
      <c r="E63" s="9"/>
      <c r="F63" s="9"/>
      <c r="G63" s="26"/>
      <c r="H63" s="26"/>
      <c r="I63" s="20"/>
      <c r="J63" s="26"/>
      <c r="K63" s="26"/>
      <c r="L63" s="20"/>
    </row>
    <row r="64" spans="2:12" ht="12">
      <c r="B64" s="9"/>
      <c r="C64" s="9"/>
      <c r="D64" s="9" t="s">
        <v>173</v>
      </c>
      <c r="E64" s="9"/>
      <c r="F64" s="9"/>
      <c r="G64" s="22">
        <v>49457.633</v>
      </c>
      <c r="H64" s="19">
        <v>34399.177</v>
      </c>
      <c r="I64" s="20">
        <f t="shared" si="2"/>
        <v>43.77562870181458</v>
      </c>
      <c r="J64" s="19">
        <v>161000.161</v>
      </c>
      <c r="K64" s="19">
        <v>145572.739</v>
      </c>
      <c r="L64" s="20">
        <f t="shared" si="3"/>
        <v>10.597741105908568</v>
      </c>
    </row>
    <row r="65" spans="2:12" ht="12">
      <c r="B65" s="9"/>
      <c r="C65" s="9"/>
      <c r="D65" s="9" t="s">
        <v>174</v>
      </c>
      <c r="E65" s="9"/>
      <c r="F65" s="9"/>
      <c r="G65" s="19">
        <v>313970.905</v>
      </c>
      <c r="H65" s="19">
        <v>263163.258</v>
      </c>
      <c r="I65" s="20">
        <f t="shared" si="2"/>
        <v>19.30651238555501</v>
      </c>
      <c r="J65" s="19">
        <v>344123.148</v>
      </c>
      <c r="K65" s="19">
        <v>343940.595</v>
      </c>
      <c r="L65" s="20">
        <f t="shared" si="3"/>
        <v>0.053076898352173885</v>
      </c>
    </row>
    <row r="66" spans="2:12" ht="12">
      <c r="B66" s="14"/>
      <c r="C66" s="9"/>
      <c r="D66" s="9" t="s">
        <v>175</v>
      </c>
      <c r="E66" s="9"/>
      <c r="F66" s="9"/>
      <c r="G66" s="19">
        <v>67600.548</v>
      </c>
      <c r="H66" s="19">
        <v>52969.383</v>
      </c>
      <c r="I66" s="20">
        <f t="shared" si="2"/>
        <v>27.621928312814205</v>
      </c>
      <c r="J66" s="19">
        <v>146473.203</v>
      </c>
      <c r="K66" s="19">
        <v>133031.019</v>
      </c>
      <c r="L66" s="20">
        <f t="shared" si="3"/>
        <v>10.104548624106997</v>
      </c>
    </row>
    <row r="67" spans="2:12" ht="12">
      <c r="B67" s="9"/>
      <c r="C67" s="9"/>
      <c r="D67" s="9" t="s">
        <v>176</v>
      </c>
      <c r="E67" s="9"/>
      <c r="F67" s="9"/>
      <c r="G67" s="19">
        <v>45674.834</v>
      </c>
      <c r="H67" s="19">
        <v>28142.751</v>
      </c>
      <c r="I67" s="20">
        <f t="shared" si="2"/>
        <v>62.29697658199797</v>
      </c>
      <c r="J67" s="19">
        <v>104135.958</v>
      </c>
      <c r="K67" s="19">
        <v>81748.711</v>
      </c>
      <c r="L67" s="20">
        <f t="shared" si="3"/>
        <v>27.385443423077334</v>
      </c>
    </row>
    <row r="68" spans="2:12" ht="12">
      <c r="B68" s="9"/>
      <c r="C68" s="9"/>
      <c r="D68" s="9" t="s">
        <v>177</v>
      </c>
      <c r="E68" s="9"/>
      <c r="F68" s="9"/>
      <c r="G68" s="19">
        <v>117026.79</v>
      </c>
      <c r="H68" s="19">
        <v>105883.608</v>
      </c>
      <c r="I68" s="20">
        <f t="shared" si="2"/>
        <v>10.523991588953024</v>
      </c>
      <c r="J68" s="19">
        <v>439359.997</v>
      </c>
      <c r="K68" s="19">
        <v>450945.846</v>
      </c>
      <c r="L68" s="20">
        <f t="shared" si="3"/>
        <v>-2.5692328918803327</v>
      </c>
    </row>
    <row r="69" spans="2:12" ht="12">
      <c r="B69" s="9"/>
      <c r="C69" s="9"/>
      <c r="D69" s="9" t="s">
        <v>178</v>
      </c>
      <c r="E69" s="9"/>
      <c r="F69" s="9"/>
      <c r="G69" s="19">
        <v>28764.23</v>
      </c>
      <c r="H69" s="19">
        <v>20395.875</v>
      </c>
      <c r="I69" s="20">
        <f t="shared" si="2"/>
        <v>41.029644474679316</v>
      </c>
      <c r="J69" s="19">
        <v>39184.781</v>
      </c>
      <c r="K69" s="19">
        <v>26565.188</v>
      </c>
      <c r="L69" s="20">
        <f t="shared" si="3"/>
        <v>47.50424879357152</v>
      </c>
    </row>
    <row r="70" spans="2:12" ht="12">
      <c r="B70" s="9"/>
      <c r="C70" s="9"/>
      <c r="D70" s="9" t="s">
        <v>179</v>
      </c>
      <c r="E70" s="9"/>
      <c r="F70" s="9"/>
      <c r="G70" s="19">
        <v>8595.737</v>
      </c>
      <c r="H70" s="19">
        <v>6606.981</v>
      </c>
      <c r="I70" s="20">
        <f t="shared" si="2"/>
        <v>30.100828199748122</v>
      </c>
      <c r="J70" s="19">
        <v>45386.032</v>
      </c>
      <c r="K70" s="19">
        <v>141560.778</v>
      </c>
      <c r="L70" s="20">
        <f t="shared" si="3"/>
        <v>-67.93883684363476</v>
      </c>
    </row>
    <row r="71" spans="2:12" ht="12">
      <c r="B71" s="9"/>
      <c r="C71" s="9"/>
      <c r="D71" s="9" t="s">
        <v>180</v>
      </c>
      <c r="E71" s="9"/>
      <c r="F71" s="9"/>
      <c r="G71" s="19"/>
      <c r="H71" s="26"/>
      <c r="I71" s="20"/>
      <c r="J71" s="26"/>
      <c r="K71" s="26"/>
      <c r="L71" s="20"/>
    </row>
    <row r="72" spans="2:12" ht="12">
      <c r="B72" s="9"/>
      <c r="C72" s="9"/>
      <c r="D72" s="9" t="s">
        <v>181</v>
      </c>
      <c r="E72" s="9"/>
      <c r="F72" s="9"/>
      <c r="G72" s="19">
        <v>134785.681</v>
      </c>
      <c r="H72" s="19">
        <v>112158.532</v>
      </c>
      <c r="I72" s="20">
        <f t="shared" si="2"/>
        <v>20.174255668752863</v>
      </c>
      <c r="J72" s="22">
        <v>200538.434</v>
      </c>
      <c r="K72" s="19">
        <v>175121.459</v>
      </c>
      <c r="L72" s="20">
        <f t="shared" si="3"/>
        <v>14.513912312710929</v>
      </c>
    </row>
    <row r="73" spans="2:12" ht="12">
      <c r="B73" s="9"/>
      <c r="C73" s="9"/>
      <c r="D73" s="9" t="s">
        <v>182</v>
      </c>
      <c r="E73" s="9"/>
      <c r="F73" s="9"/>
      <c r="G73" s="22">
        <v>39022.245</v>
      </c>
      <c r="H73" s="19">
        <v>30599.406</v>
      </c>
      <c r="I73" s="20">
        <f t="shared" si="2"/>
        <v>27.5261519782443</v>
      </c>
      <c r="J73" s="19">
        <v>74121.978</v>
      </c>
      <c r="K73" s="19">
        <v>51573.586</v>
      </c>
      <c r="L73" s="20">
        <f t="shared" si="3"/>
        <v>43.72081475971052</v>
      </c>
    </row>
    <row r="74" spans="2:12" ht="12">
      <c r="B74" s="9"/>
      <c r="C74" s="9"/>
      <c r="D74" s="9" t="s">
        <v>183</v>
      </c>
      <c r="E74" s="9"/>
      <c r="F74" s="9"/>
      <c r="G74" s="19">
        <v>2157.954</v>
      </c>
      <c r="H74" s="19">
        <v>310.708</v>
      </c>
      <c r="I74" s="20">
        <f t="shared" si="2"/>
        <v>594.5279812557128</v>
      </c>
      <c r="J74" s="19">
        <v>7715.833</v>
      </c>
      <c r="K74" s="19">
        <v>3552.378</v>
      </c>
      <c r="L74" s="20">
        <f t="shared" si="3"/>
        <v>117.20191376030363</v>
      </c>
    </row>
    <row r="75" spans="2:12" ht="3.75" customHeight="1">
      <c r="B75" s="9"/>
      <c r="C75" s="9"/>
      <c r="D75" s="9"/>
      <c r="E75" s="9"/>
      <c r="F75" s="9"/>
      <c r="G75" s="42"/>
      <c r="H75" s="42"/>
      <c r="I75" s="20"/>
      <c r="J75" s="42"/>
      <c r="K75" s="42"/>
      <c r="L75" s="20"/>
    </row>
    <row r="76" s="30" customFormat="1" ht="12.75"/>
    <row r="77" s="30" customFormat="1" ht="12.75">
      <c r="L77" s="30">
        <v>3</v>
      </c>
    </row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6.5" customHeight="1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6.5" customHeight="1"/>
    <row r="124" s="30" customFormat="1" ht="16.5" customHeight="1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6.5" customHeight="1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pans="1:12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</row>
    <row r="381" spans="1:12" ht="12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</row>
    <row r="383" spans="1:12" ht="12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1:12" ht="12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2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2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2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2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2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2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  <row r="401" spans="1:12" ht="12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</row>
    <row r="402" spans="1:12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</row>
    <row r="403" spans="1:12" ht="12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</row>
    <row r="404" spans="1:12" ht="12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</row>
    <row r="405" spans="1:12" ht="12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</row>
    <row r="406" spans="1:12" ht="12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</row>
    <row r="407" spans="1:12" ht="12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</row>
    <row r="408" spans="1:12" ht="12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</row>
    <row r="409" spans="1:12" ht="12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</row>
    <row r="410" spans="1:12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</row>
    <row r="411" spans="1:12" ht="12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</row>
    <row r="412" spans="1:12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1:12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9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9.421875" style="1" customWidth="1"/>
    <col min="8" max="8" width="8.7109375" style="1" customWidth="1"/>
    <col min="9" max="9" width="12.8515625" style="1" customWidth="1"/>
    <col min="10" max="11" width="9.421875" style="1" customWidth="1"/>
    <col min="12" max="12" width="13.0039062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55" t="s">
        <v>216</v>
      </c>
      <c r="H2" s="56"/>
      <c r="I2" s="57"/>
      <c r="J2" s="55" t="s">
        <v>217</v>
      </c>
      <c r="K2" s="56"/>
      <c r="L2" s="56"/>
    </row>
    <row r="3" spans="1:12" ht="12" customHeight="1">
      <c r="A3" s="5"/>
      <c r="B3" s="5"/>
      <c r="C3" s="5"/>
      <c r="D3" s="5"/>
      <c r="E3" s="5"/>
      <c r="F3" s="6"/>
      <c r="G3" s="60">
        <v>2006</v>
      </c>
      <c r="H3" s="58">
        <v>2005</v>
      </c>
      <c r="I3" s="7" t="s">
        <v>0</v>
      </c>
      <c r="J3" s="58">
        <v>2006</v>
      </c>
      <c r="K3" s="58">
        <v>2005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61"/>
      <c r="H4" s="59"/>
      <c r="I4" s="8" t="s">
        <v>238</v>
      </c>
      <c r="J4" s="59"/>
      <c r="K4" s="59"/>
      <c r="L4" s="8" t="s">
        <v>238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52" t="s">
        <v>1</v>
      </c>
      <c r="H5" s="53"/>
      <c r="I5" s="13" t="s">
        <v>2</v>
      </c>
      <c r="J5" s="54" t="s">
        <v>3</v>
      </c>
      <c r="K5" s="53"/>
      <c r="L5" s="13" t="s">
        <v>2</v>
      </c>
      <c r="Q5" s="9" t="s">
        <v>4</v>
      </c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6" s="14" customFormat="1" ht="12.75" customHeight="1">
      <c r="A7" s="2"/>
      <c r="B7" s="25" t="s">
        <v>234</v>
      </c>
      <c r="C7" s="9"/>
      <c r="D7" s="9"/>
      <c r="E7" s="9"/>
      <c r="F7" s="9"/>
      <c r="G7" s="19"/>
      <c r="H7" s="19"/>
      <c r="I7" s="20"/>
      <c r="J7" s="19"/>
      <c r="K7" s="19"/>
      <c r="L7" s="20"/>
      <c r="M7" s="1"/>
      <c r="N7" s="9"/>
      <c r="O7" s="9"/>
      <c r="P7" s="9"/>
    </row>
    <row r="8" spans="1:12" s="14" customFormat="1" ht="12">
      <c r="A8" s="1"/>
      <c r="B8" s="9"/>
      <c r="C8" s="9"/>
      <c r="D8" s="9" t="s">
        <v>222</v>
      </c>
      <c r="E8" s="9"/>
      <c r="F8" s="9"/>
      <c r="G8" s="19"/>
      <c r="H8" s="19"/>
      <c r="I8" s="20"/>
      <c r="J8" s="19"/>
      <c r="K8" s="19"/>
      <c r="L8" s="20"/>
    </row>
    <row r="9" spans="1:12" s="14" customFormat="1" ht="12">
      <c r="A9" s="1"/>
      <c r="B9" s="9"/>
      <c r="C9" s="9"/>
      <c r="D9" s="9" t="s">
        <v>223</v>
      </c>
      <c r="E9" s="9"/>
      <c r="F9" s="9"/>
      <c r="G9" s="19">
        <v>6466.577</v>
      </c>
      <c r="H9" s="19">
        <v>5752.44</v>
      </c>
      <c r="I9" s="20">
        <f>SUM(G9/H9)*100-100</f>
        <v>12.414505844476452</v>
      </c>
      <c r="J9" s="19">
        <v>11411.581</v>
      </c>
      <c r="K9" s="19">
        <v>19063.89</v>
      </c>
      <c r="L9" s="20">
        <f>SUM(J9/K9)*100-100</f>
        <v>-40.14033337372383</v>
      </c>
    </row>
    <row r="10" spans="1:12" s="14" customFormat="1" ht="12">
      <c r="A10" s="1"/>
      <c r="B10" s="9"/>
      <c r="C10" s="9"/>
      <c r="D10" s="9" t="s">
        <v>184</v>
      </c>
      <c r="E10" s="9"/>
      <c r="F10" s="9"/>
      <c r="G10" s="19">
        <v>50040.2</v>
      </c>
      <c r="H10" s="19">
        <v>35898.187</v>
      </c>
      <c r="I10" s="20">
        <f aca="true" t="shared" si="0" ref="I10:I21">SUM(G10/H10)*100-100</f>
        <v>39.39478336329353</v>
      </c>
      <c r="J10" s="19">
        <v>96819.827</v>
      </c>
      <c r="K10" s="19">
        <v>73111.017</v>
      </c>
      <c r="L10" s="20">
        <f aca="true" t="shared" si="1" ref="L10:L21">SUM(J10/K10)*100-100</f>
        <v>32.42850526891178</v>
      </c>
    </row>
    <row r="11" spans="1:12" s="14" customFormat="1" ht="12">
      <c r="A11" s="1"/>
      <c r="C11" s="9"/>
      <c r="D11" s="9" t="s">
        <v>185</v>
      </c>
      <c r="E11" s="9"/>
      <c r="F11" s="9"/>
      <c r="G11" s="19">
        <v>216700.406</v>
      </c>
      <c r="H11" s="19">
        <v>426329.168</v>
      </c>
      <c r="I11" s="20">
        <f t="shared" si="0"/>
        <v>-49.17063568120679</v>
      </c>
      <c r="J11" s="19">
        <v>54453.912</v>
      </c>
      <c r="K11" s="19">
        <v>72640.1210000001</v>
      </c>
      <c r="L11" s="20">
        <f t="shared" si="1"/>
        <v>-25.03603896805194</v>
      </c>
    </row>
    <row r="12" spans="1:12" s="14" customFormat="1" ht="11.25" customHeight="1">
      <c r="A12" s="1"/>
      <c r="B12" s="9"/>
      <c r="C12" s="9"/>
      <c r="D12" s="9" t="s">
        <v>186</v>
      </c>
      <c r="E12" s="9"/>
      <c r="F12" s="9"/>
      <c r="G12" s="19">
        <v>27436.926</v>
      </c>
      <c r="H12" s="19">
        <v>20481.469</v>
      </c>
      <c r="I12" s="20">
        <f t="shared" si="0"/>
        <v>33.95975649988776</v>
      </c>
      <c r="J12" s="19">
        <v>100273.351</v>
      </c>
      <c r="K12" s="19">
        <v>75875.254</v>
      </c>
      <c r="L12" s="20">
        <f t="shared" si="1"/>
        <v>32.15553914323635</v>
      </c>
    </row>
    <row r="13" spans="1:12" s="14" customFormat="1" ht="11.25" customHeight="1">
      <c r="A13" s="1"/>
      <c r="B13" s="9"/>
      <c r="C13" s="9"/>
      <c r="D13" s="9" t="s">
        <v>187</v>
      </c>
      <c r="E13" s="9"/>
      <c r="F13" s="9"/>
      <c r="G13" s="19">
        <v>213427.55</v>
      </c>
      <c r="H13" s="19">
        <v>193019.66</v>
      </c>
      <c r="I13" s="20">
        <f t="shared" si="0"/>
        <v>10.572959251922825</v>
      </c>
      <c r="J13" s="19">
        <v>853992.381</v>
      </c>
      <c r="K13" s="19">
        <v>476677.541</v>
      </c>
      <c r="L13" s="20">
        <f t="shared" si="1"/>
        <v>79.15515365134436</v>
      </c>
    </row>
    <row r="14" spans="1:12" s="14" customFormat="1" ht="11.25" customHeight="1">
      <c r="A14" s="1"/>
      <c r="B14" s="9"/>
      <c r="C14" s="9"/>
      <c r="D14" s="9" t="s">
        <v>188</v>
      </c>
      <c r="E14" s="9"/>
      <c r="F14" s="9"/>
      <c r="G14" s="19">
        <v>25003.596</v>
      </c>
      <c r="H14" s="19">
        <v>26317.979</v>
      </c>
      <c r="I14" s="20">
        <f t="shared" si="0"/>
        <v>-4.994239869254386</v>
      </c>
      <c r="J14" s="19">
        <v>11666.418</v>
      </c>
      <c r="K14" s="19">
        <v>5391.142</v>
      </c>
      <c r="L14" s="20">
        <f t="shared" si="1"/>
        <v>116.39975352161008</v>
      </c>
    </row>
    <row r="15" spans="1:12" s="14" customFormat="1" ht="11.25" customHeight="1">
      <c r="A15" s="1"/>
      <c r="B15" s="9"/>
      <c r="C15" s="9"/>
      <c r="D15" s="9" t="s">
        <v>189</v>
      </c>
      <c r="E15" s="9"/>
      <c r="F15" s="9"/>
      <c r="G15" s="19">
        <v>888409.492000001</v>
      </c>
      <c r="H15" s="19">
        <v>445075.899</v>
      </c>
      <c r="I15" s="20">
        <f t="shared" si="0"/>
        <v>99.60853732949514</v>
      </c>
      <c r="J15" s="19">
        <v>380395.581</v>
      </c>
      <c r="K15" s="19">
        <v>335657.303</v>
      </c>
      <c r="L15" s="20">
        <f t="shared" si="1"/>
        <v>13.32855790716998</v>
      </c>
    </row>
    <row r="16" spans="1:12" s="14" customFormat="1" ht="11.25" customHeight="1">
      <c r="A16" s="1"/>
      <c r="B16" s="9"/>
      <c r="C16" s="9"/>
      <c r="D16" s="9" t="s">
        <v>190</v>
      </c>
      <c r="E16" s="9"/>
      <c r="F16" s="9"/>
      <c r="G16" s="19">
        <v>33944.098</v>
      </c>
      <c r="H16" s="19">
        <v>34158.667</v>
      </c>
      <c r="I16" s="20">
        <f t="shared" si="0"/>
        <v>-0.6281539030782568</v>
      </c>
      <c r="J16" s="19">
        <v>17519.952</v>
      </c>
      <c r="K16" s="19">
        <v>15331.699</v>
      </c>
      <c r="L16" s="20">
        <f t="shared" si="1"/>
        <v>14.272736504936617</v>
      </c>
    </row>
    <row r="17" spans="1:15" s="14" customFormat="1" ht="12">
      <c r="A17" s="1"/>
      <c r="B17" s="9"/>
      <c r="C17" s="9"/>
      <c r="D17" s="9" t="s">
        <v>191</v>
      </c>
      <c r="E17" s="9"/>
      <c r="F17" s="9"/>
      <c r="G17" s="19">
        <v>3304161.867</v>
      </c>
      <c r="H17" s="19">
        <v>2378964.494</v>
      </c>
      <c r="I17" s="20">
        <f t="shared" si="0"/>
        <v>38.89076004847681</v>
      </c>
      <c r="J17" s="19">
        <v>2830576.122</v>
      </c>
      <c r="K17" s="19">
        <v>3275915.278</v>
      </c>
      <c r="L17" s="20">
        <f t="shared" si="1"/>
        <v>-13.594342899853217</v>
      </c>
      <c r="O17" s="24"/>
    </row>
    <row r="18" spans="1:12" s="14" customFormat="1" ht="12">
      <c r="A18" s="1"/>
      <c r="B18" s="9"/>
      <c r="C18" s="9"/>
      <c r="D18" s="9" t="s">
        <v>192</v>
      </c>
      <c r="E18" s="9"/>
      <c r="F18" s="9"/>
      <c r="G18" s="19">
        <v>491563.568</v>
      </c>
      <c r="H18" s="19">
        <v>289362.159</v>
      </c>
      <c r="I18" s="20">
        <f t="shared" si="0"/>
        <v>69.87831777962373</v>
      </c>
      <c r="J18" s="19">
        <v>73089.328</v>
      </c>
      <c r="K18" s="19">
        <v>137063.27</v>
      </c>
      <c r="L18" s="20">
        <f t="shared" si="1"/>
        <v>-46.67475247015484</v>
      </c>
    </row>
    <row r="19" spans="1:12" s="14" customFormat="1" ht="12.75">
      <c r="A19" s="30"/>
      <c r="B19" s="30"/>
      <c r="C19" s="30"/>
      <c r="D19" s="9" t="s">
        <v>193</v>
      </c>
      <c r="E19" s="9"/>
      <c r="F19" s="9"/>
      <c r="G19" s="19">
        <v>253028.936</v>
      </c>
      <c r="H19" s="19">
        <v>174630.319</v>
      </c>
      <c r="I19" s="20">
        <f t="shared" si="0"/>
        <v>44.89404672048957</v>
      </c>
      <c r="J19" s="19">
        <v>194455.173</v>
      </c>
      <c r="K19" s="19">
        <v>193643.754</v>
      </c>
      <c r="L19" s="20">
        <f t="shared" si="1"/>
        <v>0.4190266834013272</v>
      </c>
    </row>
    <row r="20" spans="1:12" s="14" customFormat="1" ht="11.25" customHeight="1">
      <c r="A20" s="1"/>
      <c r="B20" s="30"/>
      <c r="C20" s="30"/>
      <c r="D20" s="9" t="s">
        <v>194</v>
      </c>
      <c r="E20" s="9"/>
      <c r="F20" s="9"/>
      <c r="G20" s="19">
        <v>83875.948</v>
      </c>
      <c r="H20" s="19">
        <v>100570.589</v>
      </c>
      <c r="I20" s="20">
        <f t="shared" si="0"/>
        <v>-16.599923661578643</v>
      </c>
      <c r="J20" s="19">
        <v>99011.1469999999</v>
      </c>
      <c r="K20" s="19">
        <v>96770.882</v>
      </c>
      <c r="L20" s="20">
        <f t="shared" si="1"/>
        <v>2.3150197184313157</v>
      </c>
    </row>
    <row r="21" spans="1:12" s="14" customFormat="1" ht="11.25" customHeight="1">
      <c r="A21" s="30"/>
      <c r="B21" s="30"/>
      <c r="C21" s="30"/>
      <c r="D21" s="9" t="s">
        <v>195</v>
      </c>
      <c r="E21" s="9"/>
      <c r="F21" s="9"/>
      <c r="G21" s="19">
        <v>379999.942</v>
      </c>
      <c r="H21" s="19">
        <v>266004.961</v>
      </c>
      <c r="I21" s="20">
        <f t="shared" si="0"/>
        <v>42.854456763308264</v>
      </c>
      <c r="J21" s="19">
        <v>715542.103</v>
      </c>
      <c r="K21" s="19">
        <v>641100.687</v>
      </c>
      <c r="L21" s="20">
        <f t="shared" si="1"/>
        <v>11.611501517545548</v>
      </c>
    </row>
    <row r="22" spans="1:12" s="14" customFormat="1" ht="11.25" customHeight="1">
      <c r="A22" s="30"/>
      <c r="B22" s="30"/>
      <c r="C22" s="30"/>
      <c r="D22" s="9" t="s">
        <v>196</v>
      </c>
      <c r="E22" s="9"/>
      <c r="F22" s="9"/>
      <c r="G22" s="19">
        <v>218698.413</v>
      </c>
      <c r="H22" s="19">
        <v>181417.812</v>
      </c>
      <c r="I22" s="20">
        <f>SUM(G22/H22)*100-100</f>
        <v>20.549581426988</v>
      </c>
      <c r="J22" s="19">
        <v>454693.025</v>
      </c>
      <c r="K22" s="19">
        <v>415823.132</v>
      </c>
      <c r="L22" s="20">
        <f>SUM(J22/K22)*100-100</f>
        <v>9.347698578731325</v>
      </c>
    </row>
    <row r="23" spans="2:12" ht="11.25" customHeight="1">
      <c r="B23" s="9"/>
      <c r="C23" s="9"/>
      <c r="D23" s="9" t="s">
        <v>197</v>
      </c>
      <c r="E23" s="9"/>
      <c r="F23" s="9"/>
      <c r="G23" s="19">
        <v>37134.683</v>
      </c>
      <c r="H23" s="19">
        <v>34903.316</v>
      </c>
      <c r="I23" s="20">
        <f aca="true" t="shared" si="2" ref="I23:I37">SUM(G23/H23)*100-100</f>
        <v>6.392994293149684</v>
      </c>
      <c r="J23" s="19">
        <v>74728.607</v>
      </c>
      <c r="K23" s="19">
        <v>57554.745</v>
      </c>
      <c r="L23" s="20">
        <f aca="true" t="shared" si="3" ref="L23:L35">SUM(J23/K23)*100-100</f>
        <v>29.83917659612601</v>
      </c>
    </row>
    <row r="24" spans="2:12" ht="11.25" customHeight="1">
      <c r="B24" s="9"/>
      <c r="C24" s="9"/>
      <c r="D24" s="9" t="s">
        <v>198</v>
      </c>
      <c r="E24" s="9"/>
      <c r="F24" s="9"/>
      <c r="G24" s="19">
        <v>71935.304</v>
      </c>
      <c r="H24" s="19">
        <v>44844.434</v>
      </c>
      <c r="I24" s="20">
        <f t="shared" si="2"/>
        <v>60.41077472401594</v>
      </c>
      <c r="J24" s="19">
        <v>1057.82</v>
      </c>
      <c r="K24" s="19">
        <v>12645.761</v>
      </c>
      <c r="L24" s="20">
        <f t="shared" si="3"/>
        <v>-91.6349834541393</v>
      </c>
    </row>
    <row r="25" spans="2:12" ht="11.25" customHeight="1">
      <c r="B25" s="9"/>
      <c r="C25" s="9"/>
      <c r="D25" s="9" t="s">
        <v>199</v>
      </c>
      <c r="E25" s="9"/>
      <c r="F25" s="9"/>
      <c r="G25" s="19">
        <v>135173.709</v>
      </c>
      <c r="H25" s="19">
        <v>135629.57</v>
      </c>
      <c r="I25" s="20">
        <f t="shared" si="2"/>
        <v>-0.33610738425257125</v>
      </c>
      <c r="J25" s="19">
        <v>27898.824</v>
      </c>
      <c r="K25" s="19">
        <v>33606.064</v>
      </c>
      <c r="L25" s="20">
        <f t="shared" si="3"/>
        <v>-16.982768347998146</v>
      </c>
    </row>
    <row r="26" spans="2:12" ht="11.25" customHeight="1">
      <c r="B26" s="9"/>
      <c r="C26" s="9"/>
      <c r="D26" s="9" t="s">
        <v>200</v>
      </c>
      <c r="E26" s="9"/>
      <c r="F26" s="9"/>
      <c r="G26" s="19">
        <v>81806.746</v>
      </c>
      <c r="H26" s="19">
        <v>59223.138</v>
      </c>
      <c r="I26" s="20">
        <f t="shared" si="2"/>
        <v>38.13308237736405</v>
      </c>
      <c r="J26" s="19">
        <v>4883.92</v>
      </c>
      <c r="K26" s="19">
        <v>7146.562</v>
      </c>
      <c r="L26" s="20">
        <f t="shared" si="3"/>
        <v>-31.660566297472826</v>
      </c>
    </row>
    <row r="27" spans="2:12" ht="11.25" customHeight="1">
      <c r="B27" s="9"/>
      <c r="C27" s="9"/>
      <c r="D27" s="9" t="s">
        <v>201</v>
      </c>
      <c r="E27" s="9"/>
      <c r="F27" s="9"/>
      <c r="G27" s="19">
        <v>126519.528</v>
      </c>
      <c r="H27" s="19">
        <v>313762.699</v>
      </c>
      <c r="I27" s="20">
        <f t="shared" si="2"/>
        <v>-59.67668291889598</v>
      </c>
      <c r="J27" s="19">
        <v>28198.036</v>
      </c>
      <c r="K27" s="19">
        <v>117640.083</v>
      </c>
      <c r="L27" s="20">
        <f t="shared" si="3"/>
        <v>-76.03024812554747</v>
      </c>
    </row>
    <row r="28" spans="2:12" ht="12">
      <c r="B28" s="9"/>
      <c r="C28" s="9"/>
      <c r="D28" s="9" t="s">
        <v>202</v>
      </c>
      <c r="E28" s="9"/>
      <c r="F28" s="9"/>
      <c r="G28" s="19">
        <v>6105.702</v>
      </c>
      <c r="H28" s="19">
        <v>9217.207</v>
      </c>
      <c r="I28" s="20">
        <f t="shared" si="2"/>
        <v>-33.757568860067906</v>
      </c>
      <c r="J28" s="19">
        <v>4305.202</v>
      </c>
      <c r="K28" s="19">
        <v>3731.121</v>
      </c>
      <c r="L28" s="20">
        <f t="shared" si="3"/>
        <v>15.386287391912518</v>
      </c>
    </row>
    <row r="29" spans="2:12" ht="12">
      <c r="B29" s="9"/>
      <c r="C29" s="9"/>
      <c r="D29" s="9" t="s">
        <v>203</v>
      </c>
      <c r="E29" s="9"/>
      <c r="F29" s="9"/>
      <c r="G29" s="19">
        <v>6970.529</v>
      </c>
      <c r="H29" s="19">
        <v>7811.605</v>
      </c>
      <c r="I29" s="20">
        <f t="shared" si="2"/>
        <v>-10.767006268238077</v>
      </c>
      <c r="J29" s="19">
        <v>56551.333</v>
      </c>
      <c r="K29" s="19">
        <v>123266.334</v>
      </c>
      <c r="L29" s="20">
        <f t="shared" si="3"/>
        <v>-54.122645522986026</v>
      </c>
    </row>
    <row r="30" spans="2:12" ht="12">
      <c r="B30" s="9"/>
      <c r="C30" s="9"/>
      <c r="D30" s="9" t="s">
        <v>204</v>
      </c>
      <c r="E30" s="9"/>
      <c r="F30" s="9"/>
      <c r="G30" s="19">
        <v>104087.865</v>
      </c>
      <c r="H30" s="19">
        <v>54050.935</v>
      </c>
      <c r="I30" s="20">
        <f t="shared" si="2"/>
        <v>92.57366223174495</v>
      </c>
      <c r="J30" s="19">
        <v>257014.695</v>
      </c>
      <c r="K30" s="19">
        <v>360630.737</v>
      </c>
      <c r="L30" s="20">
        <f t="shared" si="3"/>
        <v>-28.731894253373085</v>
      </c>
    </row>
    <row r="31" spans="2:12" ht="11.25" customHeight="1">
      <c r="B31" s="14"/>
      <c r="C31" s="9"/>
      <c r="D31" s="9" t="s">
        <v>205</v>
      </c>
      <c r="E31" s="9"/>
      <c r="F31" s="9"/>
      <c r="G31" s="19">
        <v>7288.633</v>
      </c>
      <c r="H31" s="19">
        <v>6750.156</v>
      </c>
      <c r="I31" s="20">
        <f t="shared" si="2"/>
        <v>7.977252673864129</v>
      </c>
      <c r="J31" s="19">
        <v>6567.344</v>
      </c>
      <c r="K31" s="19">
        <v>4783.151</v>
      </c>
      <c r="L31" s="20">
        <f t="shared" si="3"/>
        <v>37.30162397131096</v>
      </c>
    </row>
    <row r="32" spans="2:12" ht="11.25" customHeight="1">
      <c r="B32" s="9"/>
      <c r="C32" s="9"/>
      <c r="D32" s="9" t="s">
        <v>206</v>
      </c>
      <c r="E32" s="9"/>
      <c r="F32" s="9"/>
      <c r="G32" s="19">
        <v>153243.287</v>
      </c>
      <c r="H32" s="19">
        <v>107322.938</v>
      </c>
      <c r="I32" s="20">
        <f t="shared" si="2"/>
        <v>42.787077819282246</v>
      </c>
      <c r="J32" s="19">
        <v>343131.341</v>
      </c>
      <c r="K32" s="19">
        <v>286343.3</v>
      </c>
      <c r="L32" s="20">
        <f t="shared" si="3"/>
        <v>19.832152873840613</v>
      </c>
    </row>
    <row r="33" spans="2:12" ht="11.25" customHeight="1">
      <c r="B33" s="9"/>
      <c r="C33" s="9"/>
      <c r="D33" s="9" t="s">
        <v>207</v>
      </c>
      <c r="E33" s="9"/>
      <c r="F33" s="9"/>
      <c r="G33" s="19">
        <v>138660.408</v>
      </c>
      <c r="H33" s="19">
        <v>126780.98</v>
      </c>
      <c r="I33" s="20">
        <f t="shared" si="2"/>
        <v>9.370039575336932</v>
      </c>
      <c r="J33" s="19">
        <v>92512.983</v>
      </c>
      <c r="K33" s="19">
        <v>92748.467</v>
      </c>
      <c r="L33" s="20">
        <f t="shared" si="3"/>
        <v>-0.25389530157950446</v>
      </c>
    </row>
    <row r="34" spans="2:12" ht="11.25" customHeight="1">
      <c r="B34" s="9"/>
      <c r="C34" s="9"/>
      <c r="D34" s="9" t="s">
        <v>208</v>
      </c>
      <c r="E34" s="9"/>
      <c r="F34" s="9"/>
      <c r="G34" s="19">
        <v>9.21</v>
      </c>
      <c r="H34" s="19">
        <v>1968.693</v>
      </c>
      <c r="I34" s="20">
        <f t="shared" si="2"/>
        <v>-99.53217693159878</v>
      </c>
      <c r="J34" s="19">
        <v>494.482</v>
      </c>
      <c r="K34" s="19">
        <v>1845.8</v>
      </c>
      <c r="L34" s="20">
        <f t="shared" si="3"/>
        <v>-73.2104236645357</v>
      </c>
    </row>
    <row r="35" spans="2:12" ht="11.25" customHeight="1">
      <c r="B35" s="9"/>
      <c r="C35" s="9"/>
      <c r="D35" s="9" t="s">
        <v>209</v>
      </c>
      <c r="E35" s="9"/>
      <c r="F35" s="9"/>
      <c r="G35" s="19">
        <v>38354.733</v>
      </c>
      <c r="H35" s="19">
        <v>20064.091</v>
      </c>
      <c r="I35" s="20">
        <f t="shared" si="2"/>
        <v>91.16107976184918</v>
      </c>
      <c r="J35" s="19">
        <v>39587.538</v>
      </c>
      <c r="K35" s="19">
        <v>40302.638</v>
      </c>
      <c r="L35" s="20">
        <f t="shared" si="3"/>
        <v>-1.7743255416680057</v>
      </c>
    </row>
    <row r="36" spans="2:12" ht="11.25" customHeight="1">
      <c r="B36" s="9"/>
      <c r="C36" s="9"/>
      <c r="D36" s="9" t="s">
        <v>210</v>
      </c>
      <c r="E36" s="9"/>
      <c r="F36" s="9"/>
      <c r="G36" s="19">
        <v>2480.006</v>
      </c>
      <c r="H36" s="19">
        <v>1933.091</v>
      </c>
      <c r="I36" s="20">
        <f t="shared" si="2"/>
        <v>28.292253184149132</v>
      </c>
      <c r="J36" s="19">
        <v>81.36</v>
      </c>
      <c r="K36" s="19">
        <v>5608.932</v>
      </c>
      <c r="L36" s="20" t="s">
        <v>220</v>
      </c>
    </row>
    <row r="37" spans="2:12" ht="11.25" customHeight="1">
      <c r="B37" s="9"/>
      <c r="C37" s="9"/>
      <c r="D37" s="9" t="s">
        <v>211</v>
      </c>
      <c r="E37" s="9"/>
      <c r="F37" s="9"/>
      <c r="G37" s="19">
        <v>40650.193</v>
      </c>
      <c r="H37" s="19">
        <v>41579.747</v>
      </c>
      <c r="I37" s="20">
        <f t="shared" si="2"/>
        <v>-2.235593208395443</v>
      </c>
      <c r="J37" s="19">
        <v>131998.805</v>
      </c>
      <c r="K37" s="19">
        <v>145119.35</v>
      </c>
      <c r="L37" s="20">
        <f>SUM(J37/K37)*100-100</f>
        <v>-9.041209873114795</v>
      </c>
    </row>
    <row r="38" spans="2:12" ht="11.25" customHeight="1">
      <c r="B38" s="9"/>
      <c r="C38" s="9"/>
      <c r="D38" s="9" t="s">
        <v>212</v>
      </c>
      <c r="E38" s="9"/>
      <c r="F38" s="9"/>
      <c r="G38" s="19">
        <v>0.647</v>
      </c>
      <c r="H38" s="19">
        <v>79.151</v>
      </c>
      <c r="I38" s="20" t="s">
        <v>220</v>
      </c>
      <c r="J38" s="19">
        <v>25331.374</v>
      </c>
      <c r="K38" s="19">
        <v>50225.531</v>
      </c>
      <c r="L38" s="20">
        <f>SUM(J38/K38)*100-100</f>
        <v>-49.56474626420575</v>
      </c>
    </row>
    <row r="39" spans="1:12" ht="11.25" customHeight="1">
      <c r="A39" s="14"/>
      <c r="B39" s="9"/>
      <c r="C39" s="9"/>
      <c r="D39" s="9" t="s">
        <v>213</v>
      </c>
      <c r="E39" s="9"/>
      <c r="F39" s="9"/>
      <c r="G39" s="19">
        <v>130998.724</v>
      </c>
      <c r="H39" s="19">
        <v>116075.651</v>
      </c>
      <c r="I39" s="20">
        <f>SUM(G39/H39)*100-100</f>
        <v>12.85633366811787</v>
      </c>
      <c r="J39" s="19">
        <v>775540.976</v>
      </c>
      <c r="K39" s="19">
        <v>765028.45</v>
      </c>
      <c r="L39" s="20">
        <f>SUM(J39/K39)*100-100</f>
        <v>1.3741353017655769</v>
      </c>
    </row>
    <row r="40" spans="1:12" ht="11.25" customHeight="1">
      <c r="A40" s="14"/>
      <c r="C40" s="9"/>
      <c r="D40" s="9"/>
      <c r="E40" s="9"/>
      <c r="F40" s="9"/>
      <c r="G40" s="19"/>
      <c r="H40" s="19"/>
      <c r="I40" s="20"/>
      <c r="J40" s="19"/>
      <c r="K40" s="19"/>
      <c r="L40" s="20"/>
    </row>
    <row r="41" spans="1:12" ht="11.25" customHeight="1">
      <c r="A41" s="9"/>
      <c r="B41" s="39" t="s">
        <v>214</v>
      </c>
      <c r="C41" s="9"/>
      <c r="D41" s="9"/>
      <c r="E41" s="9"/>
      <c r="F41" s="9"/>
      <c r="G41" s="19">
        <v>1703694.764</v>
      </c>
      <c r="H41" s="19">
        <v>1446544.821</v>
      </c>
      <c r="I41" s="20">
        <f>SUM(G41/H41)*100-100</f>
        <v>17.77683893833526</v>
      </c>
      <c r="J41" s="19">
        <v>900636.367</v>
      </c>
      <c r="K41" s="19">
        <v>840607.778</v>
      </c>
      <c r="L41" s="20">
        <f>SUM(J41/K41)*100-100</f>
        <v>7.141093690903233</v>
      </c>
    </row>
    <row r="42" spans="1:12" ht="11.25" customHeight="1">
      <c r="A42" s="27"/>
      <c r="B42" s="27"/>
      <c r="C42" s="27"/>
      <c r="D42" s="27"/>
      <c r="E42" s="27"/>
      <c r="F42" s="40" t="s">
        <v>215</v>
      </c>
      <c r="G42" s="28">
        <v>21849239.084999993</v>
      </c>
      <c r="H42" s="28">
        <v>18063132</v>
      </c>
      <c r="I42" s="29">
        <f>SUM(G42/H42)*100-100</f>
        <v>20.960413094473267</v>
      </c>
      <c r="J42" s="28">
        <v>17458868.965000004</v>
      </c>
      <c r="K42" s="28">
        <v>16322624</v>
      </c>
      <c r="L42" s="29">
        <f>SUM(J42/K42)*100-100</f>
        <v>6.961166078444279</v>
      </c>
    </row>
    <row r="43" s="30" customFormat="1" ht="11.25" customHeight="1"/>
    <row r="44" s="30" customFormat="1" ht="11.25" customHeight="1"/>
    <row r="45" s="30" customFormat="1" ht="11.25" customHeight="1"/>
    <row r="46" s="30" customFormat="1" ht="11.25" customHeight="1"/>
    <row r="47" spans="1:5" s="30" customFormat="1" ht="11.25" customHeight="1">
      <c r="A47" s="31"/>
      <c r="B47" s="31"/>
      <c r="C47" s="31"/>
      <c r="D47" s="31"/>
      <c r="E47" s="14"/>
    </row>
    <row r="48" spans="1:4" s="30" customFormat="1" ht="11.25" customHeight="1">
      <c r="A48" s="36" t="s">
        <v>224</v>
      </c>
      <c r="B48" s="37" t="s">
        <v>225</v>
      </c>
      <c r="C48" s="36"/>
      <c r="D48" s="31"/>
    </row>
    <row r="49" spans="1:4" s="30" customFormat="1" ht="11.25" customHeight="1">
      <c r="A49" s="36"/>
      <c r="B49" s="36" t="s">
        <v>226</v>
      </c>
      <c r="C49" s="36"/>
      <c r="D49" s="31"/>
    </row>
    <row r="50" spans="1:4" s="30" customFormat="1" ht="11.25" customHeight="1">
      <c r="A50" s="36"/>
      <c r="B50" s="36" t="s">
        <v>227</v>
      </c>
      <c r="C50" s="36"/>
      <c r="D50" s="31"/>
    </row>
    <row r="51" spans="1:4" s="30" customFormat="1" ht="11.25" customHeight="1">
      <c r="A51" s="36"/>
      <c r="B51" s="36"/>
      <c r="C51" s="36"/>
      <c r="D51" s="31"/>
    </row>
    <row r="52" spans="1:4" s="30" customFormat="1" ht="11.25" customHeight="1">
      <c r="A52" s="36" t="s">
        <v>228</v>
      </c>
      <c r="B52" s="37" t="s">
        <v>233</v>
      </c>
      <c r="C52" s="36"/>
      <c r="D52" s="31"/>
    </row>
    <row r="53" spans="1:4" s="30" customFormat="1" ht="11.25" customHeight="1">
      <c r="A53" s="36"/>
      <c r="B53" s="36" t="s">
        <v>229</v>
      </c>
      <c r="C53" s="36"/>
      <c r="D53" s="31"/>
    </row>
    <row r="54" spans="1:4" s="30" customFormat="1" ht="11.25" customHeight="1">
      <c r="A54" s="36"/>
      <c r="B54" s="36" t="s">
        <v>230</v>
      </c>
      <c r="C54" s="36"/>
      <c r="D54" s="31"/>
    </row>
    <row r="55" spans="1:4" s="30" customFormat="1" ht="11.25" customHeight="1">
      <c r="A55" s="36"/>
      <c r="B55" s="36"/>
      <c r="C55" s="36"/>
      <c r="D55" s="31"/>
    </row>
    <row r="56" spans="1:4" s="30" customFormat="1" ht="11.25" customHeight="1">
      <c r="A56" s="38" t="s">
        <v>231</v>
      </c>
      <c r="B56" s="36" t="s">
        <v>232</v>
      </c>
      <c r="C56" s="36"/>
      <c r="D56" s="31"/>
    </row>
    <row r="57" s="30" customFormat="1" ht="11.25" customHeight="1"/>
    <row r="58" s="30" customFormat="1" ht="11.25" customHeight="1"/>
    <row r="59" s="30" customFormat="1" ht="11.25" customHeight="1"/>
    <row r="60" s="30" customFormat="1" ht="6.75" customHeight="1"/>
    <row r="61" s="30" customFormat="1" ht="12.75"/>
    <row r="62" s="30" customFormat="1" ht="12.75"/>
    <row r="63" s="30" customFormat="1" ht="12.75"/>
    <row r="64" s="30" customFormat="1" ht="12.75"/>
    <row r="65" s="30" customFormat="1" ht="15" customHeight="1"/>
    <row r="66" s="30" customFormat="1" ht="18" customHeight="1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>
        <v>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6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6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6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1:12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1:12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2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1:12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</row>
    <row r="245" spans="1:12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1:12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1:12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1:12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2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1:12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1:12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</row>
    <row r="257" spans="1:12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1:12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1:12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1:12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</row>
    <row r="273" spans="1:12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1:12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1:12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1:12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</row>
    <row r="283" spans="1:12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1:12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</row>
    <row r="289" spans="1:12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</row>
    <row r="291" spans="1:12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1:12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</row>
    <row r="295" spans="1:12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</row>
    <row r="297" spans="1:12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</row>
    <row r="299" spans="1:12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12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1:12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</row>
    <row r="307" spans="1:12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1:12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</row>
    <row r="313" spans="1:12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</row>
    <row r="315" spans="1:12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</row>
    <row r="317" spans="1:12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1:12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2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</row>
    <row r="325" spans="1:12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</row>
    <row r="327" spans="1:12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</row>
    <row r="329" spans="1:12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</row>
    <row r="333" spans="1:12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</row>
    <row r="335" spans="1:12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</row>
    <row r="341" spans="1:12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</row>
    <row r="343" spans="1:12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</row>
    <row r="345" spans="1:12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</row>
    <row r="349" spans="1:12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</row>
    <row r="351" spans="1:12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1:12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</row>
    <row r="355" spans="1:12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</row>
    <row r="357" spans="1:12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</row>
    <row r="359" spans="1:12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</row>
    <row r="361" spans="1:12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</row>
    <row r="365" spans="1:12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</row>
    <row r="367" spans="1:12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</row>
    <row r="369" spans="1:12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</row>
    <row r="373" spans="1:12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</row>
    <row r="375" spans="1:12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</row>
    <row r="377" spans="1:12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</row>
    <row r="379" spans="1:12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551-15</cp:lastModifiedBy>
  <cp:lastPrinted>2007-03-02T12:00:13Z</cp:lastPrinted>
  <dcterms:created xsi:type="dcterms:W3CDTF">2006-03-30T10:28:06Z</dcterms:created>
  <dcterms:modified xsi:type="dcterms:W3CDTF">2007-03-21T10:19:35Z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