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2" i="10" l="1"/>
  <c r="G43" i="10"/>
  <c r="G12" i="10"/>
</calcChain>
</file>

<file path=xl/sharedStrings.xml><?xml version="1.0" encoding="utf-8"?>
<sst xmlns="http://schemas.openxmlformats.org/spreadsheetml/2006/main" count="220" uniqueCount="180">
  <si>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</si>
  <si>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</si>
  <si>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</si>
  <si>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</si>
  <si>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</si>
  <si>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</si>
  <si>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</si>
  <si>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</si>
  <si>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</si>
  <si>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</si>
  <si>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</si>
  <si>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</si>
  <si>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</si>
  <si>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</si>
  <si>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</si>
  <si>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</si>
  <si>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</si>
  <si>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</si>
  <si>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</si>
  <si>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</si>
  <si>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</si>
  <si>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</si>
  <si>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</si>
  <si>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</si>
  <si>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</si>
  <si>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</si>
  <si>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</si>
  <si>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</si>
  <si>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</si>
  <si>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</si>
  <si>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</si>
  <si>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</si>
  <si>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</si>
  <si>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</si>
  <si>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</si>
  <si>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</si>
  <si>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</si>
  <si>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</si>
  <si>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</si>
  <si>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</si>
  <si>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</si>
  <si>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</si>
  <si>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</si>
  <si>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</si>
  <si>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</si>
  <si>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</si>
  <si>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</si>
  <si>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</si>
  <si>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</si>
  <si>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</si>
  <si>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</si>
  <si>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</si>
  <si>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</si>
  <si>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</si>
  <si>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</si>
  <si>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</si>
  <si>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</si>
  <si>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</si>
  <si>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</si>
  <si>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</si>
  <si>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</si>
  <si>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</si>
  <si>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</si>
  <si>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</si>
  <si>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</si>
  <si>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</si>
  <si>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</si>
  <si>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</si>
  <si>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</si>
  <si>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</si>
  <si>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</si>
  <si>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</si>
  <si>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</si>
  <si>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</si>
  <si>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</si>
  <si>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</si>
  <si>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</si>
  <si>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</si>
  <si>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</si>
  <si>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</si>
  <si>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</si>
  <si>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</si>
  <si>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</si>
  <si>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</si>
  <si>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</si>
  <si>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</si>
  <si>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</si>
  <si>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</si>
  <si>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</si>
  <si>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</si>
  <si>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</si>
  <si>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</si>
  <si>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</si>
  <si>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</si>
  <si>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</si>
  <si>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</si>
  <si>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</si>
  <si>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</si>
  <si>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</si>
  <si>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</si>
  <si>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</si>
  <si>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</si>
  <si>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</si>
  <si>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</si>
  <si>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</si>
  <si>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</si>
  <si>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</si>
  <si>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</si>
  <si>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</si>
  <si>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</si>
  <si>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</si>
  <si>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</si>
  <si>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</si>
  <si>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</si>
  <si>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</si>
  <si>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</si>
  <si>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</si>
  <si>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</si>
  <si>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</si>
  <si>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</si>
  <si>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</si>
  <si>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</si>
  <si>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</si>
  <si>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</si>
  <si>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</si>
  <si>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</si>
  <si>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</si>
  <si>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</si>
  <si>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</si>
  <si>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</si>
  <si>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</si>
  <si>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</si>
  <si>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</si>
  <si>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</si>
  <si>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</si>
  <si>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</si>
  <si>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</si>
  <si>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</si>
  <si>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</si>
  <si>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</si>
  <si>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</si>
  <si>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</si>
  <si>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</si>
  <si>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</si>
  <si>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</si>
  <si>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</si>
  <si>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</si>
  <si>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</si>
  <si>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</si>
  <si>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</si>
  <si>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</si>
  <si>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</si>
  <si>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</si>
  <si>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</si>
  <si>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</si>
  <si>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</si>
  <si>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</si>
  <si>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</si>
  <si>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</si>
  <si>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</si>
  <si>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</si>
  <si>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1/17 HH</t>
  </si>
  <si>
    <t>1. Quartal 2017</t>
  </si>
  <si>
    <t xml:space="preserve">© Statistisches Amt für Hamburg und Schleswig-Holstein, Hamburg 2019  
Auszugsweise Vervielfältigung und Verbreitung mit Quellenangabe gestattet.        </t>
  </si>
  <si>
    <t>Januar - März</t>
  </si>
  <si>
    <t>der Monate Januar bis März</t>
  </si>
  <si>
    <t>2. Ausfuhr des Landes Hamburg 2015 bis 2017 im Monatsvergleich</t>
  </si>
  <si>
    <t>Januar - März 2017</t>
  </si>
  <si>
    <t>Frankreich</t>
  </si>
  <si>
    <t>China, Volksrepublik</t>
  </si>
  <si>
    <t>Verein.Staaten (USA)</t>
  </si>
  <si>
    <t>Vereinigt.Königreich</t>
  </si>
  <si>
    <t>Verein.Arabische Em.</t>
  </si>
  <si>
    <t>Indien</t>
  </si>
  <si>
    <t xml:space="preserve">2. Ausfuhr des Landes Hamburg im monatlichen Jahresvergleich in 2015 bis 2017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</si>
  <si>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</si>
  <si>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</si>
  <si>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</si>
  <si>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</si>
  <si>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Herausgegeben am: 31. Januar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</si>
</sst>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Ungarn</c:v>
                </c:pt>
                <c:pt idx="7">
                  <c:v>Italien</c:v>
                </c:pt>
                <c:pt idx="8">
                  <c:v>Polen</c:v>
                </c:pt>
                <c:pt idx="9">
                  <c:v>Spanien</c:v>
                </c:pt>
                <c:pt idx="10">
                  <c:v>Österreich</c:v>
                </c:pt>
                <c:pt idx="11">
                  <c:v>Indien</c:v>
                </c:pt>
                <c:pt idx="12">
                  <c:v>Belgien</c:v>
                </c:pt>
                <c:pt idx="13">
                  <c:v>Schweiz</c:v>
                </c:pt>
                <c:pt idx="14">
                  <c:v>Türkei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2479.7254389999998</c:v>
                </c:pt>
                <c:pt idx="1">
                  <c:v>1482.7214630000001</c:v>
                </c:pt>
                <c:pt idx="2">
                  <c:v>1147.217746</c:v>
                </c:pt>
                <c:pt idx="3">
                  <c:v>1069.20144</c:v>
                </c:pt>
                <c:pt idx="4">
                  <c:v>1042.6432380000001</c:v>
                </c:pt>
                <c:pt idx="5">
                  <c:v>405.13443000000001</c:v>
                </c:pt>
                <c:pt idx="6">
                  <c:v>383.09180199999997</c:v>
                </c:pt>
                <c:pt idx="7">
                  <c:v>314.29273499999999</c:v>
                </c:pt>
                <c:pt idx="8">
                  <c:v>293.15205600000002</c:v>
                </c:pt>
                <c:pt idx="9">
                  <c:v>277.781364</c:v>
                </c:pt>
                <c:pt idx="10">
                  <c:v>246.99680900000001</c:v>
                </c:pt>
                <c:pt idx="11">
                  <c:v>219.24130099999999</c:v>
                </c:pt>
                <c:pt idx="12">
                  <c:v>208.52275399999999</c:v>
                </c:pt>
                <c:pt idx="13">
                  <c:v>205.733667</c:v>
                </c:pt>
                <c:pt idx="14">
                  <c:v>202.98719199999999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Ungarn</c:v>
                </c:pt>
                <c:pt idx="7">
                  <c:v>Italien</c:v>
                </c:pt>
                <c:pt idx="8">
                  <c:v>Polen</c:v>
                </c:pt>
                <c:pt idx="9">
                  <c:v>Spanien</c:v>
                </c:pt>
                <c:pt idx="10">
                  <c:v>Österreich</c:v>
                </c:pt>
                <c:pt idx="11">
                  <c:v>Indien</c:v>
                </c:pt>
                <c:pt idx="12">
                  <c:v>Belgien</c:v>
                </c:pt>
                <c:pt idx="13">
                  <c:v>Schweiz</c:v>
                </c:pt>
                <c:pt idx="14">
                  <c:v>Türkei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3208.1180009999998</c:v>
                </c:pt>
                <c:pt idx="1">
                  <c:v>703.88261299999999</c:v>
                </c:pt>
                <c:pt idx="2">
                  <c:v>1155.6643180000001</c:v>
                </c:pt>
                <c:pt idx="3">
                  <c:v>1420.765537</c:v>
                </c:pt>
                <c:pt idx="4">
                  <c:v>1277.1174329999999</c:v>
                </c:pt>
                <c:pt idx="5">
                  <c:v>411.58570600000002</c:v>
                </c:pt>
                <c:pt idx="6">
                  <c:v>197.185058</c:v>
                </c:pt>
                <c:pt idx="7">
                  <c:v>260.23266699999999</c:v>
                </c:pt>
                <c:pt idx="8">
                  <c:v>274.516704</c:v>
                </c:pt>
                <c:pt idx="9">
                  <c:v>175.810135</c:v>
                </c:pt>
                <c:pt idx="10">
                  <c:v>420.93837400000001</c:v>
                </c:pt>
                <c:pt idx="11">
                  <c:v>89.060896999999997</c:v>
                </c:pt>
                <c:pt idx="12">
                  <c:v>148.42518999999999</c:v>
                </c:pt>
                <c:pt idx="13">
                  <c:v>175.44735399999999</c:v>
                </c:pt>
                <c:pt idx="14">
                  <c:v>222.41806700000001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022336"/>
        <c:axId val="37024128"/>
      </c:barChart>
      <c:catAx>
        <c:axId val="3702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7024128"/>
        <c:crosses val="autoZero"/>
        <c:auto val="1"/>
        <c:lblAlgn val="ctr"/>
        <c:lblOffset val="100"/>
        <c:noMultiLvlLbl val="0"/>
      </c:catAx>
      <c:valAx>
        <c:axId val="3702412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702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3627.97381</c:v>
                </c:pt>
                <c:pt idx="1">
                  <c:v>4101.8830939999998</c:v>
                </c:pt>
                <c:pt idx="2">
                  <c:v>5069.3773019999999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3333.010158</c:v>
                </c:pt>
                <c:pt idx="1">
                  <c:v>4006.4011999999998</c:v>
                </c:pt>
                <c:pt idx="2">
                  <c:v>5074.7840749999996</c:v>
                </c:pt>
                <c:pt idx="3">
                  <c:v>4573.9629770000001</c:v>
                </c:pt>
                <c:pt idx="4">
                  <c:v>4417.4755260000002</c:v>
                </c:pt>
                <c:pt idx="5">
                  <c:v>5025.3576249999996</c:v>
                </c:pt>
                <c:pt idx="6">
                  <c:v>3374.0869419999999</c:v>
                </c:pt>
                <c:pt idx="7">
                  <c:v>4420.7333950000002</c:v>
                </c:pt>
                <c:pt idx="8">
                  <c:v>4258.431259</c:v>
                </c:pt>
                <c:pt idx="9">
                  <c:v>4450.4983069999998</c:v>
                </c:pt>
                <c:pt idx="10">
                  <c:v>4778.8640889999997</c:v>
                </c:pt>
                <c:pt idx="11">
                  <c:v>6296.7181389999996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3298.5172010000001</c:v>
                </c:pt>
                <c:pt idx="1">
                  <c:v>4309.6928760000001</c:v>
                </c:pt>
                <c:pt idx="2">
                  <c:v>3869.7052950000002</c:v>
                </c:pt>
                <c:pt idx="3">
                  <c:v>5587.6795309999998</c:v>
                </c:pt>
                <c:pt idx="4">
                  <c:v>4743.1162800000002</c:v>
                </c:pt>
                <c:pt idx="5">
                  <c:v>4381.850265</c:v>
                </c:pt>
                <c:pt idx="6">
                  <c:v>5210.8993339999997</c:v>
                </c:pt>
                <c:pt idx="7">
                  <c:v>3894.0121100000001</c:v>
                </c:pt>
                <c:pt idx="8">
                  <c:v>4775.0556429999997</c:v>
                </c:pt>
                <c:pt idx="9">
                  <c:v>4926.2943740000001</c:v>
                </c:pt>
                <c:pt idx="10">
                  <c:v>4297.9740179999999</c:v>
                </c:pt>
                <c:pt idx="11">
                  <c:v>5122.1340440000004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5808"/>
        <c:axId val="35257728"/>
      </c:lineChart>
      <c:catAx>
        <c:axId val="352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5257728"/>
        <c:crosses val="autoZero"/>
        <c:auto val="1"/>
        <c:lblAlgn val="ctr"/>
        <c:lblOffset val="100"/>
        <c:noMultiLvlLbl val="0"/>
      </c:catAx>
      <c:valAx>
        <c:axId val="3525772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3525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179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41" customFormat="1" x14ac:dyDescent="0.2"/>
    <row r="4" spans="1:7" s="41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1" customFormat="1" x14ac:dyDescent="0.2">
      <c r="A5" s="100"/>
      <c r="B5" s="100"/>
      <c r="C5" s="100"/>
      <c r="D5" s="100"/>
      <c r="E5" s="100"/>
      <c r="F5" s="100"/>
      <c r="G5" s="100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1" t="s">
        <v>129</v>
      </c>
      <c r="B8" s="102"/>
      <c r="C8" s="102"/>
      <c r="D8" s="102"/>
      <c r="E8" s="102"/>
      <c r="F8" s="102"/>
      <c r="G8" s="102"/>
    </row>
    <row r="9" spans="1:7" s="41" customFormat="1" x14ac:dyDescent="0.2">
      <c r="A9" s="102" t="s">
        <v>4</v>
      </c>
      <c r="B9" s="102"/>
      <c r="C9" s="102"/>
      <c r="D9" s="102"/>
      <c r="E9" s="102"/>
      <c r="F9" s="102"/>
      <c r="G9" s="102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41" customFormat="1" x14ac:dyDescent="0.2">
      <c r="A12" s="102" t="s">
        <v>3</v>
      </c>
      <c r="B12" s="102"/>
      <c r="C12" s="102"/>
      <c r="D12" s="102"/>
      <c r="E12" s="102"/>
      <c r="F12" s="102"/>
      <c r="G12" s="102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1" t="s">
        <v>131</v>
      </c>
      <c r="B15" s="102"/>
      <c r="C15" s="102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5" t="s">
        <v>149</v>
      </c>
      <c r="B17" s="102"/>
      <c r="C17" s="102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6" t="s">
        <v>156</v>
      </c>
      <c r="C18" s="102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7" t="s">
        <v>150</v>
      </c>
      <c r="C19" s="107"/>
      <c r="D19" s="107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1" t="s">
        <v>141</v>
      </c>
      <c r="B21" s="102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102" t="s">
        <v>136</v>
      </c>
      <c r="C23" s="102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102" t="s">
        <v>138</v>
      </c>
      <c r="C24" s="102"/>
      <c r="D24" s="71"/>
      <c r="E24" s="71"/>
      <c r="F24" s="71"/>
      <c r="G24" s="71"/>
    </row>
    <row r="25" spans="1:7" s="41" customFormat="1" ht="12.75" customHeight="1" x14ac:dyDescent="0.2">
      <c r="A25" s="71"/>
      <c r="B25" s="102"/>
      <c r="C25" s="102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104" t="s">
        <v>163</v>
      </c>
      <c r="B29" s="102"/>
      <c r="C29" s="102"/>
      <c r="D29" s="102"/>
      <c r="E29" s="102"/>
      <c r="F29" s="102"/>
      <c r="G29" s="102"/>
    </row>
    <row r="30" spans="1:7" s="41" customFormat="1" ht="41.85" customHeight="1" x14ac:dyDescent="0.2">
      <c r="A30" s="102" t="s">
        <v>148</v>
      </c>
      <c r="B30" s="102"/>
      <c r="C30" s="102"/>
      <c r="D30" s="102"/>
      <c r="E30" s="102"/>
      <c r="F30" s="102"/>
      <c r="G30" s="102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100" t="s">
        <v>144</v>
      </c>
      <c r="B41" s="100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112</v>
      </c>
      <c r="C4" s="77" t="s">
        <v>113</v>
      </c>
      <c r="D4" s="77" t="s">
        <v>114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177</v>
      </c>
      <c r="C5" s="110"/>
      <c r="D5" s="110"/>
      <c r="E5" s="32" t="s">
        <v>177</v>
      </c>
      <c r="F5" s="32" t="s">
        <v>178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145.51175499999999</v>
      </c>
      <c r="C7" s="78">
        <v>140.21310199999999</v>
      </c>
      <c r="D7" s="78">
        <v>162.117729</v>
      </c>
      <c r="E7" s="78">
        <v>447.84258599999998</v>
      </c>
      <c r="F7" s="78">
        <v>517.21646999999996</v>
      </c>
      <c r="G7" s="79">
        <f>IF(AND(F7&gt;0,E7&gt;0),(E7/F7%)-100,"x  ")</f>
        <v>-13.412930179891603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0.13517199999999999</v>
      </c>
      <c r="C9" s="78">
        <v>9.9099999999999994E-2</v>
      </c>
      <c r="D9" s="78">
        <v>9.1921000000000003E-2</v>
      </c>
      <c r="E9" s="78">
        <v>0.32619300000000001</v>
      </c>
      <c r="F9" s="78">
        <v>0.41761999999999999</v>
      </c>
      <c r="G9" s="79">
        <f>IF(AND(F9&gt;0,E9&gt;0),(E9/F9%)-100,"x  ")</f>
        <v>-21.892390211196769</v>
      </c>
    </row>
    <row r="10" spans="1:7" s="9" customFormat="1" ht="12" x14ac:dyDescent="0.2">
      <c r="A10" s="44" t="s">
        <v>25</v>
      </c>
      <c r="B10" s="78">
        <v>16.963476</v>
      </c>
      <c r="C10" s="78">
        <v>14.758298999999999</v>
      </c>
      <c r="D10" s="78">
        <v>15.575907000000001</v>
      </c>
      <c r="E10" s="78">
        <v>47.297682000000002</v>
      </c>
      <c r="F10" s="78">
        <v>78.034722000000002</v>
      </c>
      <c r="G10" s="79">
        <f>IF(AND(F10&gt;0,E10&gt;0),(E10/F10%)-100,"x  ")</f>
        <v>-39.388927405930914</v>
      </c>
    </row>
    <row r="11" spans="1:7" s="9" customFormat="1" ht="12" x14ac:dyDescent="0.2">
      <c r="A11" s="44" t="s">
        <v>26</v>
      </c>
      <c r="B11" s="78">
        <v>118.535702</v>
      </c>
      <c r="C11" s="78">
        <v>115.142364</v>
      </c>
      <c r="D11" s="78">
        <v>133.61377100000001</v>
      </c>
      <c r="E11" s="78">
        <v>367.29183699999999</v>
      </c>
      <c r="F11" s="78">
        <v>404.06911000000002</v>
      </c>
      <c r="G11" s="79">
        <f>IF(AND(F11&gt;0,E11&gt;0),(E11/F11%)-100,"x  ")</f>
        <v>-9.1017284147258977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25.35239</v>
      </c>
      <c r="C13" s="78">
        <v>29.591577000000001</v>
      </c>
      <c r="D13" s="78">
        <v>52.890425999999998</v>
      </c>
      <c r="E13" s="78">
        <v>107.83439300000001</v>
      </c>
      <c r="F13" s="78">
        <v>109.56276200000001</v>
      </c>
      <c r="G13" s="79">
        <f>IF(AND(F13&gt;0,E13&gt;0),(E13/F13%)-100,"x  ")</f>
        <v>-1.5775149954690022</v>
      </c>
    </row>
    <row r="14" spans="1:7" s="9" customFormat="1" ht="12" x14ac:dyDescent="0.2">
      <c r="A14" s="45" t="s">
        <v>28</v>
      </c>
      <c r="B14" s="78">
        <v>23.538677</v>
      </c>
      <c r="C14" s="78">
        <v>22.772492</v>
      </c>
      <c r="D14" s="78">
        <v>3.2483580000000001</v>
      </c>
      <c r="E14" s="78">
        <v>49.559527000000003</v>
      </c>
      <c r="F14" s="78">
        <v>78.365346000000002</v>
      </c>
      <c r="G14" s="79">
        <f>IF(AND(F14&gt;0,E14&gt;0),(E14/F14%)-100,"x  ")</f>
        <v>-36.758363830869833</v>
      </c>
    </row>
    <row r="15" spans="1:7" s="9" customFormat="1" ht="12" x14ac:dyDescent="0.2">
      <c r="A15" s="46" t="s">
        <v>27</v>
      </c>
      <c r="B15" s="78">
        <v>9.8774049999999995</v>
      </c>
      <c r="C15" s="78">
        <v>10.213339</v>
      </c>
      <c r="D15" s="78">
        <v>12.836130000000001</v>
      </c>
      <c r="E15" s="78">
        <v>32.926873999999998</v>
      </c>
      <c r="F15" s="78">
        <v>34.695017999999997</v>
      </c>
      <c r="G15" s="79">
        <f>IF(AND(F15&gt;0,E15&gt;0),(E15/F15%)-100,"x  ")</f>
        <v>-5.0962475361736495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3473.3336330000002</v>
      </c>
      <c r="C17" s="78">
        <v>3951.013563</v>
      </c>
      <c r="D17" s="78">
        <v>4895.0517570000002</v>
      </c>
      <c r="E17" s="78">
        <v>12319.398953</v>
      </c>
      <c r="F17" s="78">
        <v>11825.590896</v>
      </c>
      <c r="G17" s="79">
        <f>IF(AND(F17&gt;0,E17&gt;0),(E17/F17%)-100,"x  ")</f>
        <v>4.1757579924993848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12.463274</v>
      </c>
      <c r="C19" s="78">
        <v>13.243923000000001</v>
      </c>
      <c r="D19" s="78">
        <v>13.373343</v>
      </c>
      <c r="E19" s="78">
        <v>39.080539999999999</v>
      </c>
      <c r="F19" s="78">
        <v>36.826148000000003</v>
      </c>
      <c r="G19" s="79">
        <f>IF(AND(F19&gt;0,E19&gt;0),(E19/F19%)-100,"x  ")</f>
        <v>6.1217154723866258</v>
      </c>
    </row>
    <row r="20" spans="1:7" s="9" customFormat="1" ht="12" x14ac:dyDescent="0.2">
      <c r="A20" s="46" t="s">
        <v>33</v>
      </c>
      <c r="B20" s="78">
        <v>446.61111299999999</v>
      </c>
      <c r="C20" s="78">
        <v>438.49778300000003</v>
      </c>
      <c r="D20" s="78">
        <v>608.45129999999995</v>
      </c>
      <c r="E20" s="78">
        <v>1493.5601959999999</v>
      </c>
      <c r="F20" s="78">
        <v>1113.5002979999999</v>
      </c>
      <c r="G20" s="79">
        <f>IF(AND(F20&gt;0,E20&gt;0),(E20/F20%)-100,"x  ")</f>
        <v>34.131997870376864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4.282267</v>
      </c>
      <c r="C22" s="78">
        <v>4.2151389999999997</v>
      </c>
      <c r="D22" s="78">
        <v>4.8683439999999996</v>
      </c>
      <c r="E22" s="78">
        <v>13.36575</v>
      </c>
      <c r="F22" s="78">
        <v>9.0354189999999992</v>
      </c>
      <c r="G22" s="79">
        <f>IF(AND(F22&gt;0,E22&gt;0),(E22/F22%)-100,"x  ")</f>
        <v>47.926178077629856</v>
      </c>
    </row>
    <row r="23" spans="1:7" s="9" customFormat="1" ht="12" x14ac:dyDescent="0.2">
      <c r="A23" s="36" t="s">
        <v>36</v>
      </c>
      <c r="B23" s="78">
        <v>85.743367000000006</v>
      </c>
      <c r="C23" s="78">
        <v>86.871973999999994</v>
      </c>
      <c r="D23" s="78">
        <v>35.149366999999998</v>
      </c>
      <c r="E23" s="78">
        <v>207.76470800000001</v>
      </c>
      <c r="F23" s="78">
        <v>84.386758</v>
      </c>
      <c r="G23" s="79">
        <f>IF(AND(F23&gt;0,E23&gt;0),(E23/F23%)-100,"x  ")</f>
        <v>146.20534420815173</v>
      </c>
    </row>
    <row r="24" spans="1:7" s="9" customFormat="1" ht="12" x14ac:dyDescent="0.2">
      <c r="A24" s="36" t="s">
        <v>38</v>
      </c>
      <c r="B24" s="78">
        <v>23.149616999999999</v>
      </c>
      <c r="C24" s="78">
        <v>20.163872000000001</v>
      </c>
      <c r="D24" s="78">
        <v>21.558797999999999</v>
      </c>
      <c r="E24" s="78">
        <v>64.872287</v>
      </c>
      <c r="F24" s="78">
        <v>63.232106000000002</v>
      </c>
      <c r="G24" s="79">
        <f>IF(AND(F24&gt;0,E24&gt;0),(E24/F24%)-100,"x  ")</f>
        <v>2.5939053809152028</v>
      </c>
    </row>
    <row r="25" spans="1:7" s="9" customFormat="1" ht="12" x14ac:dyDescent="0.2">
      <c r="A25" s="36" t="s">
        <v>37</v>
      </c>
      <c r="B25" s="78">
        <v>136.14745400000001</v>
      </c>
      <c r="C25" s="78">
        <v>138.80788799999999</v>
      </c>
      <c r="D25" s="78">
        <v>166.961679</v>
      </c>
      <c r="E25" s="78">
        <v>441.91702099999998</v>
      </c>
      <c r="F25" s="78">
        <v>307.55025000000001</v>
      </c>
      <c r="G25" s="79">
        <f>IF(AND(F25&gt;0,E25&gt;0),(E25/F25%)-100,"x  ")</f>
        <v>43.689371411663615</v>
      </c>
    </row>
    <row r="26" spans="1:7" s="9" customFormat="1" ht="12" x14ac:dyDescent="0.2">
      <c r="A26" s="47" t="s">
        <v>39</v>
      </c>
      <c r="B26" s="78">
        <v>3014.2592460000001</v>
      </c>
      <c r="C26" s="78">
        <v>3499.2718570000002</v>
      </c>
      <c r="D26" s="78">
        <v>4273.2271140000003</v>
      </c>
      <c r="E26" s="78">
        <v>10786.758217000001</v>
      </c>
      <c r="F26" s="78">
        <v>10675.264450000001</v>
      </c>
      <c r="G26" s="79">
        <f>IF(AND(F26&gt;0,E26&gt;0),(E26/F26%)-100,"x  ")</f>
        <v>1.0444122253102677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162.324522</v>
      </c>
      <c r="C28" s="78">
        <v>263.51934799999998</v>
      </c>
      <c r="D28" s="78">
        <v>191.969246</v>
      </c>
      <c r="E28" s="78">
        <v>617.81311600000004</v>
      </c>
      <c r="F28" s="78">
        <v>614.89274599999999</v>
      </c>
      <c r="G28" s="79">
        <f>IF(AND(F28&gt;0,E28&gt;0),(E28/F28%)-100,"x  ")</f>
        <v>0.47493973851500471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22.454834000000002</v>
      </c>
      <c r="C30" s="78">
        <v>27.012063000000001</v>
      </c>
      <c r="D30" s="78">
        <v>25.568479</v>
      </c>
      <c r="E30" s="78">
        <v>75.035375999999999</v>
      </c>
      <c r="F30" s="78">
        <v>75.190648999999993</v>
      </c>
      <c r="G30" s="79">
        <f>IF(AND(F30&gt;0,E30&gt;0),(E30/F30%)-100,"x  ")</f>
        <v>-0.20650573184971677</v>
      </c>
    </row>
    <row r="31" spans="1:7" s="9" customFormat="1" ht="12" x14ac:dyDescent="0.2">
      <c r="A31" s="49" t="s">
        <v>43</v>
      </c>
      <c r="B31" s="78">
        <v>46.985039</v>
      </c>
      <c r="C31" s="78">
        <v>41.875664</v>
      </c>
      <c r="D31" s="78">
        <v>46.857452000000002</v>
      </c>
      <c r="E31" s="78">
        <v>135.718155</v>
      </c>
      <c r="F31" s="78">
        <v>126.048399</v>
      </c>
      <c r="G31" s="79">
        <f>IF(AND(F31&gt;0,E31&gt;0),(E31/F31%)-100,"x  ")</f>
        <v>7.6714627688369035</v>
      </c>
    </row>
    <row r="32" spans="1:7" s="9" customFormat="1" ht="12" x14ac:dyDescent="0.2">
      <c r="A32" s="49" t="s">
        <v>42</v>
      </c>
      <c r="B32" s="78">
        <v>21.419827000000002</v>
      </c>
      <c r="C32" s="78">
        <v>97.109628000000001</v>
      </c>
      <c r="D32" s="78">
        <v>14.411341</v>
      </c>
      <c r="E32" s="78">
        <v>132.94079600000001</v>
      </c>
      <c r="F32" s="78">
        <v>173.55121</v>
      </c>
      <c r="G32" s="79">
        <f>IF(AND(F32&gt;0,E32&gt;0),(E32/F32%)-100,"x  ")</f>
        <v>-23.399672062211494</v>
      </c>
    </row>
    <row r="33" spans="1:7" s="9" customFormat="1" ht="12" x14ac:dyDescent="0.2">
      <c r="A33" s="38" t="s">
        <v>44</v>
      </c>
      <c r="B33" s="78">
        <v>2851.9347240000002</v>
      </c>
      <c r="C33" s="78">
        <v>3235.7525089999999</v>
      </c>
      <c r="D33" s="78">
        <v>4081.2578680000001</v>
      </c>
      <c r="E33" s="78">
        <v>10168.945100999999</v>
      </c>
      <c r="F33" s="78">
        <v>10060.371703999999</v>
      </c>
      <c r="G33" s="79">
        <f>IF(AND(F33&gt;0,E33&gt;0),(E33/F33%)-100,"x  ")</f>
        <v>1.0792185437525319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11.567387</v>
      </c>
      <c r="C35" s="78">
        <v>9.4271659999999997</v>
      </c>
      <c r="D35" s="78">
        <v>11.199968</v>
      </c>
      <c r="E35" s="78">
        <v>32.194521000000002</v>
      </c>
      <c r="F35" s="78">
        <v>37.474105999999999</v>
      </c>
      <c r="G35" s="79">
        <f>IF(AND(F35&gt;0,E35&gt;0),(E35/F35%)-100,"x  ")</f>
        <v>-14.088621620486421</v>
      </c>
    </row>
    <row r="36" spans="1:7" s="9" customFormat="1" ht="12" x14ac:dyDescent="0.2">
      <c r="A36" s="49" t="s">
        <v>46</v>
      </c>
      <c r="B36" s="78">
        <v>18.222075</v>
      </c>
      <c r="C36" s="78">
        <v>12.990659000000001</v>
      </c>
      <c r="D36" s="78">
        <v>18.073829</v>
      </c>
      <c r="E36" s="78">
        <v>49.286563000000001</v>
      </c>
      <c r="F36" s="78">
        <v>43.974328</v>
      </c>
      <c r="G36" s="79">
        <f>IF(AND(F36&gt;0,E36&gt;0),(E36/F36%)-100,"x  ")</f>
        <v>12.080309675226871</v>
      </c>
    </row>
    <row r="37" spans="1:7" s="9" customFormat="1" ht="12" x14ac:dyDescent="0.2">
      <c r="A37" s="49" t="s">
        <v>47</v>
      </c>
      <c r="B37" s="78">
        <v>20.460363999999998</v>
      </c>
      <c r="C37" s="78">
        <v>18.980774</v>
      </c>
      <c r="D37" s="78">
        <v>25.181365</v>
      </c>
      <c r="E37" s="78">
        <v>64.622502999999995</v>
      </c>
      <c r="F37" s="78">
        <v>58.258502</v>
      </c>
      <c r="G37" s="79">
        <f>IF(AND(F37&gt;0,E37&gt;0),(E37/F37%)-100,"x  ")</f>
        <v>10.923729209515201</v>
      </c>
    </row>
    <row r="38" spans="1:7" s="9" customFormat="1" ht="12" x14ac:dyDescent="0.2">
      <c r="A38" s="49" t="s">
        <v>48</v>
      </c>
      <c r="B38" s="78">
        <v>209.676626</v>
      </c>
      <c r="C38" s="78">
        <v>217.35835</v>
      </c>
      <c r="D38" s="78">
        <v>290.46561100000002</v>
      </c>
      <c r="E38" s="78">
        <v>717.500587</v>
      </c>
      <c r="F38" s="78">
        <v>501.80176299999999</v>
      </c>
      <c r="G38" s="79">
        <f>IF(AND(F38&gt;0,E38&gt;0),(E38/F38%)-100,"x  ")</f>
        <v>42.984867711594717</v>
      </c>
    </row>
    <row r="39" spans="1:7" s="9" customFormat="1" ht="12" x14ac:dyDescent="0.2">
      <c r="A39" s="49" t="s">
        <v>49</v>
      </c>
      <c r="B39" s="78">
        <v>77.521113999999997</v>
      </c>
      <c r="C39" s="78">
        <v>79.410786999999999</v>
      </c>
      <c r="D39" s="78">
        <v>91.213035000000005</v>
      </c>
      <c r="E39" s="78">
        <v>248.144936</v>
      </c>
      <c r="F39" s="78">
        <v>173.48028500000001</v>
      </c>
      <c r="G39" s="79">
        <f>IF(AND(F39&gt;0,E39&gt;0),(E39/F39%)-100,"x  ")</f>
        <v>43.039271580629446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75.226671999999994</v>
      </c>
      <c r="C41" s="78">
        <v>69.065915000000004</v>
      </c>
      <c r="D41" s="78">
        <v>83.707866999999993</v>
      </c>
      <c r="E41" s="78">
        <v>228.00045399999999</v>
      </c>
      <c r="F41" s="78">
        <v>96.750253000000001</v>
      </c>
      <c r="G41" s="79">
        <f t="shared" ref="G41:G46" si="0">IF(AND(F41&gt;0,E41&gt;0),(E41/F41%)-100,"x  ")</f>
        <v>135.65876773469523</v>
      </c>
    </row>
    <row r="42" spans="1:7" s="9" customFormat="1" ht="12" x14ac:dyDescent="0.2">
      <c r="A42" s="49" t="s">
        <v>52</v>
      </c>
      <c r="B42" s="78">
        <v>45.669477000000001</v>
      </c>
      <c r="C42" s="78">
        <v>43.436414999999997</v>
      </c>
      <c r="D42" s="78">
        <v>50.084271999999999</v>
      </c>
      <c r="E42" s="78">
        <v>139.19016400000001</v>
      </c>
      <c r="F42" s="78">
        <v>114.13328</v>
      </c>
      <c r="G42" s="79">
        <f t="shared" si="0"/>
        <v>21.954055819652254</v>
      </c>
    </row>
    <row r="43" spans="1:7" s="9" customFormat="1" ht="12" x14ac:dyDescent="0.2">
      <c r="A43" s="49" t="s">
        <v>53</v>
      </c>
      <c r="B43" s="78">
        <v>20.469071</v>
      </c>
      <c r="C43" s="78">
        <v>20.350508000000001</v>
      </c>
      <c r="D43" s="78">
        <v>19.722125999999999</v>
      </c>
      <c r="E43" s="78">
        <v>60.541705</v>
      </c>
      <c r="F43" s="78">
        <v>52.753148000000003</v>
      </c>
      <c r="G43" s="79">
        <f t="shared" si="0"/>
        <v>14.764155875588685</v>
      </c>
    </row>
    <row r="44" spans="1:7" s="9" customFormat="1" ht="12" x14ac:dyDescent="0.2">
      <c r="A44" s="49" t="s">
        <v>54</v>
      </c>
      <c r="B44" s="78">
        <v>21.273105000000001</v>
      </c>
      <c r="C44" s="78">
        <v>13.569948</v>
      </c>
      <c r="D44" s="78">
        <v>44.550764000000001</v>
      </c>
      <c r="E44" s="78">
        <v>79.393816999999999</v>
      </c>
      <c r="F44" s="78">
        <v>100.157197</v>
      </c>
      <c r="G44" s="79">
        <f t="shared" si="0"/>
        <v>-20.730791817187125</v>
      </c>
    </row>
    <row r="45" spans="1:7" s="9" customFormat="1" ht="12" x14ac:dyDescent="0.2">
      <c r="A45" s="49" t="s">
        <v>55</v>
      </c>
      <c r="B45" s="78">
        <v>1975.7669559999999</v>
      </c>
      <c r="C45" s="78">
        <v>2343.9310820000001</v>
      </c>
      <c r="D45" s="78">
        <v>3010.6173520000002</v>
      </c>
      <c r="E45" s="78">
        <v>7330.3153899999998</v>
      </c>
      <c r="F45" s="78">
        <v>7700.9037019999996</v>
      </c>
      <c r="G45" s="79">
        <f t="shared" si="0"/>
        <v>-4.8122704339719746</v>
      </c>
    </row>
    <row r="46" spans="1:7" s="9" customFormat="1" ht="12" x14ac:dyDescent="0.2">
      <c r="A46" s="49" t="s">
        <v>56</v>
      </c>
      <c r="B46" s="78">
        <v>84.508735000000001</v>
      </c>
      <c r="C46" s="78">
        <v>94.192048999999997</v>
      </c>
      <c r="D46" s="78">
        <v>101.473249</v>
      </c>
      <c r="E46" s="78">
        <v>280.17403300000001</v>
      </c>
      <c r="F46" s="78">
        <v>249.06616299999999</v>
      </c>
      <c r="G46" s="79">
        <f t="shared" si="0"/>
        <v>12.489801756009712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17.421043999999998</v>
      </c>
      <c r="C48" s="78">
        <v>18.959889</v>
      </c>
      <c r="D48" s="78">
        <v>22.188845000000001</v>
      </c>
      <c r="E48" s="78">
        <v>58.569777999999999</v>
      </c>
      <c r="F48" s="78">
        <v>71.388067000000007</v>
      </c>
      <c r="G48" s="79">
        <f>IF(AND(F48&gt;0,E48&gt;0),(E48/F48%)-100,"x  ")</f>
        <v>-17.955786644286093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3636.2664319999999</v>
      </c>
      <c r="C50" s="81">
        <v>4110.1865539999999</v>
      </c>
      <c r="D50" s="81">
        <v>5079.3583310000004</v>
      </c>
      <c r="E50" s="81">
        <v>12825.811317</v>
      </c>
      <c r="F50" s="81">
        <v>12414.195433000001</v>
      </c>
      <c r="G50" s="82">
        <f>IF(AND(F50&gt;0,E50&gt;0),(E50/F50%)-100,"x  ")</f>
        <v>3.3156871600862843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176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.37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112</v>
      </c>
      <c r="C4" s="83" t="s">
        <v>113</v>
      </c>
      <c r="D4" s="83" t="s">
        <v>114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177</v>
      </c>
      <c r="C5" s="110"/>
      <c r="D5" s="110"/>
      <c r="E5" s="32" t="s">
        <v>177</v>
      </c>
      <c r="F5" s="32" t="s">
        <v>178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2203.8956370000001</v>
      </c>
      <c r="C8" s="78">
        <v>2576.9062220000001</v>
      </c>
      <c r="D8" s="78">
        <v>2650.3137579999998</v>
      </c>
      <c r="E8" s="78">
        <v>7431.1156170000004</v>
      </c>
      <c r="F8" s="78">
        <v>7872.3406809999997</v>
      </c>
      <c r="G8" s="79">
        <f>IF(AND(F8&gt;0,E8&gt;0),(E8/F8%)-100,"x  ")</f>
        <v>-5.6047506310912354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1980.335777</v>
      </c>
      <c r="C10" s="78">
        <v>2461.1801919999998</v>
      </c>
      <c r="D10" s="78">
        <v>2437.2211980000002</v>
      </c>
      <c r="E10" s="78">
        <v>6878.7371670000002</v>
      </c>
      <c r="F10" s="78">
        <v>7351.9365440000001</v>
      </c>
      <c r="G10" s="79">
        <f>IF(AND(F10&gt;0,E10&gt;0),(E10/F10%)-100,"x  ")</f>
        <v>-6.436390931395934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1384.0080909999999</v>
      </c>
      <c r="C12" s="94">
        <f>SUM(C14:C31)</f>
        <v>1536.9072060000001</v>
      </c>
      <c r="D12" s="94">
        <f>SUM(D14:D31)</f>
        <v>1548.6579720000002</v>
      </c>
      <c r="E12" s="94">
        <f>SUM(E14:E31)</f>
        <v>4469.5732690000013</v>
      </c>
      <c r="F12" s="94">
        <f>SUM(F14:F31)</f>
        <v>4898.6335509999999</v>
      </c>
      <c r="G12" s="95">
        <f>IF(AND(F12&gt;0,E12&gt;0),(E12/F12%)-100,"x  ")</f>
        <v>-8.7587748202232945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821.49071500000002</v>
      </c>
      <c r="C14" s="78">
        <v>930.23589500000003</v>
      </c>
      <c r="D14" s="78">
        <v>727.998829</v>
      </c>
      <c r="E14" s="78">
        <v>2479.7254389999998</v>
      </c>
      <c r="F14" s="78">
        <v>3208.1180009999998</v>
      </c>
      <c r="G14" s="79">
        <f t="shared" ref="G14:G32" si="0">IF(AND(F14&gt;0,E14&gt;0),(E14/F14%)-100,"x  ")</f>
        <v>-22.704668649125537</v>
      </c>
    </row>
    <row r="15" spans="1:7" ht="12.75" customHeight="1" x14ac:dyDescent="0.2">
      <c r="A15" s="64" t="s">
        <v>63</v>
      </c>
      <c r="B15" s="78">
        <v>65.454156999999995</v>
      </c>
      <c r="C15" s="78">
        <v>54.648923000000003</v>
      </c>
      <c r="D15" s="78">
        <v>88.419674000000001</v>
      </c>
      <c r="E15" s="78">
        <v>208.52275399999999</v>
      </c>
      <c r="F15" s="78">
        <v>148.42518999999999</v>
      </c>
      <c r="G15" s="79">
        <f t="shared" si="0"/>
        <v>40.490137826335285</v>
      </c>
    </row>
    <row r="16" spans="1:7" ht="12.75" customHeight="1" x14ac:dyDescent="0.2">
      <c r="A16" s="64" t="s">
        <v>64</v>
      </c>
      <c r="B16" s="78">
        <v>5.2634239999999997</v>
      </c>
      <c r="C16" s="78">
        <v>4.6810239999999999</v>
      </c>
      <c r="D16" s="78">
        <v>6.00427</v>
      </c>
      <c r="E16" s="78">
        <v>15.948718</v>
      </c>
      <c r="F16" s="78">
        <v>16.218447999999999</v>
      </c>
      <c r="G16" s="79">
        <f t="shared" si="0"/>
        <v>-1.6631061122494515</v>
      </c>
    </row>
    <row r="17" spans="1:7" ht="12.75" customHeight="1" x14ac:dyDescent="0.2">
      <c r="A17" s="64" t="s">
        <v>65</v>
      </c>
      <c r="B17" s="78">
        <v>136.703945</v>
      </c>
      <c r="C17" s="78">
        <v>120.27313100000001</v>
      </c>
      <c r="D17" s="78">
        <v>148.157354</v>
      </c>
      <c r="E17" s="78">
        <v>405.13443000000001</v>
      </c>
      <c r="F17" s="78">
        <v>411.58570600000002</v>
      </c>
      <c r="G17" s="79">
        <f t="shared" si="0"/>
        <v>-1.5674198364896483</v>
      </c>
    </row>
    <row r="18" spans="1:7" ht="12.75" customHeight="1" x14ac:dyDescent="0.2">
      <c r="A18" s="64" t="s">
        <v>66</v>
      </c>
      <c r="B18" s="78">
        <v>87.324926000000005</v>
      </c>
      <c r="C18" s="78">
        <v>103.72326700000001</v>
      </c>
      <c r="D18" s="78">
        <v>123.244542</v>
      </c>
      <c r="E18" s="78">
        <v>314.29273499999999</v>
      </c>
      <c r="F18" s="78">
        <v>260.23266699999999</v>
      </c>
      <c r="G18" s="79">
        <f t="shared" si="0"/>
        <v>20.773743981957494</v>
      </c>
    </row>
    <row r="19" spans="1:7" ht="12.75" customHeight="1" x14ac:dyDescent="0.2">
      <c r="A19" s="64" t="s">
        <v>67</v>
      </c>
      <c r="B19" s="78">
        <v>74.003342000000004</v>
      </c>
      <c r="C19" s="78">
        <v>35.711855999999997</v>
      </c>
      <c r="D19" s="78">
        <v>57.784458000000001</v>
      </c>
      <c r="E19" s="78">
        <v>167.49965599999999</v>
      </c>
      <c r="F19" s="78">
        <v>57.035538000000003</v>
      </c>
      <c r="G19" s="79">
        <f t="shared" si="0"/>
        <v>193.67594638977539</v>
      </c>
    </row>
    <row r="20" spans="1:7" ht="12.75" customHeight="1" x14ac:dyDescent="0.2">
      <c r="A20" s="64" t="s">
        <v>68</v>
      </c>
      <c r="B20" s="78">
        <v>13.15371</v>
      </c>
      <c r="C20" s="78">
        <v>9.076784</v>
      </c>
      <c r="D20" s="78">
        <v>10.078605</v>
      </c>
      <c r="E20" s="78">
        <v>32.309099000000003</v>
      </c>
      <c r="F20" s="78">
        <v>22.184784000000001</v>
      </c>
      <c r="G20" s="79">
        <f t="shared" si="0"/>
        <v>45.636301890520997</v>
      </c>
    </row>
    <row r="21" spans="1:7" ht="12.75" customHeight="1" x14ac:dyDescent="0.2">
      <c r="A21" s="64" t="s">
        <v>69</v>
      </c>
      <c r="B21" s="78">
        <v>6.4980099999999998</v>
      </c>
      <c r="C21" s="78">
        <v>6.9652440000000002</v>
      </c>
      <c r="D21" s="78">
        <v>7.2475990000000001</v>
      </c>
      <c r="E21" s="78">
        <v>20.710853</v>
      </c>
      <c r="F21" s="78">
        <v>28.953955000000001</v>
      </c>
      <c r="G21" s="79">
        <f t="shared" si="0"/>
        <v>-28.469692655113946</v>
      </c>
    </row>
    <row r="22" spans="1:7" ht="12.75" customHeight="1" x14ac:dyDescent="0.2">
      <c r="A22" s="64" t="s">
        <v>70</v>
      </c>
      <c r="B22" s="78">
        <v>52.054132000000003</v>
      </c>
      <c r="C22" s="78">
        <v>58.082523000000002</v>
      </c>
      <c r="D22" s="78">
        <v>167.64470900000001</v>
      </c>
      <c r="E22" s="78">
        <v>277.781364</v>
      </c>
      <c r="F22" s="78">
        <v>175.810135</v>
      </c>
      <c r="G22" s="79">
        <f t="shared" si="0"/>
        <v>58.000768271977023</v>
      </c>
    </row>
    <row r="23" spans="1:7" ht="12.75" customHeight="1" x14ac:dyDescent="0.2">
      <c r="A23" s="64" t="s">
        <v>71</v>
      </c>
      <c r="B23" s="78">
        <v>15.173515999999999</v>
      </c>
      <c r="C23" s="78">
        <v>90.298533000000006</v>
      </c>
      <c r="D23" s="78">
        <v>76.614576</v>
      </c>
      <c r="E23" s="78">
        <v>182.086625</v>
      </c>
      <c r="F23" s="78">
        <v>48.947347000000001</v>
      </c>
      <c r="G23" s="79">
        <f t="shared" si="0"/>
        <v>272.00509559792891</v>
      </c>
    </row>
    <row r="24" spans="1:7" ht="12.75" customHeight="1" x14ac:dyDescent="0.2">
      <c r="A24" s="64" t="s">
        <v>72</v>
      </c>
      <c r="B24" s="78">
        <v>71.738429999999994</v>
      </c>
      <c r="C24" s="78">
        <v>83.822676000000001</v>
      </c>
      <c r="D24" s="78">
        <v>91.435703000000004</v>
      </c>
      <c r="E24" s="78">
        <v>246.99680900000001</v>
      </c>
      <c r="F24" s="78">
        <v>420.93837400000001</v>
      </c>
      <c r="G24" s="79">
        <f t="shared" si="0"/>
        <v>-41.322334988636598</v>
      </c>
    </row>
    <row r="25" spans="1:7" ht="12.75" customHeight="1" x14ac:dyDescent="0.2">
      <c r="A25" s="64" t="s">
        <v>73</v>
      </c>
      <c r="B25" s="78">
        <v>8.7602799999999998</v>
      </c>
      <c r="C25" s="78">
        <v>0.473464</v>
      </c>
      <c r="D25" s="78">
        <v>0.33056999999999997</v>
      </c>
      <c r="E25" s="78">
        <v>9.5643139999999995</v>
      </c>
      <c r="F25" s="78">
        <v>24.823758999999999</v>
      </c>
      <c r="G25" s="79">
        <f t="shared" si="0"/>
        <v>-61.471129332185349</v>
      </c>
    </row>
    <row r="26" spans="1:7" ht="12.75" customHeight="1" x14ac:dyDescent="0.2">
      <c r="A26" s="64" t="s">
        <v>74</v>
      </c>
      <c r="B26" s="78">
        <v>0.24662200000000001</v>
      </c>
      <c r="C26" s="78">
        <v>1.926253</v>
      </c>
      <c r="D26" s="78">
        <v>1.658617</v>
      </c>
      <c r="E26" s="78">
        <v>3.8314919999999999</v>
      </c>
      <c r="F26" s="78">
        <v>1.9617770000000001</v>
      </c>
      <c r="G26" s="79">
        <f t="shared" si="0"/>
        <v>95.307213816860923</v>
      </c>
    </row>
    <row r="27" spans="1:7" ht="12.75" customHeight="1" x14ac:dyDescent="0.2">
      <c r="A27" s="64" t="s">
        <v>83</v>
      </c>
      <c r="B27" s="78">
        <v>1.501169</v>
      </c>
      <c r="C27" s="78">
        <v>2.8325559999999999</v>
      </c>
      <c r="D27" s="78">
        <v>1.8421860000000001</v>
      </c>
      <c r="E27" s="78">
        <v>6.1759110000000002</v>
      </c>
      <c r="F27" s="78">
        <v>4.0161860000000003</v>
      </c>
      <c r="G27" s="79">
        <f t="shared" si="0"/>
        <v>53.775522348815514</v>
      </c>
    </row>
    <row r="28" spans="1:7" ht="12.75" customHeight="1" x14ac:dyDescent="0.2">
      <c r="A28" s="64" t="s">
        <v>84</v>
      </c>
      <c r="B28" s="78">
        <v>3.5752899999999999</v>
      </c>
      <c r="C28" s="78">
        <v>5.1135729999999997</v>
      </c>
      <c r="D28" s="78">
        <v>5.1758439999999997</v>
      </c>
      <c r="E28" s="78">
        <v>13.864706999999999</v>
      </c>
      <c r="F28" s="78">
        <v>7.3767300000000002</v>
      </c>
      <c r="G28" s="79">
        <f t="shared" si="0"/>
        <v>87.951938053853098</v>
      </c>
    </row>
    <row r="29" spans="1:7" ht="12.75" customHeight="1" x14ac:dyDescent="0.2">
      <c r="A29" s="64" t="s">
        <v>75</v>
      </c>
      <c r="B29" s="78">
        <v>4.4294130000000003</v>
      </c>
      <c r="C29" s="78">
        <v>5.9270959999999997</v>
      </c>
      <c r="D29" s="78">
        <v>6.4129160000000001</v>
      </c>
      <c r="E29" s="78">
        <v>16.769424999999998</v>
      </c>
      <c r="F29" s="78">
        <v>14.533469</v>
      </c>
      <c r="G29" s="79">
        <f t="shared" si="0"/>
        <v>15.384874732935401</v>
      </c>
    </row>
    <row r="30" spans="1:7" ht="12.75" customHeight="1" x14ac:dyDescent="0.2">
      <c r="A30" s="64" t="s">
        <v>76</v>
      </c>
      <c r="B30" s="78">
        <v>14.794294000000001</v>
      </c>
      <c r="C30" s="78">
        <v>21.138401999999999</v>
      </c>
      <c r="D30" s="78">
        <v>26.568078</v>
      </c>
      <c r="E30" s="78">
        <v>62.500774</v>
      </c>
      <c r="F30" s="78">
        <v>37.294732000000003</v>
      </c>
      <c r="G30" s="79">
        <f t="shared" si="0"/>
        <v>67.586065506517087</v>
      </c>
    </row>
    <row r="31" spans="1:7" ht="12.75" customHeight="1" x14ac:dyDescent="0.2">
      <c r="A31" s="64" t="s">
        <v>82</v>
      </c>
      <c r="B31" s="78">
        <v>1.842716</v>
      </c>
      <c r="C31" s="78">
        <v>1.9760059999999999</v>
      </c>
      <c r="D31" s="78">
        <v>2.0394420000000002</v>
      </c>
      <c r="E31" s="78">
        <v>5.8581640000000004</v>
      </c>
      <c r="F31" s="78">
        <v>10.176753</v>
      </c>
      <c r="G31" s="79">
        <f t="shared" si="0"/>
        <v>-42.435824078662414</v>
      </c>
    </row>
    <row r="32" spans="1:7" ht="12.75" customHeight="1" x14ac:dyDescent="0.2">
      <c r="A32" s="56" t="s">
        <v>77</v>
      </c>
      <c r="B32" s="94">
        <f>B10-B12</f>
        <v>596.32768600000009</v>
      </c>
      <c r="C32" s="94">
        <f>C10-C12</f>
        <v>924.27298599999972</v>
      </c>
      <c r="D32" s="94">
        <f>D10-D12</f>
        <v>888.56322599999999</v>
      </c>
      <c r="E32" s="94">
        <f>E10-E12</f>
        <v>2409.1638979999989</v>
      </c>
      <c r="F32" s="94">
        <f>F10-F12</f>
        <v>2453.3029930000002</v>
      </c>
      <c r="G32" s="95">
        <f t="shared" si="0"/>
        <v>-1.7991701443296364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241.26785599999999</v>
      </c>
      <c r="C34" s="78">
        <v>463.27449000000001</v>
      </c>
      <c r="D34" s="78">
        <v>364.65909399999998</v>
      </c>
      <c r="E34" s="78">
        <v>1069.20144</v>
      </c>
      <c r="F34" s="78">
        <v>1420.765537</v>
      </c>
      <c r="G34" s="79">
        <f t="shared" ref="G34:G43" si="1">IF(AND(F34&gt;0,E34&gt;0),(E34/F34%)-100,"x  ")</f>
        <v>-24.744694873606008</v>
      </c>
    </row>
    <row r="35" spans="1:7" ht="12.75" customHeight="1" x14ac:dyDescent="0.2">
      <c r="A35" s="64" t="s">
        <v>79</v>
      </c>
      <c r="B35" s="78">
        <v>78.854761999999994</v>
      </c>
      <c r="C35" s="78">
        <v>68.315530999999993</v>
      </c>
      <c r="D35" s="78">
        <v>54.652144</v>
      </c>
      <c r="E35" s="78">
        <v>201.82243700000001</v>
      </c>
      <c r="F35" s="78">
        <v>190.55025599999999</v>
      </c>
      <c r="G35" s="79">
        <f t="shared" si="1"/>
        <v>5.9155947814628007</v>
      </c>
    </row>
    <row r="36" spans="1:7" ht="12.75" customHeight="1" x14ac:dyDescent="0.2">
      <c r="A36" s="64" t="s">
        <v>80</v>
      </c>
      <c r="B36" s="78">
        <v>76.925055999999998</v>
      </c>
      <c r="C36" s="78">
        <v>116.740568</v>
      </c>
      <c r="D36" s="78">
        <v>99.486431999999994</v>
      </c>
      <c r="E36" s="78">
        <v>293.15205600000002</v>
      </c>
      <c r="F36" s="78">
        <v>274.516704</v>
      </c>
      <c r="G36" s="79">
        <f t="shared" si="1"/>
        <v>6.7884218805133258</v>
      </c>
    </row>
    <row r="37" spans="1:7" ht="12.75" customHeight="1" x14ac:dyDescent="0.2">
      <c r="A37" s="64" t="s">
        <v>81</v>
      </c>
      <c r="B37" s="78">
        <v>36.383958</v>
      </c>
      <c r="C37" s="78">
        <v>40.280602000000002</v>
      </c>
      <c r="D37" s="78">
        <v>101.98717600000001</v>
      </c>
      <c r="E37" s="78">
        <v>178.651736</v>
      </c>
      <c r="F37" s="78">
        <v>131.73836700000001</v>
      </c>
      <c r="G37" s="79">
        <f t="shared" si="1"/>
        <v>35.611014519407235</v>
      </c>
    </row>
    <row r="38" spans="1:7" ht="12.75" customHeight="1" x14ac:dyDescent="0.2">
      <c r="A38" s="64" t="s">
        <v>85</v>
      </c>
      <c r="B38" s="78">
        <v>49.165640000000003</v>
      </c>
      <c r="C38" s="78">
        <v>49.959508</v>
      </c>
      <c r="D38" s="78">
        <v>57.094194999999999</v>
      </c>
      <c r="E38" s="78">
        <v>156.21934300000001</v>
      </c>
      <c r="F38" s="78">
        <v>146.73478499999999</v>
      </c>
      <c r="G38" s="79">
        <f t="shared" si="1"/>
        <v>6.4637420499849583</v>
      </c>
    </row>
    <row r="39" spans="1:7" ht="12.75" customHeight="1" x14ac:dyDescent="0.2">
      <c r="A39" s="64" t="s">
        <v>151</v>
      </c>
      <c r="B39" s="94">
        <v>12.267244</v>
      </c>
      <c r="C39" s="94">
        <v>5.8889779999999998</v>
      </c>
      <c r="D39" s="94">
        <v>35.474885</v>
      </c>
      <c r="E39" s="94">
        <v>53.631107</v>
      </c>
      <c r="F39" s="94">
        <v>14.835079</v>
      </c>
      <c r="G39" s="95">
        <f t="shared" si="1"/>
        <v>261.51547962771212</v>
      </c>
    </row>
    <row r="40" spans="1:7" ht="12.75" customHeight="1" x14ac:dyDescent="0.2">
      <c r="A40" s="64" t="s">
        <v>86</v>
      </c>
      <c r="B40" s="78">
        <v>85.323556999999994</v>
      </c>
      <c r="C40" s="78">
        <v>149.43043700000001</v>
      </c>
      <c r="D40" s="78">
        <v>148.337808</v>
      </c>
      <c r="E40" s="78">
        <v>383.09180199999997</v>
      </c>
      <c r="F40" s="78">
        <v>197.185058</v>
      </c>
      <c r="G40" s="79">
        <f t="shared" si="1"/>
        <v>94.280340450542639</v>
      </c>
    </row>
    <row r="41" spans="1:7" ht="12.75" customHeight="1" x14ac:dyDescent="0.2">
      <c r="A41" s="64" t="s">
        <v>87</v>
      </c>
      <c r="B41" s="78">
        <v>11.871738000000001</v>
      </c>
      <c r="C41" s="78">
        <v>23.640673</v>
      </c>
      <c r="D41" s="78">
        <v>16.599212999999999</v>
      </c>
      <c r="E41" s="78">
        <v>52.111623999999999</v>
      </c>
      <c r="F41" s="78">
        <v>66.421679999999995</v>
      </c>
      <c r="G41" s="79">
        <f t="shared" si="1"/>
        <v>-21.544254827640614</v>
      </c>
    </row>
    <row r="42" spans="1:7" ht="12.75" customHeight="1" x14ac:dyDescent="0.2">
      <c r="A42" s="64" t="s">
        <v>88</v>
      </c>
      <c r="B42" s="78">
        <v>4.2678750000000001</v>
      </c>
      <c r="C42" s="78">
        <v>6.7421990000000003</v>
      </c>
      <c r="D42" s="78">
        <v>10.272278999999999</v>
      </c>
      <c r="E42" s="78">
        <v>21.282353000000001</v>
      </c>
      <c r="F42" s="78">
        <v>10.555527</v>
      </c>
      <c r="G42" s="79">
        <f t="shared" si="1"/>
        <v>101.62283702178019</v>
      </c>
    </row>
    <row r="43" spans="1:7" ht="12.75" customHeight="1" x14ac:dyDescent="0.2">
      <c r="A43" s="65" t="s">
        <v>89</v>
      </c>
      <c r="B43" s="78">
        <f>B8-B10</f>
        <v>223.55986000000007</v>
      </c>
      <c r="C43" s="78">
        <f>C8-C10</f>
        <v>115.72603000000026</v>
      </c>
      <c r="D43" s="78">
        <f>D8-D10</f>
        <v>213.09255999999959</v>
      </c>
      <c r="E43" s="78">
        <f>E8-E10</f>
        <v>552.37845000000016</v>
      </c>
      <c r="F43" s="78">
        <f>F8-F10</f>
        <v>520.40413699999954</v>
      </c>
      <c r="G43" s="79">
        <f t="shared" si="1"/>
        <v>6.1441312100869538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10.921685</v>
      </c>
      <c r="C45" s="78">
        <v>8.3672959999999996</v>
      </c>
      <c r="D45" s="78">
        <v>26.031001</v>
      </c>
      <c r="E45" s="78">
        <v>45.319982000000003</v>
      </c>
      <c r="F45" s="78">
        <v>47.212076000000003</v>
      </c>
      <c r="G45" s="79">
        <f>IF(AND(F45&gt;0,E45&gt;0),(E45/F45%)-100,"x  ")</f>
        <v>-4.0076483821639215</v>
      </c>
    </row>
    <row r="46" spans="1:7" ht="12.75" customHeight="1" x14ac:dyDescent="0.2">
      <c r="A46" s="56" t="s">
        <v>91</v>
      </c>
      <c r="B46" s="78">
        <v>17.155799999999999</v>
      </c>
      <c r="C46" s="78">
        <v>16.694175999999999</v>
      </c>
      <c r="D46" s="78">
        <v>20.622195000000001</v>
      </c>
      <c r="E46" s="78">
        <v>54.472171000000003</v>
      </c>
      <c r="F46" s="78">
        <v>47.182839999999999</v>
      </c>
      <c r="G46" s="79">
        <f>IF(AND(F46&gt;0,E46&gt;0),(E46/F46%)-100,"x  ")</f>
        <v>15.449114550968119</v>
      </c>
    </row>
    <row r="47" spans="1:7" ht="12.75" customHeight="1" x14ac:dyDescent="0.2">
      <c r="A47" s="56" t="s">
        <v>92</v>
      </c>
      <c r="B47" s="78">
        <v>36.538424999999997</v>
      </c>
      <c r="C47" s="78">
        <v>51.744391999999998</v>
      </c>
      <c r="D47" s="78">
        <v>117.45085</v>
      </c>
      <c r="E47" s="78">
        <v>205.733667</v>
      </c>
      <c r="F47" s="78">
        <v>175.44735399999999</v>
      </c>
      <c r="G47" s="79">
        <f>IF(AND(F47&gt;0,E47&gt;0),(E47/F47%)-100,"x  ")</f>
        <v>17.262336712128473</v>
      </c>
    </row>
    <row r="48" spans="1:7" ht="12.75" customHeight="1" x14ac:dyDescent="0.2">
      <c r="A48" s="56" t="s">
        <v>93</v>
      </c>
      <c r="B48" s="78">
        <v>148.12372099999999</v>
      </c>
      <c r="C48" s="78">
        <v>24.911124000000001</v>
      </c>
      <c r="D48" s="78">
        <v>29.952347</v>
      </c>
      <c r="E48" s="78">
        <v>202.98719199999999</v>
      </c>
      <c r="F48" s="78">
        <v>222.41806700000001</v>
      </c>
      <c r="G48" s="79">
        <f>IF(AND(F48&gt;0,E48&gt;0),(E48/F48%)-100,"x  ")</f>
        <v>-8.7361945286576059</v>
      </c>
    </row>
    <row r="49" spans="1:7" ht="12.75" customHeight="1" x14ac:dyDescent="0.2">
      <c r="A49" s="57" t="s">
        <v>94</v>
      </c>
      <c r="B49" s="78">
        <v>51.301371000000003</v>
      </c>
      <c r="C49" s="78">
        <v>50.112264000000003</v>
      </c>
      <c r="D49" s="78">
        <v>82.195935000000006</v>
      </c>
      <c r="E49" s="78">
        <v>183.60956999999999</v>
      </c>
      <c r="F49" s="78">
        <v>177.085905</v>
      </c>
      <c r="G49" s="79">
        <f>IF(AND(F49&gt;0,E49&gt;0),(E49/F49%)-100,"x  ")</f>
        <v>3.6838985011257677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2.7384810000000002</v>
      </c>
      <c r="C51" s="78">
        <v>5.0179489999999998</v>
      </c>
      <c r="D51" s="78">
        <v>6.0069059999999999</v>
      </c>
      <c r="E51" s="78">
        <v>13.763336000000001</v>
      </c>
      <c r="F51" s="78">
        <v>29.232703999999998</v>
      </c>
      <c r="G51" s="79">
        <f>IF(AND(F51&gt;0,E51&gt;0),(E51/F51%)-100,"x  ")</f>
        <v>-52.918019489404742</v>
      </c>
    </row>
    <row r="52" spans="1:7" ht="12.75" customHeight="1" x14ac:dyDescent="0.2">
      <c r="A52" s="65" t="s">
        <v>96</v>
      </c>
      <c r="B52" s="78">
        <v>3.7564790000000001</v>
      </c>
      <c r="C52" s="78">
        <v>5.038157</v>
      </c>
      <c r="D52" s="78">
        <v>1.6684209999999999</v>
      </c>
      <c r="E52" s="78">
        <v>10.463056999999999</v>
      </c>
      <c r="F52" s="78">
        <v>6.2978800000000001</v>
      </c>
      <c r="G52" s="79">
        <f>IF(AND(F52&gt;0,E52&gt;0),(E52/F52%)-100,"x  ")</f>
        <v>66.136175983029204</v>
      </c>
    </row>
    <row r="53" spans="1:7" ht="12.75" customHeight="1" x14ac:dyDescent="0.2">
      <c r="A53" s="65" t="s">
        <v>97</v>
      </c>
      <c r="B53" s="78">
        <v>12.865911000000001</v>
      </c>
      <c r="C53" s="78">
        <v>9.6953709999999997</v>
      </c>
      <c r="D53" s="78">
        <v>13.685475</v>
      </c>
      <c r="E53" s="78">
        <v>36.246757000000002</v>
      </c>
      <c r="F53" s="78">
        <v>39.975693</v>
      </c>
      <c r="G53" s="79">
        <f>IF(AND(F53&gt;0,E53&gt;0),(E53/F53%)-100,"x  ")</f>
        <v>-9.3280083975029555</v>
      </c>
    </row>
    <row r="54" spans="1:7" ht="12.75" customHeight="1" x14ac:dyDescent="0.2">
      <c r="A54" s="58" t="s">
        <v>98</v>
      </c>
      <c r="B54" s="78">
        <v>410.893936</v>
      </c>
      <c r="C54" s="78">
        <v>465.65140600000001</v>
      </c>
      <c r="D54" s="78">
        <v>440.20345099999997</v>
      </c>
      <c r="E54" s="78">
        <v>1316.748793</v>
      </c>
      <c r="F54" s="78">
        <v>1484.7757280000001</v>
      </c>
      <c r="G54" s="79">
        <f>IF(AND(F54&gt;0,E54&gt;0),(E54/F54%)-100,"x  ")</f>
        <v>-11.316654214595303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374.78106600000001</v>
      </c>
      <c r="C56" s="78">
        <v>420.09607699999998</v>
      </c>
      <c r="D56" s="78">
        <v>403.26376199999999</v>
      </c>
      <c r="E56" s="78">
        <v>1198.140905</v>
      </c>
      <c r="F56" s="78">
        <v>1181.9354940000001</v>
      </c>
      <c r="G56" s="79">
        <f>IF(AND(F56&gt;0,E56&gt;0),(E56/F56%)-100,"x  ")</f>
        <v>1.3710909844289603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358.29330199999998</v>
      </c>
      <c r="C58" s="78">
        <v>404.37949400000002</v>
      </c>
      <c r="D58" s="78">
        <v>384.54494999999997</v>
      </c>
      <c r="E58" s="78">
        <v>1147.217746</v>
      </c>
      <c r="F58" s="78">
        <v>1155.6643180000001</v>
      </c>
      <c r="G58" s="79">
        <f>IF(AND(F58&gt;0,E58&gt;0),(E58/F58%)-100,"x  ")</f>
        <v>-0.73088455431572186</v>
      </c>
    </row>
    <row r="59" spans="1:7" ht="12.75" customHeight="1" x14ac:dyDescent="0.2">
      <c r="A59" s="55" t="s">
        <v>101</v>
      </c>
      <c r="B59" s="78">
        <v>4.7806670000000002</v>
      </c>
      <c r="C59" s="78">
        <v>4.6221969999999999</v>
      </c>
      <c r="D59" s="78">
        <v>5.6452989999999996</v>
      </c>
      <c r="E59" s="78">
        <v>15.048163000000001</v>
      </c>
      <c r="F59" s="78">
        <v>12.102736999999999</v>
      </c>
      <c r="G59" s="79">
        <f>IF(AND(F59&gt;0,E59&gt;0),(E59/F59%)-100,"x  ")</f>
        <v>24.336858679156634</v>
      </c>
    </row>
    <row r="60" spans="1:7" ht="12.75" customHeight="1" x14ac:dyDescent="0.2">
      <c r="A60" s="62" t="s">
        <v>147</v>
      </c>
      <c r="B60" s="78">
        <v>24.835494000000001</v>
      </c>
      <c r="C60" s="78">
        <v>33.555840000000003</v>
      </c>
      <c r="D60" s="78">
        <v>32.119273999999997</v>
      </c>
      <c r="E60" s="78">
        <v>90.510608000000005</v>
      </c>
      <c r="F60" s="78">
        <v>289.17684500000001</v>
      </c>
      <c r="G60" s="79">
        <f>IF(AND(F60&gt;0,E60&gt;0),(E60/F60%)-100,"x  ")</f>
        <v>-68.700603258881259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16.352727000000002</v>
      </c>
      <c r="C62" s="78">
        <v>23.663692999999999</v>
      </c>
      <c r="D62" s="78">
        <v>17.102722</v>
      </c>
      <c r="E62" s="78">
        <v>57.119141999999997</v>
      </c>
      <c r="F62" s="78">
        <v>204.49677299999999</v>
      </c>
      <c r="G62" s="79">
        <f>IF(AND(F62&gt;0,E62&gt;0),(E62/F62%)-100,"x  ")</f>
        <v>-72.06843845892864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953.04609400000004</v>
      </c>
      <c r="C64" s="78">
        <v>1000.744194</v>
      </c>
      <c r="D64" s="78">
        <v>1885.9573379999999</v>
      </c>
      <c r="E64" s="78">
        <v>3839.7476259999999</v>
      </c>
      <c r="F64" s="78">
        <v>2804.750544</v>
      </c>
      <c r="G64" s="79">
        <f>IF(AND(F64&gt;0,E64&gt;0),(E64/F64%)-100,"x  ")</f>
        <v>36.901573447025243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121.423981</v>
      </c>
      <c r="C66" s="78">
        <v>43.682308999999997</v>
      </c>
      <c r="D66" s="78">
        <v>229.57517799999999</v>
      </c>
      <c r="E66" s="78">
        <v>394.681468</v>
      </c>
      <c r="F66" s="78">
        <v>281.79482200000001</v>
      </c>
      <c r="G66" s="79">
        <f t="shared" ref="G66:G71" si="2">IF(AND(F66&gt;0,E66&gt;0),(E66/F66%)-100,"x  ")</f>
        <v>40.059872356348706</v>
      </c>
    </row>
    <row r="67" spans="1:7" ht="12.75" customHeight="1" x14ac:dyDescent="0.2">
      <c r="A67" s="65" t="s">
        <v>175</v>
      </c>
      <c r="B67" s="78">
        <v>547.08791799999995</v>
      </c>
      <c r="C67" s="78">
        <v>414.45020099999999</v>
      </c>
      <c r="D67" s="78">
        <v>605.85790899999995</v>
      </c>
      <c r="E67" s="78">
        <v>1567.3960279999999</v>
      </c>
      <c r="F67" s="78">
        <v>731.89981299999999</v>
      </c>
      <c r="G67" s="79">
        <f t="shared" si="2"/>
        <v>114.15445121858502</v>
      </c>
    </row>
    <row r="68" spans="1:7" ht="12.75" customHeight="1" x14ac:dyDescent="0.2">
      <c r="A68" s="65" t="s">
        <v>105</v>
      </c>
      <c r="B68" s="78">
        <v>23.571942</v>
      </c>
      <c r="C68" s="78">
        <v>20.59366</v>
      </c>
      <c r="D68" s="78">
        <v>56.170684000000001</v>
      </c>
      <c r="E68" s="78">
        <v>100.336286</v>
      </c>
      <c r="F68" s="78">
        <v>74.505045999999993</v>
      </c>
      <c r="G68" s="79">
        <f t="shared" si="2"/>
        <v>34.670457085550964</v>
      </c>
    </row>
    <row r="69" spans="1:7" ht="12.75" customHeight="1" x14ac:dyDescent="0.2">
      <c r="A69" s="65" t="s">
        <v>106</v>
      </c>
      <c r="B69" s="78">
        <v>72.550838999999996</v>
      </c>
      <c r="C69" s="78">
        <v>16.490582</v>
      </c>
      <c r="D69" s="78">
        <v>73.908733999999995</v>
      </c>
      <c r="E69" s="78">
        <v>162.950155</v>
      </c>
      <c r="F69" s="78">
        <v>39.345328000000002</v>
      </c>
      <c r="G69" s="79">
        <f t="shared" si="2"/>
        <v>314.15375924684116</v>
      </c>
    </row>
    <row r="70" spans="1:7" ht="12.75" customHeight="1" x14ac:dyDescent="0.2">
      <c r="A70" s="66" t="s">
        <v>107</v>
      </c>
      <c r="B70" s="78">
        <v>5.7021610000000003</v>
      </c>
      <c r="C70" s="78">
        <v>5.5728390000000001</v>
      </c>
      <c r="D70" s="78">
        <v>6.7717340000000004</v>
      </c>
      <c r="E70" s="78">
        <v>18.046734000000001</v>
      </c>
      <c r="F70" s="78">
        <v>129.17997299999999</v>
      </c>
      <c r="G70" s="79">
        <f t="shared" si="2"/>
        <v>-86.029774135345264</v>
      </c>
    </row>
    <row r="71" spans="1:7" ht="12.75" customHeight="1" x14ac:dyDescent="0.2">
      <c r="A71" s="59" t="s">
        <v>108</v>
      </c>
      <c r="B71" s="78">
        <v>8.8367719999999998</v>
      </c>
      <c r="C71" s="78">
        <v>8.4690080000000005</v>
      </c>
      <c r="D71" s="78">
        <v>10.70682</v>
      </c>
      <c r="E71" s="78">
        <v>28.012599999999999</v>
      </c>
      <c r="F71" s="78">
        <v>51.040697999999999</v>
      </c>
      <c r="G71" s="79">
        <f t="shared" si="2"/>
        <v>-45.117129863702097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7.877586</v>
      </c>
      <c r="C73" s="78">
        <v>7.1041280000000002</v>
      </c>
      <c r="D73" s="78">
        <v>9.4629359999999991</v>
      </c>
      <c r="E73" s="78">
        <v>24.444649999999999</v>
      </c>
      <c r="F73" s="78">
        <v>14.68146</v>
      </c>
      <c r="G73" s="79">
        <f>IF(AND(F73&gt;0,E73&gt;0),(E73/F73%)-100,"x  ")</f>
        <v>66.500130096053113</v>
      </c>
    </row>
    <row r="74" spans="1:7" ht="24" x14ac:dyDescent="0.2">
      <c r="A74" s="60" t="s">
        <v>124</v>
      </c>
      <c r="B74" s="78">
        <v>8.2926219999999997</v>
      </c>
      <c r="C74" s="78">
        <v>8.3034599999999994</v>
      </c>
      <c r="D74" s="78">
        <v>9.9810289999999995</v>
      </c>
      <c r="E74" s="78">
        <v>26.577110999999999</v>
      </c>
      <c r="F74" s="78">
        <v>24.201877</v>
      </c>
      <c r="G74" s="79">
        <f>IF(AND(F74&gt;0,E74&gt;0),(E74/F74%)-100,"x  ")</f>
        <v>9.8142553158170358</v>
      </c>
    </row>
    <row r="75" spans="1:7" x14ac:dyDescent="0.2">
      <c r="A75" s="61" t="s">
        <v>57</v>
      </c>
      <c r="B75" s="84">
        <v>3636.2664319999999</v>
      </c>
      <c r="C75" s="85">
        <v>4110.1865539999999</v>
      </c>
      <c r="D75" s="85">
        <v>5079.3583310000004</v>
      </c>
      <c r="E75" s="85">
        <v>12825.811317</v>
      </c>
      <c r="F75" s="85">
        <v>12414.195433000001</v>
      </c>
      <c r="G75" s="86">
        <f>IF(AND(F75&gt;0,E75&gt;0),(E75/F75%)-100,"x  ")</f>
        <v>3.3156871600862843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176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68:G75 B67:G67 A13:G27 A12 A33:G38 A32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A67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B39:G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1/17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34" sqref="B34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12799.234205999999</v>
      </c>
      <c r="C8" s="89"/>
      <c r="D8" s="88">
        <v>12414.195433000001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2017</v>
      </c>
      <c r="C9" s="21">
        <v>2017</v>
      </c>
      <c r="D9" s="12">
        <v>2016</v>
      </c>
      <c r="E9" s="12">
        <v>2016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2479.7254389999998</v>
      </c>
      <c r="C10" s="90">
        <f t="shared" ref="C10:C24" si="0">IF(B$8&gt;0,B10/B$8*100,0)</f>
        <v>19.374014094042902</v>
      </c>
      <c r="D10" s="91">
        <v>3208.1180009999998</v>
      </c>
      <c r="E10" s="90">
        <f t="shared" ref="E10:E24" si="1">IF(D$8&gt;0,D10/D$8*100,0)</f>
        <v>25.842335238834963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1482.7214630000001</v>
      </c>
      <c r="C11" s="92">
        <f t="shared" si="0"/>
        <v>11.584454500449198</v>
      </c>
      <c r="D11" s="91">
        <v>703.88261299999999</v>
      </c>
      <c r="E11" s="90">
        <f t="shared" si="1"/>
        <v>5.6699817301804831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1147.217746</v>
      </c>
      <c r="C12" s="92">
        <f t="shared" si="0"/>
        <v>8.9631748863710108</v>
      </c>
      <c r="D12" s="91">
        <v>1155.6643180000001</v>
      </c>
      <c r="E12" s="90">
        <f t="shared" si="1"/>
        <v>9.3092164066304175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1069.20144</v>
      </c>
      <c r="C13" s="92">
        <f t="shared" si="0"/>
        <v>8.3536360284647486</v>
      </c>
      <c r="D13" s="91">
        <v>1420.765537</v>
      </c>
      <c r="E13" s="90">
        <f t="shared" si="1"/>
        <v>11.444684793855057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1042.6432380000001</v>
      </c>
      <c r="C14" s="92">
        <f t="shared" si="0"/>
        <v>8.146137661198761</v>
      </c>
      <c r="D14" s="91">
        <v>1277.1174329999999</v>
      </c>
      <c r="E14" s="90">
        <f t="shared" si="1"/>
        <v>10.287557014005966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405.13443000000001</v>
      </c>
      <c r="C15" s="92">
        <f t="shared" si="0"/>
        <v>3.1653021069813838</v>
      </c>
      <c r="D15" s="91">
        <v>411.58570600000002</v>
      </c>
      <c r="E15" s="90">
        <f t="shared" si="1"/>
        <v>3.3154440674093419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86</v>
      </c>
      <c r="B16" s="87">
        <v>383.09180199999997</v>
      </c>
      <c r="C16" s="92">
        <f t="shared" si="0"/>
        <v>2.9930837723120574</v>
      </c>
      <c r="D16" s="91">
        <v>197.185058</v>
      </c>
      <c r="E16" s="90">
        <f t="shared" si="1"/>
        <v>1.5883837101181231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66</v>
      </c>
      <c r="B17" s="87">
        <v>314.29273499999999</v>
      </c>
      <c r="C17" s="92">
        <f t="shared" si="0"/>
        <v>2.4555589025214219</v>
      </c>
      <c r="D17" s="91">
        <v>260.23266699999999</v>
      </c>
      <c r="E17" s="90">
        <f t="shared" si="1"/>
        <v>2.0962507671519108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80</v>
      </c>
      <c r="B18" s="87">
        <v>293.15205600000002</v>
      </c>
      <c r="C18" s="92">
        <f t="shared" si="0"/>
        <v>2.2903874660139962</v>
      </c>
      <c r="D18" s="91">
        <v>274.516704</v>
      </c>
      <c r="E18" s="90">
        <f t="shared" si="1"/>
        <v>2.2113128916133116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70</v>
      </c>
      <c r="B19" s="87">
        <v>277.781364</v>
      </c>
      <c r="C19" s="92">
        <f t="shared" si="0"/>
        <v>2.1702967500179207</v>
      </c>
      <c r="D19" s="91">
        <v>175.810135</v>
      </c>
      <c r="E19" s="90">
        <f t="shared" si="1"/>
        <v>1.4162024107712465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72</v>
      </c>
      <c r="B20" s="87">
        <v>246.99680900000001</v>
      </c>
      <c r="C20" s="92">
        <f t="shared" si="0"/>
        <v>1.9297780244087834</v>
      </c>
      <c r="D20" s="91">
        <v>420.93837400000001</v>
      </c>
      <c r="E20" s="90">
        <f t="shared" si="1"/>
        <v>3.3907825623643859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173</v>
      </c>
      <c r="B21" s="87">
        <v>219.24130099999999</v>
      </c>
      <c r="C21" s="92">
        <f t="shared" si="0"/>
        <v>1.7129251443592188</v>
      </c>
      <c r="D21" s="91">
        <v>89.060896999999997</v>
      </c>
      <c r="E21" s="90">
        <f t="shared" si="1"/>
        <v>0.71741175238190724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63</v>
      </c>
      <c r="B22" s="87">
        <v>208.52275399999999</v>
      </c>
      <c r="C22" s="92">
        <f t="shared" si="0"/>
        <v>1.6291814857348974</v>
      </c>
      <c r="D22" s="91">
        <v>148.42518999999999</v>
      </c>
      <c r="E22" s="90">
        <f t="shared" si="1"/>
        <v>1.1956086143565061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92</v>
      </c>
      <c r="B23" s="87">
        <v>205.733667</v>
      </c>
      <c r="C23" s="92">
        <f t="shared" si="0"/>
        <v>1.6073904398401944</v>
      </c>
      <c r="D23" s="91">
        <v>175.44735399999999</v>
      </c>
      <c r="E23" s="90">
        <f t="shared" si="1"/>
        <v>1.4132801029828927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93</v>
      </c>
      <c r="B24" s="87">
        <v>202.98719199999999</v>
      </c>
      <c r="C24" s="92">
        <f t="shared" si="0"/>
        <v>1.5859323201136835</v>
      </c>
      <c r="D24" s="91">
        <v>222.41806700000001</v>
      </c>
      <c r="E24" s="90">
        <f t="shared" si="1"/>
        <v>1.7916430283412312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2820.7907699999978</v>
      </c>
      <c r="C26" s="92">
        <f>IF(B$8&gt;0,B26/B$8*100,0)</f>
        <v>22.038746417169811</v>
      </c>
      <c r="D26" s="91">
        <f>D8-(SUM(D10:D24))</f>
        <v>2273.0273790000028</v>
      </c>
      <c r="E26" s="90">
        <f>IF(D$8&gt;0,D26/D$8*100,0)</f>
        <v>18.30990490900227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2017</v>
      </c>
      <c r="C30" s="6">
        <v>2016</v>
      </c>
      <c r="D30" s="6">
        <v>2015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3627.97381</v>
      </c>
      <c r="C31" s="93">
        <v>3333.010158</v>
      </c>
      <c r="D31" s="93">
        <v>3298.5172010000001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4101.8830939999998</v>
      </c>
      <c r="C32" s="93">
        <v>4006.4011999999998</v>
      </c>
      <c r="D32" s="93">
        <v>4309.6928760000001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5069.3773019999999</v>
      </c>
      <c r="C33" s="93">
        <v>5074.7840749999996</v>
      </c>
      <c r="D33" s="93">
        <v>3869.7052950000002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/>
      <c r="C34" s="93">
        <v>4573.9629770000001</v>
      </c>
      <c r="D34" s="93">
        <v>5587.6795309999998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/>
      <c r="C35" s="93">
        <v>4417.4755260000002</v>
      </c>
      <c r="D35" s="93">
        <v>4743.1162800000002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/>
      <c r="C36" s="93">
        <v>5025.3576249999996</v>
      </c>
      <c r="D36" s="93">
        <v>4381.850265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/>
      <c r="C37" s="93">
        <v>3374.0869419999999</v>
      </c>
      <c r="D37" s="93">
        <v>5210.8993339999997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/>
      <c r="C38" s="93">
        <v>4420.7333950000002</v>
      </c>
      <c r="D38" s="93">
        <v>3894.0121100000001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/>
      <c r="C39" s="93">
        <v>4258.431259</v>
      </c>
      <c r="D39" s="93">
        <v>4775.0556429999997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/>
      <c r="C40" s="93">
        <v>4450.4983069999998</v>
      </c>
      <c r="D40" s="93">
        <v>4926.2943740000001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/>
      <c r="C41" s="93">
        <v>4778.8640889999997</v>
      </c>
      <c r="D41" s="93">
        <v>4297.9740179999999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/>
      <c r="C42" s="93">
        <v>6296.7181389999996</v>
      </c>
      <c r="D42" s="93">
        <v>5122.1340440000004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2012-06-05T11:27:00Z</cp:lastPrinted>
  <dcterms:created xsi:type="dcterms:W3CDTF">2012-03-28T07:56:08Z</dcterms:created>
  <dcterms:modified xsi:type="dcterms:W3CDTF">2019-01-30T11:33:21Z</dcterms:modified>
  <cp:category>LIS-Bericht</cp:category>
</cp:coreProperties>
</file>