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39" i="9" l="1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32" i="10" l="1"/>
  <c r="G43" i="10"/>
  <c r="G12" i="10"/>
</calcChain>
</file>

<file path=xl/sharedStrings.xml><?xml version="1.0" encoding="utf-8"?>
<sst xmlns="http://schemas.openxmlformats.org/spreadsheetml/2006/main" count="227" uniqueCount="187">
  <si>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</si>
  <si>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</si>
  <si>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</si>
  <si>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</si>
  <si>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</si>
  <si>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</si>
  <si>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</si>
  <si>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</si>
  <si>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</si>
  <si>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</si>
  <si>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</si>
  <si>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</si>
  <si>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</si>
  <si>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</si>
  <si>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</si>
  <si>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</si>
  <si>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</si>
  <si>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</si>
  <si>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</si>
  <si>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</si>
  <si>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</si>
  <si>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</si>
  <si>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</si>
  <si>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</si>
  <si>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</si>
  <si>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</si>
  <si>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</si>
  <si>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</si>
  <si>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</si>
  <si>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</si>
  <si>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</si>
  <si>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</si>
  <si>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</si>
  <si>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</si>
  <si>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</si>
  <si>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</si>
  <si>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</si>
  <si>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</si>
  <si>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</si>
  <si>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</si>
  <si>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</si>
  <si>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</si>
  <si>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</si>
  <si>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</si>
  <si>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</si>
  <si>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</si>
  <si>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</si>
  <si>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</si>
  <si>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</si>
  <si>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</si>
  <si>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</si>
  <si>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</si>
  <si>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</si>
  <si>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</si>
  <si>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</si>
  <si>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</si>
  <si>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</si>
  <si>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</si>
  <si>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</si>
  <si>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</si>
  <si>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</si>
  <si>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</si>
  <si>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</si>
  <si>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</si>
  <si>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</si>
  <si>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</si>
  <si>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</si>
  <si>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</si>
  <si>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</si>
  <si>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</si>
  <si>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</si>
  <si>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</si>
  <si>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</si>
  <si>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</si>
  <si>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</si>
  <si>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</si>
  <si>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</si>
  <si>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</si>
  <si>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</si>
  <si>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</si>
  <si>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</si>
  <si>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</si>
  <si>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</si>
  <si>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</si>
  <si>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</si>
  <si>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</si>
  <si>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</si>
  <si>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</si>
  <si>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</si>
  <si>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</si>
  <si>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</si>
  <si>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</si>
  <si>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</si>
  <si>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</si>
  <si>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</si>
  <si>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</si>
  <si>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</si>
  <si>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</si>
  <si>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</si>
  <si>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</si>
  <si>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</si>
  <si>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</si>
  <si>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</si>
  <si>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</si>
  <si>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</si>
  <si>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</si>
  <si>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</si>
  <si>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</si>
  <si>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</si>
  <si>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</si>
  <si>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</si>
  <si>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</si>
  <si>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</si>
  <si>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</si>
  <si>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</si>
  <si>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</si>
  <si>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</si>
  <si>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</si>
  <si>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</si>
  <si>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</si>
  <si>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</si>
  <si>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</si>
  <si>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</si>
  <si>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</si>
  <si>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</si>
  <si>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</si>
  <si>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</si>
  <si>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</si>
  <si>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</si>
  <si>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</si>
  <si>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</si>
  <si>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</si>
  <si>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</si>
  <si>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</si>
  <si>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</si>
  <si>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</si>
  <si>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</si>
  <si>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</si>
  <si>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</si>
  <si>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</si>
  <si>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</si>
  <si>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</si>
  <si>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</si>
  <si>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</si>
  <si>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</si>
  <si>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</si>
  <si>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</si>
  <si>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</si>
  <si>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</si>
  <si>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</si>
  <si>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</si>
  <si>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</si>
  <si>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</si>
  <si>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</si>
  <si>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</si>
  <si>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</si>
  <si>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</si>
  <si>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</si>
  <si>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</si>
  <si>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</si>
  <si>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</si>
  <si>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</si>
  <si>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</si>
  <si>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</si>
  <si>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</si>
  <si>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1/15 SH</t>
  </si>
  <si>
    <t>1. Quartal 2015</t>
  </si>
  <si>
    <t xml:space="preserve">© Statistisches Amt für Hamburg und Schleswig-Holstein, Hamburg 2019  
Auszugsweise Vervielfältigung und Verbreitung mit Quellenangabe gestattet.        </t>
  </si>
  <si>
    <t>Januar - März</t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</si>
  <si>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</si>
  <si>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</si>
  <si>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</si>
  <si>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</si>
  <si>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</si>
  <si>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Schleswig-Holstein 2013 bis 2015 im Monatsvergleich</t>
  </si>
  <si>
    <t>Januar - März 2015</t>
  </si>
  <si>
    <t>Verein.Staaten (USA)</t>
  </si>
  <si>
    <t>Frankreich</t>
  </si>
  <si>
    <t>Vereinigt.Königreich</t>
  </si>
  <si>
    <t>China, Volksrepublik</t>
  </si>
  <si>
    <t>Korea, Republik</t>
  </si>
  <si>
    <t>2. Ausfuhr des Landes Schleswig-Holstein in den Jahren 2013 bis 2015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</si>
  <si>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Litauen: Mitglied des Euro-Währungsgebiets seit 01/2015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</si>
  <si>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</si>
  <si>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Litauen</t>
    </r>
    <r>
      <rPr>
        <vertAlign val="superscript"/>
        <sz val="9"/>
        <rFont val="Arial"/>
        <family val="2"/>
      </rPr>
      <t>2</t>
    </r>
  </si>
  <si>
    <t>Volksrepublik China + Hongkong</t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</si>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</sst>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5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  <c:pt idx="3">
                  <c:v>1589.917418</c:v>
                </c:pt>
                <c:pt idx="4">
                  <c:v>1478.314128</c:v>
                </c:pt>
                <c:pt idx="5">
                  <c:v>1659.5631209999999</c:v>
                </c:pt>
                <c:pt idx="6">
                  <c:v>2160.5523800000001</c:v>
                </c:pt>
                <c:pt idx="7">
                  <c:v>1512.039082</c:v>
                </c:pt>
                <c:pt idx="8">
                  <c:v>1676.1393720000001</c:v>
                </c:pt>
                <c:pt idx="9">
                  <c:v>1842.81546</c:v>
                </c:pt>
                <c:pt idx="10">
                  <c:v>1561.9615960000001</c:v>
                </c:pt>
                <c:pt idx="11">
                  <c:v>1473.4593600000001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1543.948502</c:v>
                </c:pt>
                <c:pt idx="1">
                  <c:v>1603.963321</c:v>
                </c:pt>
                <c:pt idx="2">
                  <c:v>1571.4496670000001</c:v>
                </c:pt>
                <c:pt idx="3">
                  <c:v>1652.2487100000001</c:v>
                </c:pt>
                <c:pt idx="4">
                  <c:v>1581.874536</c:v>
                </c:pt>
                <c:pt idx="5">
                  <c:v>1461.4522219999999</c:v>
                </c:pt>
                <c:pt idx="6">
                  <c:v>1659.1775729999999</c:v>
                </c:pt>
                <c:pt idx="7">
                  <c:v>1548.1533380000001</c:v>
                </c:pt>
                <c:pt idx="8">
                  <c:v>1590.4518599999999</c:v>
                </c:pt>
                <c:pt idx="9">
                  <c:v>1744.210169</c:v>
                </c:pt>
                <c:pt idx="10">
                  <c:v>1523.2251650000001</c:v>
                </c:pt>
                <c:pt idx="11">
                  <c:v>1493.689922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80832"/>
        <c:axId val="67923968"/>
      </c:lineChart>
      <c:catAx>
        <c:axId val="678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923968"/>
        <c:crosses val="autoZero"/>
        <c:auto val="1"/>
        <c:lblAlgn val="ctr"/>
        <c:lblOffset val="100"/>
        <c:noMultiLvlLbl val="0"/>
      </c:catAx>
      <c:valAx>
        <c:axId val="6792396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880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Italien</c:v>
                </c:pt>
                <c:pt idx="7">
                  <c:v>China, Volksrepublik</c:v>
                </c:pt>
                <c:pt idx="8">
                  <c:v>Polen</c:v>
                </c:pt>
                <c:pt idx="9">
                  <c:v>Österreich</c:v>
                </c:pt>
                <c:pt idx="10">
                  <c:v>Korea, Republik</c:v>
                </c:pt>
                <c:pt idx="11">
                  <c:v>Spanien</c:v>
                </c:pt>
                <c:pt idx="12">
                  <c:v>Schweiz</c:v>
                </c:pt>
                <c:pt idx="13">
                  <c:v>Norwegen</c:v>
                </c:pt>
                <c:pt idx="14">
                  <c:v>Schweden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409.23121600000002</c:v>
                </c:pt>
                <c:pt idx="1">
                  <c:v>333.83369900000002</c:v>
                </c:pt>
                <c:pt idx="2">
                  <c:v>320.42550699999998</c:v>
                </c:pt>
                <c:pt idx="3">
                  <c:v>302.12652100000003</c:v>
                </c:pt>
                <c:pt idx="4">
                  <c:v>286.66275300000001</c:v>
                </c:pt>
                <c:pt idx="5">
                  <c:v>251.78691599999999</c:v>
                </c:pt>
                <c:pt idx="6">
                  <c:v>214.107776</c:v>
                </c:pt>
                <c:pt idx="7">
                  <c:v>204.77211299999999</c:v>
                </c:pt>
                <c:pt idx="8">
                  <c:v>191.08676800000001</c:v>
                </c:pt>
                <c:pt idx="9">
                  <c:v>165.376349</c:v>
                </c:pt>
                <c:pt idx="10">
                  <c:v>138.513859</c:v>
                </c:pt>
                <c:pt idx="11">
                  <c:v>135.863314</c:v>
                </c:pt>
                <c:pt idx="12">
                  <c:v>131.42474300000001</c:v>
                </c:pt>
                <c:pt idx="13">
                  <c:v>128.447879</c:v>
                </c:pt>
                <c:pt idx="14">
                  <c:v>125.736625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Italien</c:v>
                </c:pt>
                <c:pt idx="7">
                  <c:v>China, Volksrepublik</c:v>
                </c:pt>
                <c:pt idx="8">
                  <c:v>Polen</c:v>
                </c:pt>
                <c:pt idx="9">
                  <c:v>Österreich</c:v>
                </c:pt>
                <c:pt idx="10">
                  <c:v>Korea, Republik</c:v>
                </c:pt>
                <c:pt idx="11">
                  <c:v>Spanien</c:v>
                </c:pt>
                <c:pt idx="12">
                  <c:v>Schweiz</c:v>
                </c:pt>
                <c:pt idx="13">
                  <c:v>Norwegen</c:v>
                </c:pt>
                <c:pt idx="14">
                  <c:v>Schweden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371.05627600000003</c:v>
                </c:pt>
                <c:pt idx="1">
                  <c:v>363.52881200000002</c:v>
                </c:pt>
                <c:pt idx="2">
                  <c:v>356.95934899999997</c:v>
                </c:pt>
                <c:pt idx="3">
                  <c:v>307.88191499999999</c:v>
                </c:pt>
                <c:pt idx="4">
                  <c:v>318.378872</c:v>
                </c:pt>
                <c:pt idx="5">
                  <c:v>278.249865</c:v>
                </c:pt>
                <c:pt idx="6">
                  <c:v>208.054194</c:v>
                </c:pt>
                <c:pt idx="7">
                  <c:v>245.212436</c:v>
                </c:pt>
                <c:pt idx="8">
                  <c:v>181.42425499999999</c:v>
                </c:pt>
                <c:pt idx="9">
                  <c:v>154.00899999999999</c:v>
                </c:pt>
                <c:pt idx="10">
                  <c:v>86.842904000000004</c:v>
                </c:pt>
                <c:pt idx="11">
                  <c:v>122.537381</c:v>
                </c:pt>
                <c:pt idx="12">
                  <c:v>121.06258</c:v>
                </c:pt>
                <c:pt idx="13">
                  <c:v>59.074911999999998</c:v>
                </c:pt>
                <c:pt idx="14">
                  <c:v>134.89511100000001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38080"/>
        <c:axId val="69042944"/>
      </c:barChart>
      <c:catAx>
        <c:axId val="690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42944"/>
        <c:crosses val="autoZero"/>
        <c:auto val="1"/>
        <c:lblAlgn val="ctr"/>
        <c:lblOffset val="100"/>
        <c:noMultiLvlLbl val="0"/>
      </c:catAx>
      <c:valAx>
        <c:axId val="6904294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03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111</v>
      </c>
    </row>
    <row r="4" spans="1:7" ht="20.25" x14ac:dyDescent="0.3">
      <c r="A4" s="32" t="s">
        <v>112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1" t="s">
        <v>150</v>
      </c>
    </row>
    <row r="16" spans="1:7" ht="15" x14ac:dyDescent="0.2">
      <c r="G16" s="66" t="s">
        <v>165</v>
      </c>
    </row>
    <row r="17" spans="1:7" x14ac:dyDescent="0.2">
      <c r="G17" s="67"/>
    </row>
    <row r="18" spans="1:7" ht="37.5" customHeight="1" x14ac:dyDescent="0.5">
      <c r="G18" s="33" t="s">
        <v>142</v>
      </c>
    </row>
    <row r="19" spans="1:7" ht="37.5" customHeight="1" x14ac:dyDescent="0.5">
      <c r="G19" s="33" t="s">
        <v>141</v>
      </c>
    </row>
    <row r="20" spans="1:7" ht="37.5" x14ac:dyDescent="0.5">
      <c r="G20" s="88" t="s">
        <v>166</v>
      </c>
    </row>
    <row r="21" spans="1:7" ht="16.5" x14ac:dyDescent="0.25">
      <c r="A21" s="31"/>
      <c r="B21" s="31"/>
      <c r="C21" s="31"/>
      <c r="D21" s="31"/>
      <c r="E21" s="31"/>
      <c r="F21" s="31"/>
      <c r="G21" s="67"/>
    </row>
    <row r="22" spans="1:7" ht="15.75" x14ac:dyDescent="0.25">
      <c r="G22" s="81" t="s">
        <v>186</v>
      </c>
    </row>
    <row r="23" spans="1:7" ht="20.25" customHeight="1" x14ac:dyDescent="0.25">
      <c r="A23" s="107"/>
      <c r="B23" s="107"/>
      <c r="C23" s="107"/>
      <c r="D23" s="107"/>
      <c r="E23" s="107"/>
      <c r="F23" s="107"/>
      <c r="G23" s="107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x14ac:dyDescent="0.2"/>
    <row r="2" spans="1:7" s="52" customFormat="1" ht="15.75" x14ac:dyDescent="0.25">
      <c r="A2" s="108" t="s">
        <v>0</v>
      </c>
      <c r="B2" s="108"/>
      <c r="C2" s="108"/>
      <c r="D2" s="108"/>
      <c r="E2" s="108"/>
      <c r="F2" s="108"/>
      <c r="G2" s="108"/>
    </row>
    <row r="3" spans="1:7" s="52" customFormat="1" x14ac:dyDescent="0.2"/>
    <row r="4" spans="1:7" s="52" customFormat="1" ht="15.75" x14ac:dyDescent="0.25">
      <c r="A4" s="109" t="s">
        <v>1</v>
      </c>
      <c r="B4" s="110"/>
      <c r="C4" s="110"/>
      <c r="D4" s="110"/>
      <c r="E4" s="110"/>
      <c r="F4" s="110"/>
      <c r="G4" s="110"/>
    </row>
    <row r="5" spans="1:7" s="52" customFormat="1" x14ac:dyDescent="0.2">
      <c r="A5" s="111"/>
      <c r="B5" s="111"/>
      <c r="C5" s="111"/>
      <c r="D5" s="111"/>
      <c r="E5" s="111"/>
      <c r="F5" s="111"/>
      <c r="G5" s="111"/>
    </row>
    <row r="6" spans="1:7" s="52" customFormat="1" x14ac:dyDescent="0.2">
      <c r="A6" s="74" t="s">
        <v>144</v>
      </c>
      <c r="B6" s="78"/>
      <c r="C6" s="78"/>
      <c r="D6" s="78"/>
      <c r="E6" s="78"/>
      <c r="F6" s="78"/>
      <c r="G6" s="78"/>
    </row>
    <row r="7" spans="1:7" s="52" customFormat="1" ht="5.85" customHeight="1" x14ac:dyDescent="0.2">
      <c r="A7" s="74"/>
      <c r="B7" s="78"/>
      <c r="C7" s="78"/>
      <c r="D7" s="78"/>
      <c r="E7" s="78"/>
      <c r="F7" s="78"/>
      <c r="G7" s="78"/>
    </row>
    <row r="8" spans="1:7" s="52" customFormat="1" x14ac:dyDescent="0.2">
      <c r="A8" s="112" t="s">
        <v>114</v>
      </c>
      <c r="B8" s="113"/>
      <c r="C8" s="113"/>
      <c r="D8" s="113"/>
      <c r="E8" s="113"/>
      <c r="F8" s="113"/>
      <c r="G8" s="113"/>
    </row>
    <row r="9" spans="1:7" s="52" customFormat="1" x14ac:dyDescent="0.2">
      <c r="A9" s="113" t="s">
        <v>4</v>
      </c>
      <c r="B9" s="113"/>
      <c r="C9" s="113"/>
      <c r="D9" s="113"/>
      <c r="E9" s="113"/>
      <c r="F9" s="113"/>
      <c r="G9" s="113"/>
    </row>
    <row r="10" spans="1:7" s="52" customFormat="1" ht="5.85" customHeight="1" x14ac:dyDescent="0.2">
      <c r="A10" s="78"/>
      <c r="B10" s="78"/>
      <c r="C10" s="78"/>
      <c r="D10" s="78"/>
      <c r="E10" s="78"/>
      <c r="F10" s="78"/>
      <c r="G10" s="78"/>
    </row>
    <row r="11" spans="1:7" s="52" customForma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52" customFormat="1" x14ac:dyDescent="0.2">
      <c r="A12" s="113" t="s">
        <v>3</v>
      </c>
      <c r="B12" s="113"/>
      <c r="C12" s="113"/>
      <c r="D12" s="113"/>
      <c r="E12" s="113"/>
      <c r="F12" s="113"/>
      <c r="G12" s="113"/>
    </row>
    <row r="13" spans="1:7" s="52" customFormat="1" x14ac:dyDescent="0.2">
      <c r="A13" s="78"/>
      <c r="B13" s="78"/>
      <c r="C13" s="78"/>
      <c r="D13" s="78"/>
      <c r="E13" s="78"/>
      <c r="F13" s="78"/>
      <c r="G13" s="78"/>
    </row>
    <row r="14" spans="1:7" s="52" customFormat="1" x14ac:dyDescent="0.2">
      <c r="A14" s="78"/>
      <c r="B14" s="78"/>
      <c r="C14" s="78"/>
      <c r="D14" s="78"/>
      <c r="E14" s="78"/>
      <c r="F14" s="78"/>
      <c r="G14" s="78"/>
    </row>
    <row r="15" spans="1:7" s="52" customFormat="1" ht="12.75" customHeight="1" x14ac:dyDescent="0.2">
      <c r="A15" s="112" t="s">
        <v>116</v>
      </c>
      <c r="B15" s="113"/>
      <c r="C15" s="113"/>
      <c r="D15" s="75"/>
      <c r="E15" s="75"/>
      <c r="F15" s="75"/>
      <c r="G15" s="75"/>
    </row>
    <row r="16" spans="1:7" s="52" customFormat="1" ht="5.85" customHeight="1" x14ac:dyDescent="0.2">
      <c r="A16" s="75"/>
      <c r="B16" s="79"/>
      <c r="C16" s="79"/>
      <c r="D16" s="75"/>
      <c r="E16" s="75"/>
      <c r="F16" s="75"/>
      <c r="G16" s="75"/>
    </row>
    <row r="17" spans="1:7" s="52" customFormat="1" ht="12.75" customHeight="1" x14ac:dyDescent="0.2">
      <c r="A17" s="115" t="s">
        <v>153</v>
      </c>
      <c r="B17" s="113"/>
      <c r="C17" s="113"/>
      <c r="D17" s="79"/>
      <c r="E17" s="79"/>
      <c r="F17" s="79"/>
      <c r="G17" s="79"/>
    </row>
    <row r="18" spans="1:7" s="52" customFormat="1" ht="12.75" customHeight="1" x14ac:dyDescent="0.2">
      <c r="A18" s="79" t="s">
        <v>134</v>
      </c>
      <c r="B18" s="116" t="s">
        <v>160</v>
      </c>
      <c r="C18" s="113"/>
      <c r="D18" s="79"/>
      <c r="E18" s="79"/>
      <c r="F18" s="79"/>
      <c r="G18" s="79"/>
    </row>
    <row r="19" spans="1:7" s="52" customFormat="1" ht="12.75" customHeight="1" x14ac:dyDescent="0.2">
      <c r="A19" s="79" t="s">
        <v>135</v>
      </c>
      <c r="B19" s="114" t="s">
        <v>154</v>
      </c>
      <c r="C19" s="114"/>
      <c r="D19" s="114"/>
      <c r="E19" s="79"/>
      <c r="F19" s="79"/>
      <c r="G19" s="79"/>
    </row>
    <row r="20" spans="1:7" s="52" customFormat="1" x14ac:dyDescent="0.2">
      <c r="A20" s="79"/>
      <c r="B20" s="79"/>
      <c r="C20" s="79"/>
      <c r="D20" s="79"/>
      <c r="E20" s="79"/>
      <c r="F20" s="79"/>
      <c r="G20" s="79"/>
    </row>
    <row r="21" spans="1:7" s="52" customFormat="1" ht="12.75" customHeight="1" x14ac:dyDescent="0.2">
      <c r="A21" s="112" t="s">
        <v>145</v>
      </c>
      <c r="B21" s="113"/>
      <c r="C21" s="75"/>
      <c r="D21" s="75"/>
      <c r="E21" s="75"/>
      <c r="F21" s="75"/>
      <c r="G21" s="75"/>
    </row>
    <row r="22" spans="1:7" s="52" customFormat="1" ht="5.85" customHeight="1" x14ac:dyDescent="0.2">
      <c r="A22" s="75"/>
      <c r="B22" s="79"/>
      <c r="C22" s="75"/>
      <c r="D22" s="75"/>
      <c r="E22" s="75"/>
      <c r="F22" s="75"/>
      <c r="G22" s="75"/>
    </row>
    <row r="23" spans="1:7" s="52" customFormat="1" ht="12.75" customHeight="1" x14ac:dyDescent="0.2">
      <c r="A23" s="79" t="s">
        <v>136</v>
      </c>
      <c r="B23" s="113" t="s">
        <v>137</v>
      </c>
      <c r="C23" s="113"/>
      <c r="D23" s="79"/>
      <c r="E23" s="79"/>
      <c r="F23" s="79"/>
      <c r="G23" s="79"/>
    </row>
    <row r="24" spans="1:7" s="52" customFormat="1" ht="12.75" customHeight="1" x14ac:dyDescent="0.2">
      <c r="A24" s="79" t="s">
        <v>138</v>
      </c>
      <c r="B24" s="113" t="s">
        <v>139</v>
      </c>
      <c r="C24" s="113"/>
      <c r="D24" s="79"/>
      <c r="E24" s="79"/>
      <c r="F24" s="79"/>
      <c r="G24" s="79"/>
    </row>
    <row r="25" spans="1:7" s="52" customFormat="1" ht="12.75" customHeight="1" x14ac:dyDescent="0.2">
      <c r="A25" s="79"/>
      <c r="B25" s="113"/>
      <c r="C25" s="113"/>
      <c r="D25" s="79"/>
      <c r="E25" s="79"/>
      <c r="F25" s="79"/>
      <c r="G25" s="79"/>
    </row>
    <row r="26" spans="1:7" s="52" customFormat="1" x14ac:dyDescent="0.2">
      <c r="A26" s="78"/>
      <c r="B26" s="78"/>
      <c r="C26" s="78"/>
      <c r="D26" s="78"/>
      <c r="E26" s="78"/>
      <c r="F26" s="78"/>
      <c r="G26" s="78"/>
    </row>
    <row r="27" spans="1:7" s="52" customFormat="1" x14ac:dyDescent="0.2">
      <c r="A27" s="78" t="s">
        <v>146</v>
      </c>
      <c r="B27" s="80" t="s">
        <v>147</v>
      </c>
      <c r="C27" s="78"/>
      <c r="D27" s="78"/>
      <c r="E27" s="78"/>
      <c r="F27" s="78"/>
      <c r="G27" s="78"/>
    </row>
    <row r="28" spans="1:7" s="52" customFormat="1" x14ac:dyDescent="0.2">
      <c r="A28" s="78"/>
      <c r="B28" s="78"/>
      <c r="C28" s="78"/>
      <c r="D28" s="78"/>
      <c r="E28" s="78"/>
      <c r="F28" s="78"/>
      <c r="G28" s="78"/>
    </row>
    <row r="29" spans="1:7" s="52" customFormat="1" ht="27.75" customHeight="1" x14ac:dyDescent="0.2">
      <c r="A29" s="118" t="s">
        <v>167</v>
      </c>
      <c r="B29" s="113"/>
      <c r="C29" s="113"/>
      <c r="D29" s="113"/>
      <c r="E29" s="113"/>
      <c r="F29" s="113"/>
      <c r="G29" s="113"/>
    </row>
    <row r="30" spans="1:7" s="52" customFormat="1" ht="41.85" customHeight="1" x14ac:dyDescent="0.2">
      <c r="A30" s="113" t="s">
        <v>152</v>
      </c>
      <c r="B30" s="113"/>
      <c r="C30" s="113"/>
      <c r="D30" s="113"/>
      <c r="E30" s="113"/>
      <c r="F30" s="113"/>
      <c r="G30" s="113"/>
    </row>
    <row r="31" spans="1:7" s="52" customFormat="1" x14ac:dyDescent="0.2">
      <c r="A31" s="78"/>
      <c r="B31" s="78"/>
      <c r="C31" s="78"/>
      <c r="D31" s="78"/>
      <c r="E31" s="78"/>
      <c r="F31" s="78"/>
      <c r="G31" s="78"/>
    </row>
    <row r="32" spans="1:7" s="52" customFormat="1" x14ac:dyDescent="0.2">
      <c r="A32" s="78"/>
      <c r="B32" s="78"/>
      <c r="C32" s="78"/>
      <c r="D32" s="78"/>
      <c r="E32" s="78"/>
      <c r="F32" s="78"/>
      <c r="G32" s="78"/>
    </row>
    <row r="33" spans="1:7" s="52" customFormat="1" x14ac:dyDescent="0.2">
      <c r="A33" s="78"/>
      <c r="B33" s="78"/>
      <c r="C33" s="78"/>
      <c r="D33" s="78"/>
      <c r="E33" s="78"/>
      <c r="F33" s="78"/>
      <c r="G33" s="78"/>
    </row>
    <row r="34" spans="1:7" s="52" customFormat="1" x14ac:dyDescent="0.2">
      <c r="A34" s="78"/>
      <c r="B34" s="78"/>
      <c r="C34" s="78"/>
      <c r="D34" s="78"/>
      <c r="E34" s="78"/>
      <c r="F34" s="78"/>
      <c r="G34" s="78"/>
    </row>
    <row r="35" spans="1:7" s="52" customFormat="1" x14ac:dyDescent="0.2">
      <c r="A35" s="78"/>
      <c r="B35" s="78"/>
      <c r="C35" s="78"/>
      <c r="D35" s="78"/>
      <c r="E35" s="78"/>
      <c r="F35" s="78"/>
      <c r="G35" s="78"/>
    </row>
    <row r="36" spans="1:7" s="52" customFormat="1" x14ac:dyDescent="0.2">
      <c r="A36" s="78"/>
      <c r="B36" s="78"/>
      <c r="C36" s="78"/>
      <c r="D36" s="78"/>
      <c r="E36" s="78"/>
      <c r="F36" s="78"/>
      <c r="G36" s="78"/>
    </row>
    <row r="37" spans="1:7" s="52" customFormat="1" x14ac:dyDescent="0.2">
      <c r="A37" s="78"/>
      <c r="B37" s="78"/>
      <c r="C37" s="78"/>
      <c r="D37" s="78"/>
      <c r="E37" s="78"/>
      <c r="F37" s="78"/>
      <c r="G37" s="78"/>
    </row>
    <row r="38" spans="1:7" s="52" customFormat="1" x14ac:dyDescent="0.2">
      <c r="A38" s="78"/>
      <c r="B38" s="78"/>
      <c r="C38" s="78"/>
      <c r="D38" s="78"/>
      <c r="E38" s="78"/>
      <c r="F38" s="78"/>
      <c r="G38" s="78"/>
    </row>
    <row r="39" spans="1:7" s="52" customFormat="1" x14ac:dyDescent="0.2">
      <c r="A39" s="78"/>
      <c r="B39" s="78"/>
      <c r="C39" s="78"/>
      <c r="D39" s="78"/>
      <c r="E39" s="78"/>
      <c r="F39" s="78"/>
      <c r="G39" s="78"/>
    </row>
    <row r="40" spans="1:7" s="52" customFormat="1" x14ac:dyDescent="0.2">
      <c r="A40" s="78"/>
      <c r="B40" s="78"/>
      <c r="C40" s="78"/>
      <c r="D40" s="78"/>
      <c r="E40" s="78"/>
      <c r="F40" s="78"/>
      <c r="G40" s="78"/>
    </row>
    <row r="41" spans="1:7" s="52" customFormat="1" x14ac:dyDescent="0.2">
      <c r="A41" s="111" t="s">
        <v>148</v>
      </c>
      <c r="B41" s="111"/>
      <c r="C41" s="78"/>
      <c r="D41" s="78"/>
      <c r="E41" s="78"/>
      <c r="F41" s="78"/>
      <c r="G41" s="78"/>
    </row>
    <row r="42" spans="1:7" s="52" customFormat="1" x14ac:dyDescent="0.2">
      <c r="A42" s="78"/>
      <c r="B42" s="78"/>
      <c r="C42" s="78"/>
      <c r="D42" s="78"/>
      <c r="E42" s="78"/>
      <c r="F42" s="78"/>
      <c r="G42" s="78"/>
    </row>
    <row r="43" spans="1:7" s="52" customFormat="1" x14ac:dyDescent="0.2">
      <c r="A43" s="7">
        <v>0</v>
      </c>
      <c r="B43" s="8" t="s">
        <v>5</v>
      </c>
      <c r="C43" s="78"/>
      <c r="D43" s="78"/>
      <c r="E43" s="78"/>
      <c r="F43" s="78"/>
      <c r="G43" s="78"/>
    </row>
    <row r="44" spans="1:7" s="52" customFormat="1" x14ac:dyDescent="0.2">
      <c r="A44" s="8" t="s">
        <v>19</v>
      </c>
      <c r="B44" s="8" t="s">
        <v>6</v>
      </c>
      <c r="C44" s="78"/>
      <c r="D44" s="78"/>
      <c r="E44" s="78"/>
      <c r="F44" s="78"/>
      <c r="G44" s="78"/>
    </row>
    <row r="45" spans="1:7" s="52" customFormat="1" x14ac:dyDescent="0.2">
      <c r="A45" s="8" t="s">
        <v>20</v>
      </c>
      <c r="B45" s="8" t="s">
        <v>7</v>
      </c>
      <c r="C45" s="78"/>
      <c r="D45" s="78"/>
      <c r="E45" s="78"/>
      <c r="F45" s="78"/>
      <c r="G45" s="78"/>
    </row>
    <row r="46" spans="1:7" s="52" customFormat="1" x14ac:dyDescent="0.2">
      <c r="A46" s="8" t="s">
        <v>21</v>
      </c>
      <c r="B46" s="8" t="s">
        <v>8</v>
      </c>
      <c r="C46" s="78"/>
      <c r="D46" s="78"/>
      <c r="E46" s="78"/>
      <c r="F46" s="78"/>
      <c r="G46" s="78"/>
    </row>
    <row r="47" spans="1:7" s="52" customFormat="1" x14ac:dyDescent="0.2">
      <c r="A47" s="8" t="s">
        <v>15</v>
      </c>
      <c r="B47" s="8" t="s">
        <v>9</v>
      </c>
      <c r="C47" s="78"/>
      <c r="D47" s="78"/>
      <c r="E47" s="78"/>
      <c r="F47" s="78"/>
      <c r="G47" s="78"/>
    </row>
    <row r="48" spans="1:7" s="52" customFormat="1" x14ac:dyDescent="0.2">
      <c r="A48" s="8" t="s">
        <v>16</v>
      </c>
      <c r="B48" s="8" t="s">
        <v>10</v>
      </c>
      <c r="C48" s="78"/>
      <c r="D48" s="78"/>
      <c r="E48" s="78"/>
      <c r="F48" s="78"/>
      <c r="G48" s="78"/>
    </row>
    <row r="49" spans="1:7" s="52" customFormat="1" x14ac:dyDescent="0.2">
      <c r="A49" s="8" t="s">
        <v>17</v>
      </c>
      <c r="B49" s="8" t="s">
        <v>11</v>
      </c>
      <c r="C49" s="78"/>
      <c r="D49" s="78"/>
      <c r="E49" s="78"/>
      <c r="F49" s="78"/>
      <c r="G49" s="78"/>
    </row>
    <row r="50" spans="1:7" s="52" customFormat="1" x14ac:dyDescent="0.2">
      <c r="A50" s="8" t="s">
        <v>18</v>
      </c>
      <c r="B50" s="8" t="s">
        <v>12</v>
      </c>
      <c r="C50" s="78"/>
      <c r="D50" s="78"/>
      <c r="E50" s="78"/>
      <c r="F50" s="78"/>
      <c r="G50" s="78"/>
    </row>
    <row r="51" spans="1:7" s="52" customFormat="1" x14ac:dyDescent="0.2">
      <c r="A51" s="8" t="s">
        <v>149</v>
      </c>
      <c r="B51" s="8" t="s">
        <v>13</v>
      </c>
      <c r="C51" s="78"/>
      <c r="D51" s="78"/>
      <c r="E51" s="78"/>
      <c r="F51" s="78"/>
      <c r="G51" s="78"/>
    </row>
    <row r="52" spans="1:7" s="52" customFormat="1" x14ac:dyDescent="0.2">
      <c r="A52" s="8" t="s">
        <v>140</v>
      </c>
      <c r="B52" s="8" t="s">
        <v>14</v>
      </c>
      <c r="C52" s="78"/>
      <c r="D52" s="78"/>
      <c r="E52" s="78"/>
      <c r="F52" s="78"/>
      <c r="G52" s="78"/>
    </row>
    <row r="53" spans="1:7" s="52" customFormat="1" x14ac:dyDescent="0.2"/>
    <row r="54" spans="1:7" x14ac:dyDescent="0.2">
      <c r="A54" s="76"/>
      <c r="B54" s="76"/>
      <c r="C54" s="76"/>
      <c r="D54" s="76"/>
      <c r="E54" s="76"/>
      <c r="F54" s="76"/>
      <c r="G54" s="76"/>
    </row>
    <row r="55" spans="1:7" x14ac:dyDescent="0.2">
      <c r="A55" s="76"/>
      <c r="B55" s="76"/>
      <c r="C55" s="76"/>
      <c r="D55" s="76"/>
      <c r="E55" s="76"/>
      <c r="F55" s="76"/>
      <c r="G55" s="76"/>
    </row>
    <row r="56" spans="1:7" x14ac:dyDescent="0.2">
      <c r="A56" s="76"/>
      <c r="B56" s="76"/>
      <c r="C56" s="76"/>
      <c r="D56" s="76"/>
      <c r="E56" s="76"/>
      <c r="F56" s="76"/>
      <c r="G56" s="76"/>
    </row>
    <row r="57" spans="1:7" x14ac:dyDescent="0.2">
      <c r="A57" s="76"/>
      <c r="B57" s="76"/>
      <c r="C57" s="76"/>
      <c r="D57" s="76"/>
      <c r="E57" s="76"/>
      <c r="F57" s="76"/>
      <c r="G57" s="76"/>
    </row>
    <row r="58" spans="1:7" x14ac:dyDescent="0.2">
      <c r="A58" s="76"/>
      <c r="B58" s="76"/>
      <c r="C58" s="76"/>
      <c r="D58" s="76"/>
      <c r="E58" s="76"/>
      <c r="F58" s="76"/>
      <c r="G58" s="76"/>
    </row>
    <row r="59" spans="1:7" x14ac:dyDescent="0.2">
      <c r="A59" s="76"/>
      <c r="B59" s="76"/>
      <c r="C59" s="76"/>
      <c r="D59" s="76"/>
      <c r="E59" s="76"/>
      <c r="F59" s="76"/>
      <c r="G59" s="76"/>
    </row>
    <row r="60" spans="1:7" x14ac:dyDescent="0.2">
      <c r="A60" s="76"/>
      <c r="B60" s="76"/>
      <c r="C60" s="76"/>
      <c r="D60" s="76"/>
      <c r="E60" s="76"/>
      <c r="F60" s="76"/>
      <c r="G60" s="76"/>
    </row>
    <row r="61" spans="1:7" x14ac:dyDescent="0.2">
      <c r="A61" s="76"/>
      <c r="B61" s="76"/>
      <c r="C61" s="76"/>
      <c r="D61" s="76"/>
      <c r="E61" s="76"/>
      <c r="F61" s="76"/>
      <c r="G61" s="76"/>
    </row>
    <row r="62" spans="1:7" x14ac:dyDescent="0.2">
      <c r="A62" s="76"/>
      <c r="B62" s="76"/>
      <c r="C62" s="76"/>
      <c r="D62" s="76"/>
      <c r="E62" s="76"/>
      <c r="F62" s="76"/>
      <c r="G62" s="76"/>
    </row>
    <row r="63" spans="1:7" x14ac:dyDescent="0.2">
      <c r="A63" s="76"/>
      <c r="B63" s="76"/>
      <c r="C63" s="76"/>
      <c r="D63" s="76"/>
      <c r="E63" s="76"/>
      <c r="F63" s="76"/>
      <c r="G63" s="76"/>
    </row>
    <row r="64" spans="1:7" x14ac:dyDescent="0.2">
      <c r="A64" s="76"/>
      <c r="B64" s="76"/>
      <c r="C64" s="76"/>
      <c r="D64" s="76"/>
      <c r="E64" s="76"/>
      <c r="F64" s="76"/>
      <c r="G64" s="76"/>
    </row>
    <row r="65" spans="1:7" x14ac:dyDescent="0.2">
      <c r="A65" s="76"/>
      <c r="B65" s="76"/>
      <c r="C65" s="76"/>
      <c r="D65" s="76"/>
      <c r="E65" s="76"/>
      <c r="F65" s="76"/>
      <c r="G65" s="76"/>
    </row>
    <row r="66" spans="1:7" x14ac:dyDescent="0.2">
      <c r="A66" s="76"/>
      <c r="B66" s="76"/>
      <c r="C66" s="76"/>
      <c r="D66" s="76"/>
      <c r="E66" s="76"/>
      <c r="F66" s="76"/>
      <c r="G66" s="76"/>
    </row>
    <row r="67" spans="1:7" x14ac:dyDescent="0.2">
      <c r="A67" s="76"/>
      <c r="B67" s="76"/>
      <c r="C67" s="76"/>
      <c r="D67" s="76"/>
      <c r="E67" s="76"/>
      <c r="F67" s="76"/>
      <c r="G67" s="76"/>
    </row>
    <row r="68" spans="1:7" x14ac:dyDescent="0.2">
      <c r="A68" s="76"/>
      <c r="B68" s="76"/>
      <c r="C68" s="76"/>
      <c r="D68" s="76"/>
      <c r="E68" s="76"/>
      <c r="F68" s="76"/>
      <c r="G68" s="76"/>
    </row>
    <row r="69" spans="1:7" x14ac:dyDescent="0.2">
      <c r="A69" s="76"/>
      <c r="B69" s="76"/>
      <c r="C69" s="76"/>
      <c r="D69" s="76"/>
      <c r="E69" s="76"/>
      <c r="F69" s="76"/>
      <c r="G69" s="76"/>
    </row>
    <row r="70" spans="1:7" x14ac:dyDescent="0.2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  <row r="174" spans="1:7" x14ac:dyDescent="0.2">
      <c r="A174" s="76"/>
      <c r="B174" s="76"/>
      <c r="C174" s="76"/>
      <c r="D174" s="76"/>
      <c r="E174" s="76"/>
      <c r="F174" s="76"/>
      <c r="G174" s="76"/>
    </row>
    <row r="175" spans="1:7" x14ac:dyDescent="0.2">
      <c r="A175" s="76"/>
      <c r="B175" s="76"/>
      <c r="C175" s="76"/>
      <c r="D175" s="76"/>
      <c r="E175" s="76"/>
      <c r="F175" s="76"/>
      <c r="G175" s="76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9" t="s">
        <v>158</v>
      </c>
      <c r="B2" s="119"/>
      <c r="C2" s="119"/>
      <c r="D2" s="119"/>
      <c r="E2" s="119"/>
      <c r="F2" s="119"/>
      <c r="G2" s="119"/>
    </row>
    <row r="4" spans="1:7" s="9" customFormat="1" ht="26.25" customHeight="1" x14ac:dyDescent="0.2">
      <c r="A4" s="127" t="s">
        <v>133</v>
      </c>
      <c r="B4" s="89" t="s">
        <v>98</v>
      </c>
      <c r="C4" s="89" t="s">
        <v>99</v>
      </c>
      <c r="D4" s="89" t="s">
        <v>100</v>
      </c>
      <c r="E4" s="122" t="s">
        <v>168</v>
      </c>
      <c r="F4" s="123"/>
      <c r="G4" s="124"/>
    </row>
    <row r="5" spans="1:7" s="9" customFormat="1" ht="18" customHeight="1" x14ac:dyDescent="0.2">
      <c r="A5" s="128"/>
      <c r="B5" s="120" t="s">
        <v>169</v>
      </c>
      <c r="C5" s="121"/>
      <c r="D5" s="121"/>
      <c r="E5" s="36" t="s">
        <v>169</v>
      </c>
      <c r="F5" s="36" t="s">
        <v>170</v>
      </c>
      <c r="G5" s="125" t="s">
        <v>159</v>
      </c>
    </row>
    <row r="6" spans="1:7" s="9" customFormat="1" ht="17.25" customHeight="1" x14ac:dyDescent="0.2">
      <c r="A6" s="129"/>
      <c r="B6" s="120" t="s">
        <v>113</v>
      </c>
      <c r="C6" s="121"/>
      <c r="D6" s="121"/>
      <c r="E6" s="121"/>
      <c r="F6" s="121"/>
      <c r="G6" s="126"/>
    </row>
    <row r="7" spans="1:7" s="9" customFormat="1" ht="12" customHeight="1" x14ac:dyDescent="0.2">
      <c r="A7" s="73"/>
    </row>
    <row r="8" spans="1:7" s="9" customFormat="1" ht="12" customHeight="1" x14ac:dyDescent="0.2">
      <c r="A8" s="37" t="s">
        <v>22</v>
      </c>
      <c r="B8" s="90">
        <v>216.53568000000001</v>
      </c>
      <c r="C8" s="90">
        <v>203.50964400000001</v>
      </c>
      <c r="D8" s="90">
        <v>262.32104399999997</v>
      </c>
      <c r="E8" s="90">
        <v>682.36636799999997</v>
      </c>
      <c r="F8" s="90">
        <v>622.26967400000001</v>
      </c>
      <c r="G8" s="91">
        <f>IF(AND(F8&gt;0,E8&gt;0),(E8/F8%)-100,"x  ")</f>
        <v>9.6576607395461735</v>
      </c>
    </row>
    <row r="9" spans="1:7" s="9" customFormat="1" ht="12" x14ac:dyDescent="0.2">
      <c r="A9" s="38" t="s">
        <v>23</v>
      </c>
    </row>
    <row r="10" spans="1:7" s="9" customFormat="1" ht="12" x14ac:dyDescent="0.2">
      <c r="A10" s="39" t="s">
        <v>24</v>
      </c>
      <c r="B10" s="90">
        <v>3.1795019999999998</v>
      </c>
      <c r="C10" s="90">
        <v>1.5403199999999999</v>
      </c>
      <c r="D10" s="90">
        <v>2.0220470000000001</v>
      </c>
      <c r="E10" s="90">
        <v>6.7418690000000003</v>
      </c>
      <c r="F10" s="90">
        <v>7.0734209999999997</v>
      </c>
      <c r="G10" s="91">
        <f>IF(AND(F10&gt;0,E10&gt;0),(E10/F10%)-100,"x  ")</f>
        <v>-4.6872934609717021</v>
      </c>
    </row>
    <row r="11" spans="1:7" s="9" customFormat="1" ht="12" x14ac:dyDescent="0.2">
      <c r="A11" s="39" t="s">
        <v>25</v>
      </c>
      <c r="B11" s="90">
        <v>105.72725699999999</v>
      </c>
      <c r="C11" s="90">
        <v>87.427476999999996</v>
      </c>
      <c r="D11" s="90">
        <v>98.848658</v>
      </c>
      <c r="E11" s="90">
        <v>292.00339200000002</v>
      </c>
      <c r="F11" s="90">
        <v>303.976922</v>
      </c>
      <c r="G11" s="91">
        <f>IF(AND(F11&gt;0,E11&gt;0),(E11/F11%)-100,"x  ")</f>
        <v>-3.9389602083015944</v>
      </c>
    </row>
    <row r="12" spans="1:7" s="9" customFormat="1" ht="12" x14ac:dyDescent="0.2">
      <c r="A12" s="40" t="s">
        <v>32</v>
      </c>
    </row>
    <row r="13" spans="1:7" s="9" customFormat="1" ht="24" x14ac:dyDescent="0.2">
      <c r="A13" s="40" t="s">
        <v>143</v>
      </c>
      <c r="B13" s="90">
        <v>26.609915000000001</v>
      </c>
      <c r="C13" s="90">
        <v>21.864186</v>
      </c>
      <c r="D13" s="90">
        <v>28.293675</v>
      </c>
      <c r="E13" s="90">
        <v>76.767775999999998</v>
      </c>
      <c r="F13" s="90">
        <v>87.681607</v>
      </c>
      <c r="G13" s="91">
        <f>IF(AND(F13&gt;0,E13&gt;0),(E13/F13%)-100,"x  ")</f>
        <v>-12.447115619128652</v>
      </c>
    </row>
    <row r="14" spans="1:7" s="9" customFormat="1" ht="12" x14ac:dyDescent="0.2">
      <c r="A14" s="40" t="s">
        <v>117</v>
      </c>
      <c r="B14" s="90">
        <v>32.848937999999997</v>
      </c>
      <c r="C14" s="90">
        <v>31.7102</v>
      </c>
      <c r="D14" s="90">
        <v>35.501069000000001</v>
      </c>
      <c r="E14" s="90">
        <v>100.06020700000001</v>
      </c>
      <c r="F14" s="90">
        <v>93.515569999999997</v>
      </c>
      <c r="G14" s="91">
        <f>IF(AND(F14&gt;0,E14&gt;0),(E14/F14%)-100,"x  ")</f>
        <v>6.9984463549759823</v>
      </c>
    </row>
    <row r="15" spans="1:7" s="9" customFormat="1" ht="12" x14ac:dyDescent="0.2">
      <c r="A15" s="39" t="s">
        <v>26</v>
      </c>
      <c r="B15" s="90">
        <v>95.917146000000002</v>
      </c>
      <c r="C15" s="90">
        <v>102.311662</v>
      </c>
      <c r="D15" s="90">
        <v>144.899258</v>
      </c>
      <c r="E15" s="90">
        <v>343.12806599999999</v>
      </c>
      <c r="F15" s="90">
        <v>279.87846300000001</v>
      </c>
      <c r="G15" s="91">
        <f>IF(AND(F15&gt;0,E15&gt;0),(E15/F15%)-100,"x  ")</f>
        <v>22.598953246359642</v>
      </c>
    </row>
    <row r="16" spans="1:7" s="9" customFormat="1" ht="12" x14ac:dyDescent="0.2">
      <c r="A16" s="41" t="s">
        <v>28</v>
      </c>
    </row>
    <row r="17" spans="1:7" s="9" customFormat="1" ht="12" x14ac:dyDescent="0.2">
      <c r="A17" s="41" t="s">
        <v>118</v>
      </c>
      <c r="B17" s="90">
        <v>6.2932119999999996</v>
      </c>
      <c r="C17" s="90">
        <v>21.112399</v>
      </c>
      <c r="D17" s="90">
        <v>42.843032999999998</v>
      </c>
      <c r="E17" s="90">
        <v>70.248643999999999</v>
      </c>
      <c r="F17" s="90">
        <v>21.501429999999999</v>
      </c>
      <c r="G17" s="91">
        <f>IF(AND(F17&gt;0,E17&gt;0),(E17/F17%)-100,"x  ")</f>
        <v>226.71614864685745</v>
      </c>
    </row>
    <row r="18" spans="1:7" s="9" customFormat="1" ht="12" x14ac:dyDescent="0.2">
      <c r="A18" s="42" t="s">
        <v>119</v>
      </c>
      <c r="B18" s="90">
        <v>13.318465</v>
      </c>
      <c r="C18" s="90">
        <v>5.3306699999999996</v>
      </c>
      <c r="D18" s="90">
        <v>6.3247929999999997</v>
      </c>
      <c r="E18" s="90">
        <v>24.973928000000001</v>
      </c>
      <c r="F18" s="90">
        <v>19.980287000000001</v>
      </c>
      <c r="G18" s="91">
        <f>IF(AND(F18&gt;0,E18&gt;0),(E18/F18%)-100,"x  ")</f>
        <v>24.992839191949557</v>
      </c>
    </row>
    <row r="19" spans="1:7" s="9" customFormat="1" ht="12" x14ac:dyDescent="0.2">
      <c r="A19" s="42" t="s">
        <v>120</v>
      </c>
      <c r="B19" s="90">
        <v>12.592267</v>
      </c>
      <c r="C19" s="90">
        <v>11.632285</v>
      </c>
      <c r="D19" s="90">
        <v>15.935809000000001</v>
      </c>
      <c r="E19" s="90">
        <v>40.160361000000002</v>
      </c>
      <c r="F19" s="90">
        <v>36.458742999999998</v>
      </c>
      <c r="G19" s="91">
        <f>IF(AND(F19&gt;0,E19&gt;0),(E19/F19%)-100,"x  ")</f>
        <v>10.152895287695472</v>
      </c>
    </row>
    <row r="20" spans="1:7" s="9" customFormat="1" ht="12" x14ac:dyDescent="0.2">
      <c r="A20" s="43" t="s">
        <v>27</v>
      </c>
      <c r="B20" s="90">
        <v>11.711774999999999</v>
      </c>
      <c r="C20" s="90">
        <v>12.230185000000001</v>
      </c>
      <c r="D20" s="90">
        <v>16.551081</v>
      </c>
      <c r="E20" s="90">
        <v>40.493040999999998</v>
      </c>
      <c r="F20" s="90">
        <v>31.340868</v>
      </c>
      <c r="G20" s="91">
        <f>IF(AND(F20&gt;0,E20&gt;0),(E20/F20%)-100,"x  ")</f>
        <v>29.202040607171426</v>
      </c>
    </row>
    <row r="21" spans="1:7" s="9" customFormat="1" ht="12" x14ac:dyDescent="0.2">
      <c r="A21" s="44"/>
    </row>
    <row r="22" spans="1:7" s="9" customFormat="1" ht="12" x14ac:dyDescent="0.2">
      <c r="A22" s="37" t="s">
        <v>29</v>
      </c>
      <c r="B22" s="90">
        <v>1227.5833170000001</v>
      </c>
      <c r="C22" s="90">
        <v>1251.3425689999999</v>
      </c>
      <c r="D22" s="90">
        <v>1510.9551690000001</v>
      </c>
      <c r="E22" s="90">
        <v>3989.8810549999998</v>
      </c>
      <c r="F22" s="90">
        <v>3989.331764</v>
      </c>
      <c r="G22" s="91">
        <f>IF(AND(F22&gt;0,E22&gt;0),(E22/F22%)-100,"x  ")</f>
        <v>1.3768997729314947E-2</v>
      </c>
    </row>
    <row r="23" spans="1:7" s="9" customFormat="1" ht="12" x14ac:dyDescent="0.2">
      <c r="A23" s="45" t="s">
        <v>23</v>
      </c>
    </row>
    <row r="24" spans="1:7" s="9" customFormat="1" ht="12" x14ac:dyDescent="0.2">
      <c r="A24" s="43" t="s">
        <v>30</v>
      </c>
      <c r="B24" s="90">
        <v>7.6589020000000003</v>
      </c>
      <c r="C24" s="90">
        <v>9.3363829999999997</v>
      </c>
      <c r="D24" s="90">
        <v>9.6843810000000001</v>
      </c>
      <c r="E24" s="90">
        <v>26.679666000000001</v>
      </c>
      <c r="F24" s="90">
        <v>28.622685000000001</v>
      </c>
      <c r="G24" s="91">
        <f>IF(AND(F24&gt;0,E24&gt;0),(E24/F24%)-100,"x  ")</f>
        <v>-6.788388301097541</v>
      </c>
    </row>
    <row r="25" spans="1:7" s="9" customFormat="1" ht="12" x14ac:dyDescent="0.2">
      <c r="A25" s="43" t="s">
        <v>31</v>
      </c>
      <c r="B25" s="90">
        <v>114.145903</v>
      </c>
      <c r="C25" s="90">
        <v>110.17643200000001</v>
      </c>
      <c r="D25" s="90">
        <v>132.535382</v>
      </c>
      <c r="E25" s="90">
        <v>356.85771699999998</v>
      </c>
      <c r="F25" s="90">
        <v>382.00832400000002</v>
      </c>
      <c r="G25" s="91">
        <f>IF(AND(F25&gt;0,E25&gt;0),(E25/F25%)-100,"x  ")</f>
        <v>-6.5837850695630493</v>
      </c>
    </row>
    <row r="26" spans="1:7" s="9" customFormat="1" ht="12" x14ac:dyDescent="0.2">
      <c r="A26" s="41" t="s">
        <v>32</v>
      </c>
    </row>
    <row r="27" spans="1:7" s="9" customFormat="1" ht="12" x14ac:dyDescent="0.2">
      <c r="A27" s="41" t="s">
        <v>33</v>
      </c>
      <c r="B27" s="90">
        <v>3.064136</v>
      </c>
      <c r="C27" s="90">
        <v>4.1451500000000001</v>
      </c>
      <c r="D27" s="90">
        <v>4.6377540000000002</v>
      </c>
      <c r="E27" s="90">
        <v>11.84704</v>
      </c>
      <c r="F27" s="90">
        <v>8.9889880000000009</v>
      </c>
      <c r="G27" s="91">
        <f>IF(AND(F27&gt;0,E27&gt;0),(E27/F27%)-100,"x  ")</f>
        <v>31.795036326669901</v>
      </c>
    </row>
    <row r="28" spans="1:7" s="9" customFormat="1" ht="12" x14ac:dyDescent="0.2">
      <c r="A28" s="41" t="s">
        <v>34</v>
      </c>
      <c r="B28" s="90">
        <v>31.797232999999999</v>
      </c>
      <c r="C28" s="90">
        <v>29.330497999999999</v>
      </c>
      <c r="D28" s="90">
        <v>23.784224999999999</v>
      </c>
      <c r="E28" s="90">
        <v>84.911956000000004</v>
      </c>
      <c r="F28" s="90">
        <v>125.294313</v>
      </c>
      <c r="G28" s="91">
        <f>IF(AND(F28&gt;0,E28&gt;0),(E28/F28%)-100,"x  ")</f>
        <v>-32.229999936230143</v>
      </c>
    </row>
    <row r="29" spans="1:7" s="9" customFormat="1" ht="12" x14ac:dyDescent="0.2">
      <c r="A29" s="41" t="s">
        <v>121</v>
      </c>
      <c r="B29" s="90">
        <v>11.566662000000001</v>
      </c>
      <c r="C29" s="90">
        <v>10.917344</v>
      </c>
      <c r="D29" s="90">
        <v>12.713507999999999</v>
      </c>
      <c r="E29" s="90">
        <v>35.197513999999998</v>
      </c>
      <c r="F29" s="90">
        <v>27.498391000000002</v>
      </c>
      <c r="G29" s="91">
        <f>IF(AND(F29&gt;0,E29&gt;0),(E29/F29%)-100,"x  ")</f>
        <v>27.998449072893024</v>
      </c>
    </row>
    <row r="30" spans="1:7" s="9" customFormat="1" ht="12" x14ac:dyDescent="0.2">
      <c r="A30" s="41" t="s">
        <v>122</v>
      </c>
      <c r="B30" s="90">
        <v>9.6781880000000005</v>
      </c>
      <c r="C30" s="90">
        <v>10.421639000000001</v>
      </c>
      <c r="D30" s="90">
        <v>15.401992</v>
      </c>
      <c r="E30" s="90">
        <v>35.501818999999998</v>
      </c>
      <c r="F30" s="90">
        <v>51.076957999999998</v>
      </c>
      <c r="G30" s="91">
        <f>IF(AND(F30&gt;0,E30&gt;0),(E30/F30%)-100,"x  ")</f>
        <v>-30.493474180666752</v>
      </c>
    </row>
    <row r="31" spans="1:7" s="9" customFormat="1" ht="12" x14ac:dyDescent="0.2">
      <c r="A31" s="45" t="s">
        <v>35</v>
      </c>
      <c r="B31" s="90">
        <v>1105.7785120000001</v>
      </c>
      <c r="C31" s="90">
        <v>1131.8297540000001</v>
      </c>
      <c r="D31" s="90">
        <v>1368.735406</v>
      </c>
      <c r="E31" s="90">
        <v>3606.343672</v>
      </c>
      <c r="F31" s="90">
        <v>3578.7007549999998</v>
      </c>
      <c r="G31" s="91">
        <f>IF(AND(F31&gt;0,E31&gt;0),(E31/F31%)-100,"x  ")</f>
        <v>0.77242884757488639</v>
      </c>
    </row>
    <row r="32" spans="1:7" s="9" customFormat="1" ht="12" x14ac:dyDescent="0.2">
      <c r="A32" s="46" t="s">
        <v>23</v>
      </c>
    </row>
    <row r="33" spans="1:7" s="9" customFormat="1" ht="12" x14ac:dyDescent="0.2">
      <c r="A33" s="41" t="s">
        <v>36</v>
      </c>
      <c r="B33" s="90">
        <v>162.53574900000001</v>
      </c>
      <c r="C33" s="90">
        <v>159.71849599999999</v>
      </c>
      <c r="D33" s="90">
        <v>182.850853</v>
      </c>
      <c r="E33" s="90">
        <v>505.105098</v>
      </c>
      <c r="F33" s="90">
        <v>515.28151800000001</v>
      </c>
      <c r="G33" s="91">
        <f>IF(AND(F33&gt;0,E33&gt;0),(E33/F33%)-100,"x  ")</f>
        <v>-1.9749243170021913</v>
      </c>
    </row>
    <row r="34" spans="1:7" s="9" customFormat="1" ht="12" x14ac:dyDescent="0.2">
      <c r="A34" s="47" t="s">
        <v>32</v>
      </c>
    </row>
    <row r="35" spans="1:7" s="9" customFormat="1" ht="12" x14ac:dyDescent="0.2">
      <c r="A35" s="47" t="s">
        <v>123</v>
      </c>
      <c r="B35" s="90">
        <v>16.572004</v>
      </c>
      <c r="C35" s="90">
        <v>17.19866</v>
      </c>
      <c r="D35" s="90">
        <v>18.658895999999999</v>
      </c>
      <c r="E35" s="90">
        <v>52.429560000000002</v>
      </c>
      <c r="F35" s="90">
        <v>62.537253999999997</v>
      </c>
      <c r="G35" s="91">
        <f>IF(AND(F35&gt;0,E35&gt;0),(E35/F35%)-100,"x  ")</f>
        <v>-16.162676410448071</v>
      </c>
    </row>
    <row r="36" spans="1:7" s="9" customFormat="1" ht="12" x14ac:dyDescent="0.2">
      <c r="A36" s="48" t="s">
        <v>37</v>
      </c>
      <c r="B36" s="90">
        <v>51.587567</v>
      </c>
      <c r="C36" s="90">
        <v>52.596392999999999</v>
      </c>
      <c r="D36" s="90">
        <v>59.523046999999998</v>
      </c>
      <c r="E36" s="90">
        <v>163.707007</v>
      </c>
      <c r="F36" s="90">
        <v>186.38213099999999</v>
      </c>
      <c r="G36" s="91">
        <f>IF(AND(F36&gt;0,E36&gt;0),(E36/F36%)-100,"x  ")</f>
        <v>-12.165932366123656</v>
      </c>
    </row>
    <row r="37" spans="1:7" s="9" customFormat="1" ht="12" x14ac:dyDescent="0.2">
      <c r="A37" s="48" t="s">
        <v>38</v>
      </c>
      <c r="B37" s="90">
        <v>24.593769000000002</v>
      </c>
      <c r="C37" s="90">
        <v>22.704435</v>
      </c>
      <c r="D37" s="90">
        <v>26.053552</v>
      </c>
      <c r="E37" s="90">
        <v>73.351755999999995</v>
      </c>
      <c r="F37" s="90">
        <v>62.774088999999996</v>
      </c>
      <c r="G37" s="91">
        <f>IF(AND(F37&gt;0,E37&gt;0),(E37/F37%)-100,"x  ")</f>
        <v>16.850371177827839</v>
      </c>
    </row>
    <row r="38" spans="1:7" s="9" customFormat="1" ht="12" x14ac:dyDescent="0.2">
      <c r="A38" s="46" t="s">
        <v>39</v>
      </c>
      <c r="B38" s="90">
        <v>943.24276299999997</v>
      </c>
      <c r="C38" s="90">
        <v>972.11125800000002</v>
      </c>
      <c r="D38" s="90">
        <v>1185.8845530000001</v>
      </c>
      <c r="E38" s="90">
        <v>3101.238574</v>
      </c>
      <c r="F38" s="90">
        <v>3063.4192370000001</v>
      </c>
      <c r="G38" s="91">
        <f>IF(AND(F38&gt;0,E38&gt;0),(E38/F38%)-100,"x  ")</f>
        <v>1.234546566242642</v>
      </c>
    </row>
    <row r="39" spans="1:7" s="9" customFormat="1" ht="12" x14ac:dyDescent="0.2">
      <c r="A39" s="47" t="s">
        <v>32</v>
      </c>
    </row>
    <row r="40" spans="1:7" s="9" customFormat="1" ht="12" x14ac:dyDescent="0.2">
      <c r="A40" s="47" t="s">
        <v>124</v>
      </c>
      <c r="B40" s="90">
        <v>31.778292</v>
      </c>
      <c r="C40" s="90">
        <v>32.194834</v>
      </c>
      <c r="D40" s="90">
        <v>35.940868000000002</v>
      </c>
      <c r="E40" s="90">
        <v>99.913994000000002</v>
      </c>
      <c r="F40" s="90">
        <v>95.122800999999995</v>
      </c>
      <c r="G40" s="91">
        <f t="shared" ref="G40:G51" si="0">IF(AND(F40&gt;0,E40&gt;0),(E40/F40%)-100,"x  ")</f>
        <v>5.0368502079748652</v>
      </c>
    </row>
    <row r="41" spans="1:7" s="9" customFormat="1" ht="12" x14ac:dyDescent="0.2">
      <c r="A41" s="48" t="s">
        <v>40</v>
      </c>
      <c r="B41" s="90">
        <v>26.794218999999998</v>
      </c>
      <c r="C41" s="90">
        <v>27.127110999999999</v>
      </c>
      <c r="D41" s="90">
        <v>33.877575</v>
      </c>
      <c r="E41" s="90">
        <v>87.798905000000005</v>
      </c>
      <c r="F41" s="90">
        <v>103.546351</v>
      </c>
      <c r="G41" s="91">
        <f t="shared" si="0"/>
        <v>-15.208112934853688</v>
      </c>
    </row>
    <row r="42" spans="1:7" s="9" customFormat="1" ht="12" x14ac:dyDescent="0.2">
      <c r="A42" s="48" t="s">
        <v>41</v>
      </c>
      <c r="B42" s="90">
        <v>28.371393000000001</v>
      </c>
      <c r="C42" s="90">
        <v>26.879735</v>
      </c>
      <c r="D42" s="90">
        <v>30.909925000000001</v>
      </c>
      <c r="E42" s="90">
        <v>86.161052999999995</v>
      </c>
      <c r="F42" s="90">
        <v>97.121007000000006</v>
      </c>
      <c r="G42" s="91">
        <f t="shared" si="0"/>
        <v>-11.284843864932341</v>
      </c>
    </row>
    <row r="43" spans="1:7" s="9" customFormat="1" ht="12" x14ac:dyDescent="0.2">
      <c r="A43" s="48" t="s">
        <v>125</v>
      </c>
      <c r="B43" s="90">
        <v>98.466764999999995</v>
      </c>
      <c r="C43" s="90">
        <v>85.268184000000005</v>
      </c>
      <c r="D43" s="90">
        <v>102.074089</v>
      </c>
      <c r="E43" s="90">
        <v>285.80903799999999</v>
      </c>
      <c r="F43" s="90">
        <v>263.92481700000002</v>
      </c>
      <c r="G43" s="91">
        <f t="shared" si="0"/>
        <v>8.2918390353567872</v>
      </c>
    </row>
    <row r="44" spans="1:7" s="9" customFormat="1" ht="12" x14ac:dyDescent="0.2">
      <c r="A44" s="48" t="s">
        <v>42</v>
      </c>
      <c r="B44" s="90">
        <v>41.772181000000003</v>
      </c>
      <c r="C44" s="90">
        <v>37.912289999999999</v>
      </c>
      <c r="D44" s="90">
        <v>40.737144000000001</v>
      </c>
      <c r="E44" s="90">
        <v>120.421615</v>
      </c>
      <c r="F44" s="90">
        <v>139.222928</v>
      </c>
      <c r="G44" s="91">
        <f t="shared" si="0"/>
        <v>-13.50446601726405</v>
      </c>
    </row>
    <row r="45" spans="1:7" s="9" customFormat="1" ht="12" x14ac:dyDescent="0.2">
      <c r="A45" s="48" t="s">
        <v>43</v>
      </c>
      <c r="B45" s="90">
        <v>128.58889199999999</v>
      </c>
      <c r="C45" s="90">
        <v>143.231041</v>
      </c>
      <c r="D45" s="90">
        <v>164.83609899999999</v>
      </c>
      <c r="E45" s="90">
        <v>436.65603199999998</v>
      </c>
      <c r="F45" s="90">
        <v>471.72640200000001</v>
      </c>
      <c r="G45" s="91">
        <f t="shared" si="0"/>
        <v>-7.4344725780262877</v>
      </c>
    </row>
    <row r="46" spans="1:7" s="9" customFormat="1" ht="12" x14ac:dyDescent="0.2">
      <c r="A46" s="48" t="s">
        <v>127</v>
      </c>
      <c r="B46" s="90">
        <v>206.512248</v>
      </c>
      <c r="C46" s="90">
        <v>228.82862700000001</v>
      </c>
      <c r="D46" s="90">
        <v>266.93586900000003</v>
      </c>
      <c r="E46" s="90">
        <v>702.27674400000001</v>
      </c>
      <c r="F46" s="90">
        <v>759.70713999999998</v>
      </c>
      <c r="G46" s="91">
        <f t="shared" si="0"/>
        <v>-7.5595440632557427</v>
      </c>
    </row>
    <row r="47" spans="1:7" s="9" customFormat="1" ht="12" x14ac:dyDescent="0.2">
      <c r="A47" s="48" t="s">
        <v>128</v>
      </c>
      <c r="B47" s="90">
        <v>10.754447000000001</v>
      </c>
      <c r="C47" s="90">
        <v>10.039332</v>
      </c>
      <c r="D47" s="90">
        <v>23.473279000000002</v>
      </c>
      <c r="E47" s="90">
        <v>44.267057999999999</v>
      </c>
      <c r="F47" s="90">
        <v>22.019593</v>
      </c>
      <c r="G47" s="91">
        <f t="shared" si="0"/>
        <v>101.03486018111232</v>
      </c>
    </row>
    <row r="48" spans="1:7" s="9" customFormat="1" ht="12" x14ac:dyDescent="0.2">
      <c r="A48" s="48" t="s">
        <v>129</v>
      </c>
      <c r="B48" s="90">
        <v>63.192926</v>
      </c>
      <c r="C48" s="90">
        <v>68.359904</v>
      </c>
      <c r="D48" s="90">
        <v>78.916312000000005</v>
      </c>
      <c r="E48" s="90">
        <v>210.46914200000001</v>
      </c>
      <c r="F48" s="90">
        <v>228.486073</v>
      </c>
      <c r="G48" s="91">
        <f t="shared" si="0"/>
        <v>-7.8853519444049454</v>
      </c>
    </row>
    <row r="49" spans="1:7" s="9" customFormat="1" ht="12" x14ac:dyDescent="0.2">
      <c r="A49" s="48" t="s">
        <v>126</v>
      </c>
      <c r="B49" s="90">
        <v>39.164028000000002</v>
      </c>
      <c r="C49" s="90">
        <v>48.007210000000001</v>
      </c>
      <c r="D49" s="90">
        <v>49.897486999999998</v>
      </c>
      <c r="E49" s="90">
        <v>137.068725</v>
      </c>
      <c r="F49" s="90">
        <v>126.509496</v>
      </c>
      <c r="G49" s="91">
        <f t="shared" si="0"/>
        <v>8.3465900456990312</v>
      </c>
    </row>
    <row r="50" spans="1:7" s="9" customFormat="1" ht="12" x14ac:dyDescent="0.2">
      <c r="A50" s="48" t="s">
        <v>45</v>
      </c>
      <c r="B50" s="90">
        <v>63.106555</v>
      </c>
      <c r="C50" s="90">
        <v>64.739722</v>
      </c>
      <c r="D50" s="90">
        <v>67.639465000000001</v>
      </c>
      <c r="E50" s="90">
        <v>195.48574199999999</v>
      </c>
      <c r="F50" s="90">
        <v>182.59320700000001</v>
      </c>
      <c r="G50" s="91">
        <f t="shared" si="0"/>
        <v>7.0607966264593642</v>
      </c>
    </row>
    <row r="51" spans="1:7" s="9" customFormat="1" ht="12" x14ac:dyDescent="0.2">
      <c r="A51" s="48" t="s">
        <v>44</v>
      </c>
      <c r="B51" s="90">
        <v>37.971994000000002</v>
      </c>
      <c r="C51" s="90">
        <v>1.9029000000000001E-2</v>
      </c>
      <c r="D51" s="90">
        <v>69.836995999999999</v>
      </c>
      <c r="E51" s="90">
        <v>107.828019</v>
      </c>
      <c r="F51" s="90">
        <v>45.910741999999999</v>
      </c>
      <c r="G51" s="91">
        <f t="shared" si="0"/>
        <v>134.86446592390078</v>
      </c>
    </row>
    <row r="52" spans="1:7" s="9" customFormat="1" ht="12" x14ac:dyDescent="0.2">
      <c r="A52" s="49"/>
    </row>
    <row r="53" spans="1:7" s="9" customFormat="1" ht="12" x14ac:dyDescent="0.2">
      <c r="A53" s="50" t="s">
        <v>164</v>
      </c>
      <c r="B53" s="90">
        <v>39.209688</v>
      </c>
      <c r="C53" s="90">
        <v>22.607424999999999</v>
      </c>
      <c r="D53" s="90">
        <v>26.753177000000001</v>
      </c>
      <c r="E53" s="90">
        <v>88.57029</v>
      </c>
      <c r="F53" s="90">
        <v>65.996936000000005</v>
      </c>
      <c r="G53" s="91">
        <f>IF(AND(F53&gt;0,E53&gt;0),(E53/F53%)-100,"x  ")</f>
        <v>34.203639393198472</v>
      </c>
    </row>
    <row r="54" spans="1:7" x14ac:dyDescent="0.2">
      <c r="A54" s="44"/>
      <c r="B54" s="9"/>
      <c r="C54" s="9"/>
      <c r="D54" s="9"/>
      <c r="E54" s="9"/>
      <c r="F54" s="9"/>
      <c r="G54" s="9"/>
    </row>
    <row r="55" spans="1:7" x14ac:dyDescent="0.2">
      <c r="A55" s="51" t="s">
        <v>46</v>
      </c>
      <c r="B55" s="92">
        <v>1483.328685</v>
      </c>
      <c r="C55" s="93">
        <v>1477.459638</v>
      </c>
      <c r="D55" s="93">
        <v>1800.0293899999999</v>
      </c>
      <c r="E55" s="93">
        <v>4760.8177130000004</v>
      </c>
      <c r="F55" s="93">
        <v>4677.5983740000001</v>
      </c>
      <c r="G55" s="94">
        <f>IF(AND(F55&gt;0,E55&gt;0),(E55/F55%)-100,"x  ")</f>
        <v>1.77910398341524</v>
      </c>
    </row>
    <row r="56" spans="1:7" ht="7.5" customHeight="1" x14ac:dyDescent="0.2"/>
    <row r="57" spans="1:7" x14ac:dyDescent="0.2">
      <c r="A57" s="35" t="s">
        <v>156</v>
      </c>
    </row>
    <row r="58" spans="1:7" x14ac:dyDescent="0.2">
      <c r="A58" s="35" t="s">
        <v>183</v>
      </c>
      <c r="B58" s="87"/>
      <c r="C58" s="87"/>
      <c r="D58" s="87"/>
      <c r="E58" s="87"/>
      <c r="F58" s="87"/>
      <c r="G58" s="87"/>
    </row>
    <row r="59" spans="1:7" x14ac:dyDescent="0.2">
      <c r="A59" s="35"/>
      <c r="B59" s="35"/>
      <c r="C59" s="35"/>
      <c r="D59" s="35"/>
      <c r="E59" s="35"/>
      <c r="F59" s="35"/>
      <c r="G59" s="35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.5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30" t="s">
        <v>161</v>
      </c>
      <c r="B2" s="131"/>
      <c r="C2" s="131"/>
      <c r="D2" s="131"/>
      <c r="E2" s="131"/>
      <c r="F2" s="131"/>
      <c r="G2" s="131"/>
    </row>
    <row r="3" spans="1:7" ht="9.75" customHeight="1" x14ac:dyDescent="0.2">
      <c r="A3" s="69"/>
      <c r="B3" s="70"/>
      <c r="C3" s="70"/>
      <c r="D3" s="70"/>
      <c r="E3" s="70"/>
      <c r="F3" s="70"/>
      <c r="G3" s="70"/>
    </row>
    <row r="4" spans="1:7" x14ac:dyDescent="0.2">
      <c r="A4" s="133" t="s">
        <v>47</v>
      </c>
      <c r="B4" s="95" t="s">
        <v>98</v>
      </c>
      <c r="C4" s="95" t="s">
        <v>99</v>
      </c>
      <c r="D4" s="95" t="s">
        <v>100</v>
      </c>
      <c r="E4" s="134" t="s">
        <v>168</v>
      </c>
      <c r="F4" s="134"/>
      <c r="G4" s="135"/>
    </row>
    <row r="5" spans="1:7" ht="24" customHeight="1" x14ac:dyDescent="0.2">
      <c r="A5" s="133"/>
      <c r="B5" s="132" t="s">
        <v>171</v>
      </c>
      <c r="C5" s="132"/>
      <c r="D5" s="132"/>
      <c r="E5" s="86" t="s">
        <v>171</v>
      </c>
      <c r="F5" s="86" t="s">
        <v>172</v>
      </c>
      <c r="G5" s="136" t="s">
        <v>157</v>
      </c>
    </row>
    <row r="6" spans="1:7" ht="17.25" customHeight="1" x14ac:dyDescent="0.2">
      <c r="A6" s="133"/>
      <c r="B6" s="132" t="s">
        <v>113</v>
      </c>
      <c r="C6" s="132"/>
      <c r="D6" s="132"/>
      <c r="E6" s="132"/>
      <c r="F6" s="132"/>
      <c r="G6" s="137"/>
    </row>
    <row r="7" spans="1:7" ht="12" customHeight="1" x14ac:dyDescent="0.2">
      <c r="A7" s="72"/>
    </row>
    <row r="8" spans="1:7" ht="12.75" customHeight="1" x14ac:dyDescent="0.2">
      <c r="A8" s="60" t="s">
        <v>48</v>
      </c>
      <c r="B8" s="90">
        <v>1052.2605269999999</v>
      </c>
      <c r="C8" s="90">
        <v>992.64532399999996</v>
      </c>
      <c r="D8" s="90">
        <v>1225.6725899999999</v>
      </c>
      <c r="E8" s="90">
        <v>3270.5784410000001</v>
      </c>
      <c r="F8" s="90">
        <v>3250.9094329999998</v>
      </c>
      <c r="G8" s="91">
        <f>IF(AND(F8&gt;0,E8&gt;0),(E8/F8%)-100,"x  ")</f>
        <v>0.60503094304444005</v>
      </c>
    </row>
    <row r="9" spans="1:7" ht="12.75" customHeight="1" x14ac:dyDescent="0.2">
      <c r="A9" s="53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3" t="s">
        <v>49</v>
      </c>
      <c r="B10" s="90">
        <v>940.03905099999997</v>
      </c>
      <c r="C10" s="90">
        <v>882.97209199999998</v>
      </c>
      <c r="D10" s="90">
        <v>1018.010662</v>
      </c>
      <c r="E10" s="90">
        <v>2841.0218049999999</v>
      </c>
      <c r="F10" s="90">
        <v>2859.3799829999998</v>
      </c>
      <c r="G10" s="91">
        <f>IF(AND(F10&gt;0,E10&gt;0),(E10/F10%)-100,"x  ")</f>
        <v>-0.64203352157271354</v>
      </c>
    </row>
    <row r="11" spans="1:7" ht="12.75" customHeight="1" x14ac:dyDescent="0.2">
      <c r="A11" s="54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4" t="s">
        <v>50</v>
      </c>
      <c r="B12" s="105">
        <f>SUM(B14:B31)</f>
        <v>532.923768</v>
      </c>
      <c r="C12" s="105">
        <f>SUM(C14:C31)</f>
        <v>504.97593499999999</v>
      </c>
      <c r="D12" s="105">
        <f>SUM(D14:D31)</f>
        <v>582.92037899999991</v>
      </c>
      <c r="E12" s="105">
        <f>SUM(E14:E31)</f>
        <v>1620.8200819999997</v>
      </c>
      <c r="F12" s="105">
        <f>SUM(F14:F31)</f>
        <v>1655.3381060000002</v>
      </c>
      <c r="G12" s="106">
        <f>IF(AND(F12&gt;0,E12&gt;0),(E12/F12%)-100,"x  ")</f>
        <v>-2.0852552040507817</v>
      </c>
    </row>
    <row r="13" spans="1:7" ht="12.75" customHeight="1" x14ac:dyDescent="0.2">
      <c r="A13" s="55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6" t="s">
        <v>51</v>
      </c>
      <c r="B14" s="90">
        <v>92.682616999999993</v>
      </c>
      <c r="C14" s="90">
        <v>101.39690299999999</v>
      </c>
      <c r="D14" s="90">
        <v>108.04700099999999</v>
      </c>
      <c r="E14" s="90">
        <v>302.12652100000003</v>
      </c>
      <c r="F14" s="90">
        <v>307.88191499999999</v>
      </c>
      <c r="G14" s="91">
        <f t="shared" ref="G14:G32" si="0">IF(AND(F14&gt;0,E14&gt;0),(E14/F14%)-100,"x  ")</f>
        <v>-1.8693511114480259</v>
      </c>
    </row>
    <row r="15" spans="1:7" ht="12.75" customHeight="1" x14ac:dyDescent="0.2">
      <c r="A15" s="56" t="s">
        <v>52</v>
      </c>
      <c r="B15" s="90">
        <v>89.838425000000001</v>
      </c>
      <c r="C15" s="90">
        <v>74.245198000000002</v>
      </c>
      <c r="D15" s="90">
        <v>87.703293000000002</v>
      </c>
      <c r="E15" s="90">
        <v>251.78691599999999</v>
      </c>
      <c r="F15" s="90">
        <v>278.249865</v>
      </c>
      <c r="G15" s="91">
        <f t="shared" si="0"/>
        <v>-9.5104984147970697</v>
      </c>
    </row>
    <row r="16" spans="1:7" ht="12.75" customHeight="1" x14ac:dyDescent="0.2">
      <c r="A16" s="56" t="s">
        <v>53</v>
      </c>
      <c r="B16" s="90">
        <v>5.4905749999999998</v>
      </c>
      <c r="C16" s="90">
        <v>5.7460870000000002</v>
      </c>
      <c r="D16" s="90">
        <v>6.1991209999999999</v>
      </c>
      <c r="E16" s="90">
        <v>17.435783000000001</v>
      </c>
      <c r="F16" s="90">
        <v>16.603339999999999</v>
      </c>
      <c r="G16" s="91">
        <f t="shared" si="0"/>
        <v>5.0137080852406797</v>
      </c>
    </row>
    <row r="17" spans="1:7" ht="12.75" customHeight="1" x14ac:dyDescent="0.2">
      <c r="A17" s="56" t="s">
        <v>54</v>
      </c>
      <c r="B17" s="90">
        <v>110.799109</v>
      </c>
      <c r="C17" s="90">
        <v>99.495568000000006</v>
      </c>
      <c r="D17" s="90">
        <v>110.13083</v>
      </c>
      <c r="E17" s="90">
        <v>320.42550699999998</v>
      </c>
      <c r="F17" s="90">
        <v>356.95934899999997</v>
      </c>
      <c r="G17" s="91">
        <f t="shared" si="0"/>
        <v>-10.234734599989423</v>
      </c>
    </row>
    <row r="18" spans="1:7" ht="12.75" customHeight="1" x14ac:dyDescent="0.2">
      <c r="A18" s="56" t="s">
        <v>55</v>
      </c>
      <c r="B18" s="90">
        <v>71.043045000000006</v>
      </c>
      <c r="C18" s="90">
        <v>69.759918999999996</v>
      </c>
      <c r="D18" s="90">
        <v>73.304811999999998</v>
      </c>
      <c r="E18" s="90">
        <v>214.107776</v>
      </c>
      <c r="F18" s="90">
        <v>208.054194</v>
      </c>
      <c r="G18" s="91">
        <f t="shared" si="0"/>
        <v>2.9096178661988574</v>
      </c>
    </row>
    <row r="19" spans="1:7" ht="12.75" customHeight="1" x14ac:dyDescent="0.2">
      <c r="A19" s="56" t="s">
        <v>56</v>
      </c>
      <c r="B19" s="90">
        <v>7.2167640000000004</v>
      </c>
      <c r="C19" s="90">
        <v>6.005636</v>
      </c>
      <c r="D19" s="90">
        <v>6.6130880000000003</v>
      </c>
      <c r="E19" s="90">
        <v>19.835488000000002</v>
      </c>
      <c r="F19" s="90">
        <v>16.498994</v>
      </c>
      <c r="G19" s="91">
        <f t="shared" si="0"/>
        <v>20.222408711706919</v>
      </c>
    </row>
    <row r="20" spans="1:7" ht="12.75" customHeight="1" x14ac:dyDescent="0.2">
      <c r="A20" s="56" t="s">
        <v>57</v>
      </c>
      <c r="B20" s="90">
        <v>8.5428999999999995</v>
      </c>
      <c r="C20" s="90">
        <v>11.691381</v>
      </c>
      <c r="D20" s="90">
        <v>13.292657</v>
      </c>
      <c r="E20" s="90">
        <v>33.526938000000001</v>
      </c>
      <c r="F20" s="90">
        <v>30.680859000000002</v>
      </c>
      <c r="G20" s="91">
        <f t="shared" si="0"/>
        <v>9.2763993341907423</v>
      </c>
    </row>
    <row r="21" spans="1:7" ht="12.75" customHeight="1" x14ac:dyDescent="0.2">
      <c r="A21" s="56" t="s">
        <v>58</v>
      </c>
      <c r="B21" s="90">
        <v>11.129524999999999</v>
      </c>
      <c r="C21" s="90">
        <v>10.635846000000001</v>
      </c>
      <c r="D21" s="90">
        <v>17.056823999999999</v>
      </c>
      <c r="E21" s="90">
        <v>38.822195000000001</v>
      </c>
      <c r="F21" s="90">
        <v>30.874638999999998</v>
      </c>
      <c r="G21" s="91">
        <f t="shared" si="0"/>
        <v>25.741373040831348</v>
      </c>
    </row>
    <row r="22" spans="1:7" ht="12.75" customHeight="1" x14ac:dyDescent="0.2">
      <c r="A22" s="56" t="s">
        <v>59</v>
      </c>
      <c r="B22" s="90">
        <v>50.107478</v>
      </c>
      <c r="C22" s="90">
        <v>42.483198999999999</v>
      </c>
      <c r="D22" s="90">
        <v>43.272637000000003</v>
      </c>
      <c r="E22" s="90">
        <v>135.863314</v>
      </c>
      <c r="F22" s="90">
        <v>122.537381</v>
      </c>
      <c r="G22" s="91">
        <f t="shared" si="0"/>
        <v>10.874994137503236</v>
      </c>
    </row>
    <row r="23" spans="1:7" ht="12.75" customHeight="1" x14ac:dyDescent="0.2">
      <c r="A23" s="56" t="s">
        <v>60</v>
      </c>
      <c r="B23" s="90">
        <v>18.148962000000001</v>
      </c>
      <c r="C23" s="90">
        <v>12.924993000000001</v>
      </c>
      <c r="D23" s="90">
        <v>20.634685999999999</v>
      </c>
      <c r="E23" s="90">
        <v>51.708641</v>
      </c>
      <c r="F23" s="90">
        <v>53.246752000000001</v>
      </c>
      <c r="G23" s="91">
        <f t="shared" si="0"/>
        <v>-2.8886475554414943</v>
      </c>
    </row>
    <row r="24" spans="1:7" ht="12.75" customHeight="1" x14ac:dyDescent="0.2">
      <c r="A24" s="56" t="s">
        <v>61</v>
      </c>
      <c r="B24" s="90">
        <v>47.573107</v>
      </c>
      <c r="C24" s="90">
        <v>47.632162000000001</v>
      </c>
      <c r="D24" s="90">
        <v>70.171080000000003</v>
      </c>
      <c r="E24" s="90">
        <v>165.376349</v>
      </c>
      <c r="F24" s="90">
        <v>154.00899999999999</v>
      </c>
      <c r="G24" s="91">
        <f t="shared" si="0"/>
        <v>7.3809640995006873</v>
      </c>
    </row>
    <row r="25" spans="1:7" ht="12.75" customHeight="1" x14ac:dyDescent="0.2">
      <c r="A25" s="56" t="s">
        <v>71</v>
      </c>
      <c r="B25" s="90">
        <v>3.3717109999999999</v>
      </c>
      <c r="C25" s="90">
        <v>4.2091269999999996</v>
      </c>
      <c r="D25" s="90">
        <v>4.9890330000000001</v>
      </c>
      <c r="E25" s="90">
        <v>12.569870999999999</v>
      </c>
      <c r="F25" s="90">
        <v>14.845750000000001</v>
      </c>
      <c r="G25" s="91">
        <f t="shared" si="0"/>
        <v>-15.33017193472881</v>
      </c>
    </row>
    <row r="26" spans="1:7" ht="12.75" customHeight="1" x14ac:dyDescent="0.2">
      <c r="A26" s="56" t="s">
        <v>72</v>
      </c>
      <c r="B26" s="90">
        <v>2.1007150000000001</v>
      </c>
      <c r="C26" s="90">
        <v>1.8513200000000001</v>
      </c>
      <c r="D26" s="90">
        <v>2.9724520000000001</v>
      </c>
      <c r="E26" s="90">
        <v>6.9244870000000001</v>
      </c>
      <c r="F26" s="90">
        <v>6.7620740000000001</v>
      </c>
      <c r="G26" s="91">
        <f t="shared" si="0"/>
        <v>2.4018222811522065</v>
      </c>
    </row>
    <row r="27" spans="1:7" ht="12.75" customHeight="1" x14ac:dyDescent="0.2">
      <c r="A27" s="56" t="s">
        <v>184</v>
      </c>
      <c r="B27" s="90">
        <v>3.2736839999999998</v>
      </c>
      <c r="C27" s="90">
        <v>4.3478029999999999</v>
      </c>
      <c r="D27" s="90">
        <v>3.9734950000000002</v>
      </c>
      <c r="E27" s="90">
        <v>11.594982</v>
      </c>
      <c r="F27" s="90">
        <v>20.125278999999999</v>
      </c>
      <c r="G27" s="91">
        <f t="shared" si="0"/>
        <v>-42.385981332233953</v>
      </c>
    </row>
    <row r="28" spans="1:7" ht="12.75" customHeight="1" x14ac:dyDescent="0.2">
      <c r="A28" s="56" t="s">
        <v>64</v>
      </c>
      <c r="B28" s="90">
        <v>3.9549810000000001</v>
      </c>
      <c r="C28" s="90">
        <v>4.9056220000000001</v>
      </c>
      <c r="D28" s="90">
        <v>5.6439810000000001</v>
      </c>
      <c r="E28" s="90">
        <v>14.504583999999999</v>
      </c>
      <c r="F28" s="90">
        <v>14.133699999999999</v>
      </c>
      <c r="G28" s="91">
        <f t="shared" si="0"/>
        <v>2.6241111669272783</v>
      </c>
    </row>
    <row r="29" spans="1:7" ht="12.75" customHeight="1" x14ac:dyDescent="0.2">
      <c r="A29" s="56" t="s">
        <v>65</v>
      </c>
      <c r="B29" s="90">
        <v>6.0940500000000002</v>
      </c>
      <c r="C29" s="90">
        <v>6.3383250000000002</v>
      </c>
      <c r="D29" s="90">
        <v>6.5435270000000001</v>
      </c>
      <c r="E29" s="90">
        <v>18.975902000000001</v>
      </c>
      <c r="F29" s="90">
        <v>18.897701000000001</v>
      </c>
      <c r="G29" s="91">
        <f t="shared" si="0"/>
        <v>0.4138122409704863</v>
      </c>
    </row>
    <row r="30" spans="1:7" ht="12.75" customHeight="1" x14ac:dyDescent="0.2">
      <c r="A30" s="56" t="s">
        <v>62</v>
      </c>
      <c r="B30" s="90">
        <v>0.30187900000000001</v>
      </c>
      <c r="C30" s="90">
        <v>0.34734500000000001</v>
      </c>
      <c r="D30" s="90">
        <v>0.55632899999999996</v>
      </c>
      <c r="E30" s="90">
        <v>1.2055530000000001</v>
      </c>
      <c r="F30" s="90">
        <v>1.173311</v>
      </c>
      <c r="G30" s="91">
        <f t="shared" si="0"/>
        <v>2.7479500320034589</v>
      </c>
    </row>
    <row r="31" spans="1:7" ht="12.75" customHeight="1" x14ac:dyDescent="0.2">
      <c r="A31" s="56" t="s">
        <v>63</v>
      </c>
      <c r="B31" s="90">
        <v>1.2542409999999999</v>
      </c>
      <c r="C31" s="90">
        <v>0.95950100000000005</v>
      </c>
      <c r="D31" s="90">
        <v>1.8155330000000001</v>
      </c>
      <c r="E31" s="90">
        <v>4.0292750000000002</v>
      </c>
      <c r="F31" s="90">
        <v>3.8040029999999998</v>
      </c>
      <c r="G31" s="91">
        <f t="shared" si="0"/>
        <v>5.921972196131307</v>
      </c>
    </row>
    <row r="32" spans="1:7" ht="12.75" customHeight="1" x14ac:dyDescent="0.2">
      <c r="A32" s="57" t="s">
        <v>66</v>
      </c>
      <c r="B32" s="105">
        <f>B10-B12</f>
        <v>407.11528299999998</v>
      </c>
      <c r="C32" s="105">
        <f>C10-C12</f>
        <v>377.99615699999998</v>
      </c>
      <c r="D32" s="105">
        <f>D10-D12</f>
        <v>435.09028300000011</v>
      </c>
      <c r="E32" s="105">
        <f>E10-E12</f>
        <v>1220.2017230000001</v>
      </c>
      <c r="F32" s="105">
        <f>F10-F12</f>
        <v>1204.0418769999997</v>
      </c>
      <c r="G32" s="106">
        <f t="shared" si="0"/>
        <v>1.342133218843216</v>
      </c>
    </row>
    <row r="33" spans="1:7" ht="12.75" customHeight="1" x14ac:dyDescent="0.2">
      <c r="A33" s="55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6" t="s">
        <v>67</v>
      </c>
      <c r="B34" s="90">
        <v>89.854838000000001</v>
      </c>
      <c r="C34" s="90">
        <v>87.521731000000003</v>
      </c>
      <c r="D34" s="90">
        <v>109.28618400000001</v>
      </c>
      <c r="E34" s="90">
        <v>286.66275300000001</v>
      </c>
      <c r="F34" s="90">
        <v>318.378872</v>
      </c>
      <c r="G34" s="91">
        <f t="shared" ref="G34:G43" si="1">IF(AND(F34&gt;0,E34&gt;0),(E34/F34%)-100,"x  ")</f>
        <v>-9.9617536806902081</v>
      </c>
    </row>
    <row r="35" spans="1:7" ht="12.75" customHeight="1" x14ac:dyDescent="0.2">
      <c r="A35" s="56" t="s">
        <v>68</v>
      </c>
      <c r="B35" s="90">
        <v>141.411395</v>
      </c>
      <c r="C35" s="90">
        <v>129.06058100000001</v>
      </c>
      <c r="D35" s="90">
        <v>138.75924000000001</v>
      </c>
      <c r="E35" s="90">
        <v>409.23121600000002</v>
      </c>
      <c r="F35" s="90">
        <v>371.05627600000003</v>
      </c>
      <c r="G35" s="91">
        <f t="shared" si="1"/>
        <v>10.288180653222526</v>
      </c>
    </row>
    <row r="36" spans="1:7" ht="12.75" customHeight="1" x14ac:dyDescent="0.2">
      <c r="A36" s="56" t="s">
        <v>69</v>
      </c>
      <c r="B36" s="90">
        <v>59.918993</v>
      </c>
      <c r="C36" s="90">
        <v>61.438245000000002</v>
      </c>
      <c r="D36" s="90">
        <v>69.729529999999997</v>
      </c>
      <c r="E36" s="90">
        <v>191.08676800000001</v>
      </c>
      <c r="F36" s="90">
        <v>181.42425499999999</v>
      </c>
      <c r="G36" s="91">
        <f t="shared" si="1"/>
        <v>5.3259212777255271</v>
      </c>
    </row>
    <row r="37" spans="1:7" ht="12.75" customHeight="1" x14ac:dyDescent="0.2">
      <c r="A37" s="56" t="s">
        <v>70</v>
      </c>
      <c r="B37" s="90">
        <v>43.373922999999998</v>
      </c>
      <c r="C37" s="90">
        <v>35.663327000000002</v>
      </c>
      <c r="D37" s="90">
        <v>46.699375000000003</v>
      </c>
      <c r="E37" s="90">
        <v>125.736625</v>
      </c>
      <c r="F37" s="90">
        <v>134.89511100000001</v>
      </c>
      <c r="G37" s="91">
        <f t="shared" si="1"/>
        <v>-6.7893387181393194</v>
      </c>
    </row>
    <row r="38" spans="1:7" ht="12.75" customHeight="1" x14ac:dyDescent="0.2">
      <c r="A38" s="56" t="s">
        <v>73</v>
      </c>
      <c r="B38" s="90">
        <v>30.228555</v>
      </c>
      <c r="C38" s="90">
        <v>24.578565000000001</v>
      </c>
      <c r="D38" s="90">
        <v>29.904948000000001</v>
      </c>
      <c r="E38" s="90">
        <v>84.712068000000002</v>
      </c>
      <c r="F38" s="90">
        <v>80.461601999999999</v>
      </c>
      <c r="G38" s="91">
        <f t="shared" si="1"/>
        <v>5.2826017558039666</v>
      </c>
    </row>
    <row r="39" spans="1:7" ht="12.75" customHeight="1" x14ac:dyDescent="0.2">
      <c r="A39" s="56" t="s">
        <v>155</v>
      </c>
      <c r="B39" s="90">
        <v>2.7535349999999998</v>
      </c>
      <c r="C39" s="90">
        <v>3.9854799999999999</v>
      </c>
      <c r="D39" s="90">
        <v>4.1766680000000003</v>
      </c>
      <c r="E39" s="90">
        <v>10.915683</v>
      </c>
      <c r="F39" s="90">
        <v>11.229200000000001</v>
      </c>
      <c r="G39" s="91">
        <f t="shared" si="1"/>
        <v>-2.7919798382787775</v>
      </c>
    </row>
    <row r="40" spans="1:7" ht="12.75" customHeight="1" x14ac:dyDescent="0.2">
      <c r="A40" s="56" t="s">
        <v>74</v>
      </c>
      <c r="B40" s="90">
        <v>24.274512999999999</v>
      </c>
      <c r="C40" s="90">
        <v>22.810236</v>
      </c>
      <c r="D40" s="90">
        <v>23.497913</v>
      </c>
      <c r="E40" s="90">
        <v>70.582661999999999</v>
      </c>
      <c r="F40" s="90">
        <v>63.868805000000002</v>
      </c>
      <c r="G40" s="91">
        <f t="shared" si="1"/>
        <v>10.511950239244328</v>
      </c>
    </row>
    <row r="41" spans="1:7" ht="12.75" customHeight="1" x14ac:dyDescent="0.2">
      <c r="A41" s="56" t="s">
        <v>75</v>
      </c>
      <c r="B41" s="90">
        <v>11.178297000000001</v>
      </c>
      <c r="C41" s="90">
        <v>8.9409899999999993</v>
      </c>
      <c r="D41" s="90">
        <v>8.7809600000000003</v>
      </c>
      <c r="E41" s="90">
        <v>28.900247</v>
      </c>
      <c r="F41" s="90">
        <v>29.495170000000002</v>
      </c>
      <c r="G41" s="91">
        <f t="shared" si="1"/>
        <v>-2.0170183796194578</v>
      </c>
    </row>
    <row r="42" spans="1:7" ht="12.75" customHeight="1" x14ac:dyDescent="0.2">
      <c r="A42" s="56" t="s">
        <v>76</v>
      </c>
      <c r="B42" s="90">
        <v>4.1212340000000003</v>
      </c>
      <c r="C42" s="90">
        <v>3.9970020000000002</v>
      </c>
      <c r="D42" s="90">
        <v>4.2554650000000001</v>
      </c>
      <c r="E42" s="90">
        <v>12.373701000000001</v>
      </c>
      <c r="F42" s="90">
        <v>13.232586</v>
      </c>
      <c r="G42" s="91">
        <f t="shared" si="1"/>
        <v>-6.4906814132929043</v>
      </c>
    </row>
    <row r="43" spans="1:7" ht="12.75" customHeight="1" x14ac:dyDescent="0.2">
      <c r="A43" s="59" t="s">
        <v>77</v>
      </c>
      <c r="B43" s="90">
        <f>B8-B10</f>
        <v>112.22147599999994</v>
      </c>
      <c r="C43" s="90">
        <f>C8-C10</f>
        <v>109.67323199999998</v>
      </c>
      <c r="D43" s="90">
        <f>D8-D10</f>
        <v>207.66192799999988</v>
      </c>
      <c r="E43" s="90">
        <f>E8-E10</f>
        <v>429.55663600000025</v>
      </c>
      <c r="F43" s="90">
        <f>F8-F10</f>
        <v>391.52945</v>
      </c>
      <c r="G43" s="91">
        <f t="shared" si="1"/>
        <v>9.7124714373338321</v>
      </c>
    </row>
    <row r="44" spans="1:7" ht="12.75" customHeight="1" x14ac:dyDescent="0.2">
      <c r="A44" s="57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7" t="s">
        <v>78</v>
      </c>
      <c r="B45" s="90">
        <v>17.357292000000001</v>
      </c>
      <c r="C45" s="90">
        <v>14.735810000000001</v>
      </c>
      <c r="D45" s="90">
        <v>96.354776999999999</v>
      </c>
      <c r="E45" s="90">
        <v>128.447879</v>
      </c>
      <c r="F45" s="90">
        <v>59.074911999999998</v>
      </c>
      <c r="G45" s="91">
        <f>IF(AND(F45&gt;0,E45&gt;0),(E45/F45%)-100,"x  ")</f>
        <v>117.43219693666239</v>
      </c>
    </row>
    <row r="46" spans="1:7" ht="12.75" customHeight="1" x14ac:dyDescent="0.2">
      <c r="A46" s="57" t="s">
        <v>79</v>
      </c>
      <c r="B46" s="90">
        <v>20.931857999999998</v>
      </c>
      <c r="C46" s="90">
        <v>22.095227999999999</v>
      </c>
      <c r="D46" s="90">
        <v>29.231441</v>
      </c>
      <c r="E46" s="90">
        <v>72.258527000000001</v>
      </c>
      <c r="F46" s="90">
        <v>117.972441</v>
      </c>
      <c r="G46" s="91">
        <f>IF(AND(F46&gt;0,E46&gt;0),(E46/F46%)-100,"x  ")</f>
        <v>-38.749655099532944</v>
      </c>
    </row>
    <row r="47" spans="1:7" ht="12.75" customHeight="1" x14ac:dyDescent="0.2">
      <c r="A47" s="57" t="s">
        <v>80</v>
      </c>
      <c r="B47" s="90">
        <v>41.057744</v>
      </c>
      <c r="C47" s="90">
        <v>42.229711000000002</v>
      </c>
      <c r="D47" s="90">
        <v>48.137287999999998</v>
      </c>
      <c r="E47" s="90">
        <v>131.42474300000001</v>
      </c>
      <c r="F47" s="90">
        <v>121.06258</v>
      </c>
      <c r="G47" s="91">
        <f>IF(AND(F47&gt;0,E47&gt;0),(E47/F47%)-100,"x  ")</f>
        <v>8.5593442664116566</v>
      </c>
    </row>
    <row r="48" spans="1:7" ht="12.75" customHeight="1" x14ac:dyDescent="0.2">
      <c r="A48" s="57" t="s">
        <v>81</v>
      </c>
      <c r="B48" s="90">
        <v>24.467122</v>
      </c>
      <c r="C48" s="90">
        <v>18.434222999999999</v>
      </c>
      <c r="D48" s="90">
        <v>22.722472</v>
      </c>
      <c r="E48" s="90">
        <v>65.623817000000003</v>
      </c>
      <c r="F48" s="90">
        <v>56.759177999999999</v>
      </c>
      <c r="G48" s="91">
        <f>IF(AND(F48&gt;0,E48&gt;0),(E48/F48%)-100,"x  ")</f>
        <v>15.617983403494677</v>
      </c>
    </row>
    <row r="49" spans="1:7" ht="12.75" customHeight="1" x14ac:dyDescent="0.2">
      <c r="A49" s="58" t="s">
        <v>82</v>
      </c>
      <c r="B49" s="90">
        <v>29.172072</v>
      </c>
      <c r="C49" s="90">
        <v>37.477473000000003</v>
      </c>
      <c r="D49" s="90">
        <v>59.018765000000002</v>
      </c>
      <c r="E49" s="90">
        <v>125.66831000000001</v>
      </c>
      <c r="F49" s="90">
        <v>83.841588000000002</v>
      </c>
      <c r="G49" s="91">
        <f>IF(AND(F49&gt;0,E49&gt;0),(E49/F49%)-100,"x  ")</f>
        <v>49.887797926728211</v>
      </c>
    </row>
    <row r="50" spans="1:7" ht="12.75" customHeight="1" x14ac:dyDescent="0.2">
      <c r="A50" s="59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9" t="s">
        <v>83</v>
      </c>
      <c r="B51" s="90">
        <v>3.6705809999999999</v>
      </c>
      <c r="C51" s="90">
        <v>3.9189150000000001</v>
      </c>
      <c r="D51" s="90">
        <v>5.9459759999999999</v>
      </c>
      <c r="E51" s="90">
        <v>13.535472</v>
      </c>
      <c r="F51" s="90">
        <v>12.569305</v>
      </c>
      <c r="G51" s="91">
        <f>IF(AND(F51&gt;0,E51&gt;0),(E51/F51%)-100,"x  ")</f>
        <v>7.6867177620401463</v>
      </c>
    </row>
    <row r="52" spans="1:7" ht="12.75" customHeight="1" x14ac:dyDescent="0.2">
      <c r="A52" s="59" t="s">
        <v>130</v>
      </c>
      <c r="B52" s="90">
        <v>3.400792</v>
      </c>
      <c r="C52" s="90">
        <v>1.4387669999999999</v>
      </c>
      <c r="D52" s="90">
        <v>17.864108999999999</v>
      </c>
      <c r="E52" s="90">
        <v>22.703668</v>
      </c>
      <c r="F52" s="90">
        <v>10.63714</v>
      </c>
      <c r="G52" s="91">
        <f>IF(AND(F52&gt;0,E52&gt;0),(E52/F52%)-100,"x  ")</f>
        <v>113.43770976033031</v>
      </c>
    </row>
    <row r="53" spans="1:7" ht="12.75" customHeight="1" x14ac:dyDescent="0.2">
      <c r="A53" s="59" t="s">
        <v>84</v>
      </c>
      <c r="B53" s="90">
        <v>8.9479729999999993</v>
      </c>
      <c r="C53" s="90">
        <v>10.033951999999999</v>
      </c>
      <c r="D53" s="90">
        <v>13.243845</v>
      </c>
      <c r="E53" s="90">
        <v>32.225769999999997</v>
      </c>
      <c r="F53" s="90">
        <v>25.245199</v>
      </c>
      <c r="G53" s="91">
        <f>IF(AND(F53&gt;0,E53&gt;0),(E53/F53%)-100,"x  ")</f>
        <v>27.651083281221091</v>
      </c>
    </row>
    <row r="54" spans="1:7" ht="12.75" customHeight="1" x14ac:dyDescent="0.2">
      <c r="A54" s="60" t="s">
        <v>85</v>
      </c>
      <c r="B54" s="90">
        <v>150.43807799999999</v>
      </c>
      <c r="C54" s="90">
        <v>161.80609100000001</v>
      </c>
      <c r="D54" s="90">
        <v>204.319468</v>
      </c>
      <c r="E54" s="90">
        <v>516.56363699999997</v>
      </c>
      <c r="F54" s="90">
        <v>570.59908900000005</v>
      </c>
      <c r="G54" s="91">
        <f>IF(AND(F54&gt;0,E54&gt;0),(E54/F54%)-100,"x  ")</f>
        <v>-9.4699506258763222</v>
      </c>
    </row>
    <row r="55" spans="1:7" ht="12.75" customHeight="1" x14ac:dyDescent="0.2">
      <c r="A55" s="53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9" t="s">
        <v>86</v>
      </c>
      <c r="B56" s="90">
        <v>122.128332</v>
      </c>
      <c r="C56" s="90">
        <v>133.383624</v>
      </c>
      <c r="D56" s="90">
        <v>164.99734599999999</v>
      </c>
      <c r="E56" s="90">
        <v>420.50930199999999</v>
      </c>
      <c r="F56" s="90">
        <v>450.48665799999998</v>
      </c>
      <c r="G56" s="91">
        <f>IF(AND(F56&gt;0,E56&gt;0),(E56/F56%)-100,"x  ")</f>
        <v>-6.654438143204672</v>
      </c>
    </row>
    <row r="57" spans="1:7" ht="12.75" customHeight="1" x14ac:dyDescent="0.2">
      <c r="A57" s="54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4" t="s">
        <v>87</v>
      </c>
      <c r="B58" s="90">
        <v>97.745512000000005</v>
      </c>
      <c r="C58" s="90">
        <v>106.15982200000001</v>
      </c>
      <c r="D58" s="90">
        <v>129.92836500000001</v>
      </c>
      <c r="E58" s="90">
        <v>333.83369900000002</v>
      </c>
      <c r="F58" s="90">
        <v>363.52881200000002</v>
      </c>
      <c r="G58" s="91">
        <f>IF(AND(F58&gt;0,E58&gt;0),(E58/F58%)-100,"x  ")</f>
        <v>-8.1685720690551449</v>
      </c>
    </row>
    <row r="59" spans="1:7" ht="12.75" customHeight="1" x14ac:dyDescent="0.2">
      <c r="A59" s="54" t="s">
        <v>88</v>
      </c>
      <c r="B59" s="90">
        <v>15.472958</v>
      </c>
      <c r="C59" s="90">
        <v>19.973043000000001</v>
      </c>
      <c r="D59" s="90">
        <v>25.39751</v>
      </c>
      <c r="E59" s="90">
        <v>60.843510999999999</v>
      </c>
      <c r="F59" s="90">
        <v>67.499627000000004</v>
      </c>
      <c r="G59" s="91">
        <f>IF(AND(F59&gt;0,E59&gt;0),(E59/F59%)-100,"x  ")</f>
        <v>-9.8609670835662655</v>
      </c>
    </row>
    <row r="60" spans="1:7" ht="12.75" customHeight="1" x14ac:dyDescent="0.2">
      <c r="A60" s="53" t="s">
        <v>131</v>
      </c>
      <c r="B60" s="96">
        <v>24.004154</v>
      </c>
      <c r="C60" s="90">
        <v>24.958383999999999</v>
      </c>
      <c r="D60" s="90">
        <v>35.273994999999999</v>
      </c>
      <c r="E60" s="90">
        <v>84.236532999999994</v>
      </c>
      <c r="F60" s="90">
        <v>92.401354999999995</v>
      </c>
      <c r="G60" s="91">
        <f>IF(AND(F60&gt;0,E60&gt;0),(E60/F60%)-100,"x  ")</f>
        <v>-8.8362578665648357</v>
      </c>
    </row>
    <row r="61" spans="1:7" ht="12.75" customHeight="1" x14ac:dyDescent="0.2">
      <c r="A61" s="54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4" t="s">
        <v>89</v>
      </c>
      <c r="B62" s="90">
        <v>12.072122999999999</v>
      </c>
      <c r="C62" s="90">
        <v>12.189235</v>
      </c>
      <c r="D62" s="90">
        <v>20.682304999999999</v>
      </c>
      <c r="E62" s="90">
        <v>44.943663000000001</v>
      </c>
      <c r="F62" s="90">
        <v>52.359715000000001</v>
      </c>
      <c r="G62" s="91">
        <f>IF(AND(F62&gt;0,E62&gt;0),(E62/F62%)-100,"x  ")</f>
        <v>-14.163659981724507</v>
      </c>
    </row>
    <row r="63" spans="1:7" ht="12.75" customHeight="1" x14ac:dyDescent="0.2">
      <c r="A63" s="54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90</v>
      </c>
      <c r="B64" s="90">
        <v>203.01894799999999</v>
      </c>
      <c r="C64" s="90">
        <v>274.44004000000001</v>
      </c>
      <c r="D64" s="90">
        <v>295.843638</v>
      </c>
      <c r="E64" s="90">
        <v>773.30262600000003</v>
      </c>
      <c r="F64" s="90">
        <v>714.42329800000005</v>
      </c>
      <c r="G64" s="91">
        <f>IF(AND(F64&gt;0,E64&gt;0),(E64/F64%)-100,"x  ")</f>
        <v>8.241518461790136</v>
      </c>
    </row>
    <row r="65" spans="1:7" ht="12.75" customHeight="1" x14ac:dyDescent="0.2">
      <c r="A65" s="53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9" t="s">
        <v>91</v>
      </c>
      <c r="B66" s="90">
        <v>33.453595999999997</v>
      </c>
      <c r="C66" s="90">
        <v>32.030482999999997</v>
      </c>
      <c r="D66" s="90">
        <v>38.939802</v>
      </c>
      <c r="E66" s="90">
        <v>104.42388099999999</v>
      </c>
      <c r="F66" s="90">
        <v>93.930085000000005</v>
      </c>
      <c r="G66" s="91">
        <f t="shared" ref="G66:G71" si="2">IF(AND(F66&gt;0,E66&gt;0),(E66/F66%)-100,"x  ")</f>
        <v>11.171922180204547</v>
      </c>
    </row>
    <row r="67" spans="1:7" ht="12.75" customHeight="1" x14ac:dyDescent="0.2">
      <c r="A67" s="59" t="s">
        <v>185</v>
      </c>
      <c r="B67" s="90">
        <v>73.718722</v>
      </c>
      <c r="C67" s="90">
        <v>67.804613000000003</v>
      </c>
      <c r="D67" s="90">
        <v>82.274246000000005</v>
      </c>
      <c r="E67" s="90">
        <v>223.79758100000001</v>
      </c>
      <c r="F67" s="90">
        <v>261.70067</v>
      </c>
      <c r="G67" s="91">
        <f t="shared" si="2"/>
        <v>-14.48337484195207</v>
      </c>
    </row>
    <row r="68" spans="1:7" ht="12.75" customHeight="1" x14ac:dyDescent="0.2">
      <c r="A68" s="59" t="s">
        <v>92</v>
      </c>
      <c r="B68" s="90">
        <v>21.230043999999999</v>
      </c>
      <c r="C68" s="90">
        <v>77.187796000000006</v>
      </c>
      <c r="D68" s="90">
        <v>40.096018999999998</v>
      </c>
      <c r="E68" s="90">
        <v>138.513859</v>
      </c>
      <c r="F68" s="90">
        <v>86.842904000000004</v>
      </c>
      <c r="G68" s="91">
        <f t="shared" si="2"/>
        <v>59.499340326067369</v>
      </c>
    </row>
    <row r="69" spans="1:7" ht="12.75" customHeight="1" x14ac:dyDescent="0.2">
      <c r="A69" s="59" t="s">
        <v>93</v>
      </c>
      <c r="B69" s="90">
        <v>18.721056000000001</v>
      </c>
      <c r="C69" s="90">
        <v>25.482400999999999</v>
      </c>
      <c r="D69" s="90">
        <v>20.906976</v>
      </c>
      <c r="E69" s="90">
        <v>65.110433</v>
      </c>
      <c r="F69" s="90">
        <v>64.974888000000007</v>
      </c>
      <c r="G69" s="91">
        <f t="shared" si="2"/>
        <v>0.20861136382411871</v>
      </c>
    </row>
    <row r="70" spans="1:7" ht="12.75" customHeight="1" x14ac:dyDescent="0.2">
      <c r="A70" s="61" t="s">
        <v>132</v>
      </c>
      <c r="B70" s="90">
        <v>12.712676999999999</v>
      </c>
      <c r="C70" s="90">
        <v>8.4264080000000003</v>
      </c>
      <c r="D70" s="90">
        <v>25.474346000000001</v>
      </c>
      <c r="E70" s="90">
        <v>46.613430999999999</v>
      </c>
      <c r="F70" s="90">
        <v>30.395865000000001</v>
      </c>
      <c r="G70" s="91">
        <f t="shared" si="2"/>
        <v>53.354513845880007</v>
      </c>
    </row>
    <row r="71" spans="1:7" ht="12.75" customHeight="1" x14ac:dyDescent="0.2">
      <c r="A71" s="62" t="s">
        <v>94</v>
      </c>
      <c r="B71" s="90">
        <v>47.096193999999997</v>
      </c>
      <c r="C71" s="90">
        <v>8.6105029999999996</v>
      </c>
      <c r="D71" s="90">
        <v>12.548956</v>
      </c>
      <c r="E71" s="90">
        <v>68.255652999999995</v>
      </c>
      <c r="F71" s="90">
        <v>51.998932000000003</v>
      </c>
      <c r="G71" s="91">
        <f t="shared" si="2"/>
        <v>31.26356710557053</v>
      </c>
    </row>
    <row r="72" spans="1:7" ht="12.75" customHeight="1" x14ac:dyDescent="0.2">
      <c r="A72" s="63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3" t="s">
        <v>115</v>
      </c>
      <c r="B73" s="90">
        <v>9.8065169999999995</v>
      </c>
      <c r="C73" s="90">
        <v>7.426545</v>
      </c>
      <c r="D73" s="90">
        <v>11.029636</v>
      </c>
      <c r="E73" s="90">
        <v>28.262698</v>
      </c>
      <c r="F73" s="90">
        <v>29.007774999999999</v>
      </c>
      <c r="G73" s="91">
        <f>IF(AND(F73&gt;0,E73&gt;0),(E73/F73%)-100,"x  ")</f>
        <v>-2.5685423994084289</v>
      </c>
    </row>
    <row r="74" spans="1:7" ht="24" x14ac:dyDescent="0.2">
      <c r="A74" s="64" t="s">
        <v>110</v>
      </c>
      <c r="B74" s="90">
        <v>1.3428659999999999</v>
      </c>
      <c r="C74" s="90">
        <v>2.4802070000000001</v>
      </c>
      <c r="D74" s="90">
        <v>2.6259730000000001</v>
      </c>
      <c r="E74" s="90">
        <v>6.4490460000000001</v>
      </c>
      <c r="F74" s="90">
        <v>5.8260339999999999</v>
      </c>
      <c r="G74" s="91">
        <f>IF(AND(F74&gt;0,E74&gt;0),(E74/F74%)-100,"x  ")</f>
        <v>10.693586752154204</v>
      </c>
    </row>
    <row r="75" spans="1:7" x14ac:dyDescent="0.2">
      <c r="A75" s="65" t="s">
        <v>46</v>
      </c>
      <c r="B75" s="97">
        <v>1483.328685</v>
      </c>
      <c r="C75" s="93">
        <v>1477.459638</v>
      </c>
      <c r="D75" s="93">
        <v>1800.0293899999999</v>
      </c>
      <c r="E75" s="93">
        <v>4760.8177130000004</v>
      </c>
      <c r="F75" s="93">
        <v>4677.5983740000001</v>
      </c>
      <c r="G75" s="94">
        <f>IF(AND(F75&gt;0,E75&gt;0),(E75/F75%)-100,"x  ")</f>
        <v>1.77910398341524</v>
      </c>
    </row>
    <row r="77" spans="1:7" x14ac:dyDescent="0.2">
      <c r="A77" s="35" t="s">
        <v>156</v>
      </c>
    </row>
    <row r="78" spans="1:7" x14ac:dyDescent="0.2">
      <c r="A78" s="87" t="s">
        <v>182</v>
      </c>
      <c r="B78" s="34"/>
      <c r="C78" s="34"/>
      <c r="D78" s="34"/>
      <c r="E78" s="34"/>
      <c r="F78" s="34"/>
      <c r="G78" s="34"/>
    </row>
    <row r="79" spans="1:7" x14ac:dyDescent="0.2">
      <c r="A79" s="35" t="s">
        <v>183</v>
      </c>
      <c r="B79" s="35"/>
      <c r="C79" s="35"/>
      <c r="D79" s="35"/>
      <c r="E79" s="35"/>
      <c r="F79" s="35"/>
      <c r="G79" s="35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1/15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9" t="s">
        <v>162</v>
      </c>
      <c r="B2" s="119"/>
      <c r="C2" s="119"/>
      <c r="D2" s="119"/>
      <c r="E2" s="119"/>
      <c r="F2" s="119"/>
      <c r="G2" s="119"/>
    </row>
    <row r="3" spans="1:7" x14ac:dyDescent="0.2">
      <c r="A3" s="119" t="s">
        <v>173</v>
      </c>
      <c r="B3" s="119"/>
      <c r="C3" s="119"/>
      <c r="D3" s="119"/>
      <c r="E3" s="119"/>
      <c r="F3" s="119"/>
      <c r="G3" s="119"/>
    </row>
    <row r="28" spans="1:7" x14ac:dyDescent="0.2">
      <c r="A28" s="119"/>
      <c r="B28" s="119"/>
      <c r="C28" s="119"/>
      <c r="D28" s="119"/>
      <c r="E28" s="119"/>
      <c r="F28" s="119"/>
      <c r="G28" s="119"/>
    </row>
    <row r="29" spans="1:7" x14ac:dyDescent="0.2">
      <c r="A29" s="138" t="s">
        <v>174</v>
      </c>
      <c r="B29" s="138"/>
      <c r="C29" s="138"/>
      <c r="D29" s="138"/>
      <c r="E29" s="138"/>
      <c r="F29" s="138"/>
      <c r="G29" s="138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workbookViewId="0">
      <selection activeCell="B40" sqref="B40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8" t="s">
        <v>163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95</v>
      </c>
      <c r="B3" s="142" t="s">
        <v>96</v>
      </c>
      <c r="C3" s="143"/>
      <c r="D3" s="144"/>
      <c r="E3" s="144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5" t="s">
        <v>175</v>
      </c>
      <c r="C4" s="146"/>
      <c r="D4" s="147"/>
      <c r="E4" s="14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8"/>
      <c r="D5" s="144"/>
      <c r="E5" s="1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9"/>
      <c r="C6" s="144"/>
      <c r="D6" s="144"/>
      <c r="E6" s="14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8">
        <v>4754.3686669999997</v>
      </c>
      <c r="C9" s="99"/>
      <c r="D9" s="98">
        <v>4677.5983740000001</v>
      </c>
      <c r="E9" s="9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2015</v>
      </c>
      <c r="C10" s="20">
        <v>2015</v>
      </c>
      <c r="D10" s="12">
        <v>2014</v>
      </c>
      <c r="E10" s="12">
        <v>2014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2">
        <v>409.23121600000002</v>
      </c>
      <c r="C11" s="83">
        <f t="shared" ref="C11:C25" si="0">IF(B$8&gt;0,B11/B$8*100,0)</f>
        <v>0</v>
      </c>
      <c r="D11" s="84">
        <v>371.05627600000003</v>
      </c>
      <c r="E11" s="83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176</v>
      </c>
      <c r="B12" s="82">
        <v>333.83369900000002</v>
      </c>
      <c r="C12" s="85">
        <f t="shared" si="0"/>
        <v>0</v>
      </c>
      <c r="D12" s="84">
        <v>363.52881200000002</v>
      </c>
      <c r="E12" s="83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2">
        <v>320.42550699999998</v>
      </c>
      <c r="C13" s="85">
        <f t="shared" si="0"/>
        <v>0</v>
      </c>
      <c r="D13" s="84">
        <v>356.95934899999997</v>
      </c>
      <c r="E13" s="83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177</v>
      </c>
      <c r="B14" s="82">
        <v>302.12652100000003</v>
      </c>
      <c r="C14" s="85">
        <f t="shared" si="0"/>
        <v>0</v>
      </c>
      <c r="D14" s="84">
        <v>307.88191499999999</v>
      </c>
      <c r="E14" s="83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178</v>
      </c>
      <c r="B15" s="82">
        <v>286.66275300000001</v>
      </c>
      <c r="C15" s="85">
        <f t="shared" si="0"/>
        <v>0</v>
      </c>
      <c r="D15" s="84">
        <v>318.378872</v>
      </c>
      <c r="E15" s="83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2">
        <v>251.78691599999999</v>
      </c>
      <c r="C16" s="85">
        <f t="shared" si="0"/>
        <v>0</v>
      </c>
      <c r="D16" s="84">
        <v>278.249865</v>
      </c>
      <c r="E16" s="83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55</v>
      </c>
      <c r="B17" s="82">
        <v>214.107776</v>
      </c>
      <c r="C17" s="85">
        <f t="shared" si="0"/>
        <v>0</v>
      </c>
      <c r="D17" s="84">
        <v>208.054194</v>
      </c>
      <c r="E17" s="83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179</v>
      </c>
      <c r="B18" s="82">
        <v>204.77211299999999</v>
      </c>
      <c r="C18" s="85">
        <f t="shared" si="0"/>
        <v>0</v>
      </c>
      <c r="D18" s="84">
        <v>245.212436</v>
      </c>
      <c r="E18" s="83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2">
        <v>191.08676800000001</v>
      </c>
      <c r="C19" s="85">
        <f t="shared" si="0"/>
        <v>0</v>
      </c>
      <c r="D19" s="84">
        <v>181.42425499999999</v>
      </c>
      <c r="E19" s="83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61</v>
      </c>
      <c r="B20" s="82">
        <v>165.376349</v>
      </c>
      <c r="C20" s="85">
        <f t="shared" si="0"/>
        <v>0</v>
      </c>
      <c r="D20" s="84">
        <v>154.00899999999999</v>
      </c>
      <c r="E20" s="83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180</v>
      </c>
      <c r="B21" s="82">
        <v>138.513859</v>
      </c>
      <c r="C21" s="85">
        <f t="shared" si="0"/>
        <v>0</v>
      </c>
      <c r="D21" s="84">
        <v>86.842904000000004</v>
      </c>
      <c r="E21" s="83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59</v>
      </c>
      <c r="B22" s="82">
        <v>135.863314</v>
      </c>
      <c r="C22" s="85">
        <f t="shared" si="0"/>
        <v>0</v>
      </c>
      <c r="D22" s="84">
        <v>122.537381</v>
      </c>
      <c r="E22" s="83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80</v>
      </c>
      <c r="B23" s="82">
        <v>131.42474300000001</v>
      </c>
      <c r="C23" s="85">
        <f t="shared" si="0"/>
        <v>0</v>
      </c>
      <c r="D23" s="84">
        <v>121.06258</v>
      </c>
      <c r="E23" s="83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78</v>
      </c>
      <c r="B24" s="82">
        <v>128.447879</v>
      </c>
      <c r="C24" s="85">
        <f t="shared" si="0"/>
        <v>0</v>
      </c>
      <c r="D24" s="84">
        <v>59.074911999999998</v>
      </c>
      <c r="E24" s="83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70</v>
      </c>
      <c r="B25" s="82">
        <v>125.736625</v>
      </c>
      <c r="C25" s="85">
        <f t="shared" si="0"/>
        <v>0</v>
      </c>
      <c r="D25" s="84">
        <v>134.89511100000001</v>
      </c>
      <c r="E25" s="83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97</v>
      </c>
      <c r="B27" s="82">
        <f>B9-(SUM(B11:B25))</f>
        <v>1414.9726289999994</v>
      </c>
      <c r="C27" s="85">
        <f>IF(B$8&gt;0,B27/B$8*100,0)</f>
        <v>0</v>
      </c>
      <c r="D27" s="84">
        <f>D9-(SUM(D11:D25))</f>
        <v>1368.4305120000008</v>
      </c>
      <c r="E27" s="83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8" t="s">
        <v>181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7" t="s">
        <v>151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2015</v>
      </c>
      <c r="C36" s="6">
        <v>2014</v>
      </c>
      <c r="D36" s="6">
        <v>2013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98</v>
      </c>
      <c r="B37" s="100">
        <f t="shared" ref="B37:B39" si="2">IF(F37=0,"",F37)</f>
        <v>1483.328685</v>
      </c>
      <c r="C37" s="101">
        <v>1528.4109800000001</v>
      </c>
      <c r="D37" s="101">
        <v>1543.948502</v>
      </c>
      <c r="E37" s="28"/>
      <c r="F37" s="102">
        <v>1483.328685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99</v>
      </c>
      <c r="B38" s="100">
        <f t="shared" si="2"/>
        <v>1477.459638</v>
      </c>
      <c r="C38" s="101">
        <v>1522.5267980000001</v>
      </c>
      <c r="D38" s="101">
        <v>1603.963321</v>
      </c>
      <c r="E38" s="12"/>
      <c r="F38" s="102">
        <v>1477.459638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100</v>
      </c>
      <c r="B39" s="100">
        <f t="shared" si="2"/>
        <v>1800.0293899999999</v>
      </c>
      <c r="C39" s="101">
        <v>1626.6605959999999</v>
      </c>
      <c r="D39" s="101">
        <v>1571.4496670000001</v>
      </c>
      <c r="E39" s="12"/>
      <c r="F39" s="102">
        <v>1800.0293899999999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101</v>
      </c>
      <c r="B40" s="100"/>
      <c r="C40" s="101">
        <v>1589.917418</v>
      </c>
      <c r="D40" s="101">
        <v>1652.2487100000001</v>
      </c>
      <c r="E40" s="12"/>
      <c r="F40" s="102">
        <v>0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102</v>
      </c>
      <c r="B41" s="100"/>
      <c r="C41" s="101">
        <v>1478.314128</v>
      </c>
      <c r="D41" s="101">
        <v>1581.874536</v>
      </c>
      <c r="E41" s="12"/>
      <c r="F41" s="102">
        <v>0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103</v>
      </c>
      <c r="B42" s="100"/>
      <c r="C42" s="101">
        <v>1659.5631209999999</v>
      </c>
      <c r="D42" s="101">
        <v>1461.4522219999999</v>
      </c>
      <c r="E42" s="20"/>
      <c r="F42" s="102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104</v>
      </c>
      <c r="B43" s="100"/>
      <c r="C43" s="101">
        <v>2160.5523800000001</v>
      </c>
      <c r="D43" s="101">
        <v>1659.1775729999999</v>
      </c>
      <c r="E43" s="20"/>
      <c r="F43" s="102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105</v>
      </c>
      <c r="B44" s="103"/>
      <c r="C44" s="101">
        <v>1512.039082</v>
      </c>
      <c r="D44" s="101">
        <v>1548.1533380000001</v>
      </c>
      <c r="E44" s="20"/>
      <c r="F44" s="102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106</v>
      </c>
      <c r="B45" s="103"/>
      <c r="C45" s="101">
        <v>1676.1393720000001</v>
      </c>
      <c r="D45" s="101">
        <v>1590.4518599999999</v>
      </c>
      <c r="E45" s="20"/>
      <c r="F45" s="102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107</v>
      </c>
      <c r="B46" s="103"/>
      <c r="C46" s="101">
        <v>1842.81546</v>
      </c>
      <c r="D46" s="101">
        <v>1744.210169</v>
      </c>
      <c r="E46" s="20"/>
      <c r="F46" s="102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108</v>
      </c>
      <c r="B47" s="103"/>
      <c r="C47" s="101">
        <v>1561.9615960000001</v>
      </c>
      <c r="D47" s="101">
        <v>1523.2251650000001</v>
      </c>
      <c r="E47" s="28"/>
      <c r="F47" s="102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109</v>
      </c>
      <c r="B48" s="103"/>
      <c r="C48" s="101">
        <v>1473.4593600000001</v>
      </c>
      <c r="D48" s="101">
        <v>1493.689922</v>
      </c>
      <c r="E48" s="30"/>
      <c r="F48" s="104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1/15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2019-06-20T15:57:30Z</cp:lastPrinted>
  <dcterms:created xsi:type="dcterms:W3CDTF">2012-03-28T07:56:08Z</dcterms:created>
  <dcterms:modified xsi:type="dcterms:W3CDTF">2019-08-19T09:43:23Z</dcterms:modified>
  <cp:category>LIS-Bericht</cp:category>
</cp:coreProperties>
</file>