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45" i="9" l="1"/>
  <c r="B44" i="9"/>
  <c r="B43" i="9"/>
  <c r="B42" i="9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<sst xmlns="http://schemas.openxmlformats.org/spreadsheetml/2006/main" count="226" uniqueCount="186">
  <si>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</si>
  <si>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</si>
  <si>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</si>
  <si>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</si>
  <si>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</si>
  <si>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</si>
  <si>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</si>
  <si>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</si>
  <si>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</si>
  <si>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</si>
  <si>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</si>
  <si>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</si>
  <si>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</si>
  <si>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</si>
  <si>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</si>
  <si>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</si>
  <si>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</si>
  <si>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</si>
  <si>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</si>
  <si>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</si>
  <si>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</si>
  <si>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</si>
  <si>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</si>
  <si>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</si>
  <si>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</si>
  <si>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</si>
  <si>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</si>
  <si>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</si>
  <si>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</si>
  <si>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</si>
  <si>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</si>
  <si>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</si>
  <si>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</si>
  <si>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</si>
  <si>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</si>
  <si>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</si>
  <si>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</si>
  <si>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</si>
  <si>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</si>
  <si>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</si>
  <si>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</si>
  <si>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</si>
  <si>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</si>
  <si>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</si>
  <si>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</si>
  <si>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</si>
  <si>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</si>
  <si>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</si>
  <si>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</si>
  <si>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</si>
  <si>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</si>
  <si>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</si>
  <si>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</si>
  <si>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</si>
  <si>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</si>
  <si>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</si>
  <si>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</si>
  <si>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</si>
  <si>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</si>
  <si>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</si>
  <si>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</si>
  <si>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</si>
  <si>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</si>
  <si>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</si>
  <si>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</si>
  <si>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</si>
  <si>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</si>
  <si>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</si>
  <si>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</si>
  <si>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</si>
  <si>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</si>
  <si>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</si>
  <si>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</si>
  <si>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</si>
  <si>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</si>
  <si>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</si>
  <si>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</si>
  <si>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</si>
  <si>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</si>
  <si>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</si>
  <si>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</si>
  <si>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</si>
  <si>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</si>
  <si>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</si>
  <si>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</si>
  <si>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</si>
  <si>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</si>
  <si>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</si>
  <si>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</si>
  <si>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</si>
  <si>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</si>
  <si>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</si>
  <si>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</si>
  <si>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</si>
  <si>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</si>
  <si>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</si>
  <si>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</si>
  <si>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</si>
  <si>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</si>
  <si>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</si>
  <si>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</si>
  <si>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</si>
  <si>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</si>
  <si>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</si>
  <si>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</si>
  <si>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</si>
  <si>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</si>
  <si>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</si>
  <si>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</si>
  <si>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</si>
  <si>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</si>
  <si>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</si>
  <si>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</si>
  <si>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</si>
  <si>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</si>
  <si>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</si>
  <si>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</si>
  <si>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</si>
  <si>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</si>
  <si>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</si>
  <si>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</si>
  <si>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</si>
  <si>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</si>
  <si>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</si>
  <si>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</si>
  <si>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</si>
  <si>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</si>
  <si>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</si>
  <si>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</si>
  <si>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</si>
  <si>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</si>
  <si>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</si>
  <si>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</si>
  <si>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</si>
  <si>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</si>
  <si>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</si>
  <si>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</si>
  <si>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</si>
  <si>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</si>
  <si>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</si>
  <si>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</si>
  <si>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</si>
  <si>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</si>
  <si>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</si>
  <si>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</si>
  <si>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</si>
  <si>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</si>
  <si>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</si>
  <si>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</si>
  <si>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</si>
  <si>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</si>
  <si>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</si>
  <si>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</si>
  <si>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</si>
  <si>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</si>
  <si>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</si>
  <si>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</si>
  <si>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</si>
  <si>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</si>
  <si>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</si>
  <si>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</si>
  <si>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</si>
  <si>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</si>
  <si>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</si>
  <si>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</si>
  <si>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</si>
  <si>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3/16 SH</t>
  </si>
  <si>
    <t>3. Quartal 2016</t>
  </si>
  <si>
    <t xml:space="preserve">© Statistisches Amt für Hamburg und Schleswig-Holstein, Hamburg 2019  
Auszugsweise Vervielfältigung und Verbreitung mit Quellenangabe gestattet.        </t>
  </si>
  <si>
    <t>Januar - September</t>
  </si>
  <si>
    <r>
      <t>2016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</si>
  <si>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</si>
  <si>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</si>
  <si>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</si>
  <si>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</si>
  <si>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Schleswig-Holstein 2014 bis 2016 im Monatsvergleich</t>
  </si>
  <si>
    <t>Januar - September 2016</t>
  </si>
  <si>
    <t>Verein.Staaten (USA)</t>
  </si>
  <si>
    <t>Frankreich</t>
  </si>
  <si>
    <t>Vereinigt.Königreich</t>
  </si>
  <si>
    <t>Algerien</t>
  </si>
  <si>
    <t>China, Volksrepublik</t>
  </si>
  <si>
    <t>2. Ausfuhr des Landes Schleswig-Holstein in den Jahren 2014 bis 2016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</si>
  <si>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</si>
  <si>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</si>
  <si>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20.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</si>
</sst>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1418.0812080000001</c:v>
                </c:pt>
                <c:pt idx="1">
                  <c:v>1514.210808</c:v>
                </c:pt>
                <c:pt idx="2">
                  <c:v>2232.9373700000001</c:v>
                </c:pt>
                <c:pt idx="3">
                  <c:v>1728.6237430000001</c:v>
                </c:pt>
                <c:pt idx="4">
                  <c:v>1715.398254</c:v>
                </c:pt>
                <c:pt idx="5">
                  <c:v>1632.8033640000001</c:v>
                </c:pt>
                <c:pt idx="6">
                  <c:v>1496.062113</c:v>
                </c:pt>
                <c:pt idx="7">
                  <c:v>1605.5199950000001</c:v>
                </c:pt>
                <c:pt idx="8">
                  <c:v>1598.3547149999999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1483.328685</c:v>
                </c:pt>
                <c:pt idx="1">
                  <c:v>1477.459638</c:v>
                </c:pt>
                <c:pt idx="2">
                  <c:v>1800.0293899999999</c:v>
                </c:pt>
                <c:pt idx="3">
                  <c:v>1576.2930349999999</c:v>
                </c:pt>
                <c:pt idx="4">
                  <c:v>1498.123775</c:v>
                </c:pt>
                <c:pt idx="5">
                  <c:v>1741.268779</c:v>
                </c:pt>
                <c:pt idx="6">
                  <c:v>1610.2032409999999</c:v>
                </c:pt>
                <c:pt idx="7">
                  <c:v>1488.872269</c:v>
                </c:pt>
                <c:pt idx="8">
                  <c:v>1583.9198730000001</c:v>
                </c:pt>
                <c:pt idx="9">
                  <c:v>1666.6887180000001</c:v>
                </c:pt>
                <c:pt idx="10">
                  <c:v>2159.6155990000002</c:v>
                </c:pt>
                <c:pt idx="11">
                  <c:v>1520.1858360000001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1528.4109800000001</c:v>
                </c:pt>
                <c:pt idx="1">
                  <c:v>1522.5267980000001</c:v>
                </c:pt>
                <c:pt idx="2">
                  <c:v>1626.6605959999999</c:v>
                </c:pt>
                <c:pt idx="3">
                  <c:v>1589.917418</c:v>
                </c:pt>
                <c:pt idx="4">
                  <c:v>1478.314128</c:v>
                </c:pt>
                <c:pt idx="5">
                  <c:v>1659.5631209999999</c:v>
                </c:pt>
                <c:pt idx="6">
                  <c:v>2160.5523800000001</c:v>
                </c:pt>
                <c:pt idx="7">
                  <c:v>1512.039082</c:v>
                </c:pt>
                <c:pt idx="8">
                  <c:v>1676.1393720000001</c:v>
                </c:pt>
                <c:pt idx="9">
                  <c:v>1842.81546</c:v>
                </c:pt>
                <c:pt idx="10">
                  <c:v>1561.9615960000001</c:v>
                </c:pt>
                <c:pt idx="11">
                  <c:v>1473.4593600000001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3440"/>
        <c:axId val="67623552"/>
      </c:lineChart>
      <c:catAx>
        <c:axId val="676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623552"/>
        <c:crosses val="autoZero"/>
        <c:auto val="1"/>
        <c:lblAlgn val="ctr"/>
        <c:lblOffset val="100"/>
        <c:noMultiLvlLbl val="0"/>
      </c:catAx>
      <c:valAx>
        <c:axId val="6762355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7613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Frankreich</c:v>
                </c:pt>
                <c:pt idx="3">
                  <c:v>Niederlande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Italien</c:v>
                </c:pt>
                <c:pt idx="7">
                  <c:v>Polen</c:v>
                </c:pt>
                <c:pt idx="8">
                  <c:v>Algerien</c:v>
                </c:pt>
                <c:pt idx="9">
                  <c:v>China, Volksrepublik</c:v>
                </c:pt>
                <c:pt idx="10">
                  <c:v>Österreich</c:v>
                </c:pt>
                <c:pt idx="11">
                  <c:v>Spanien</c:v>
                </c:pt>
                <c:pt idx="12">
                  <c:v>Schweden</c:v>
                </c:pt>
                <c:pt idx="13">
                  <c:v>Schweiz</c:v>
                </c:pt>
                <c:pt idx="14">
                  <c:v>Norwegen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1293.998002</c:v>
                </c:pt>
                <c:pt idx="1">
                  <c:v>1090.6002539999999</c:v>
                </c:pt>
                <c:pt idx="2">
                  <c:v>951.09483499999999</c:v>
                </c:pt>
                <c:pt idx="3">
                  <c:v>899.80353000000002</c:v>
                </c:pt>
                <c:pt idx="4">
                  <c:v>830.96693400000004</c:v>
                </c:pt>
                <c:pt idx="5">
                  <c:v>727.11295900000005</c:v>
                </c:pt>
                <c:pt idx="6">
                  <c:v>687.65853600000003</c:v>
                </c:pt>
                <c:pt idx="7">
                  <c:v>675.21982100000002</c:v>
                </c:pt>
                <c:pt idx="8">
                  <c:v>649.93534299999999</c:v>
                </c:pt>
                <c:pt idx="9">
                  <c:v>603.96044600000005</c:v>
                </c:pt>
                <c:pt idx="10">
                  <c:v>473.000834</c:v>
                </c:pt>
                <c:pt idx="11">
                  <c:v>445.08731599999999</c:v>
                </c:pt>
                <c:pt idx="12">
                  <c:v>425.06028400000002</c:v>
                </c:pt>
                <c:pt idx="13">
                  <c:v>387.19590399999998</c:v>
                </c:pt>
                <c:pt idx="14">
                  <c:v>354.34029199999998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Frankreich</c:v>
                </c:pt>
                <c:pt idx="3">
                  <c:v>Niederlande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Italien</c:v>
                </c:pt>
                <c:pt idx="7">
                  <c:v>Polen</c:v>
                </c:pt>
                <c:pt idx="8">
                  <c:v>Algerien</c:v>
                </c:pt>
                <c:pt idx="9">
                  <c:v>China, Volksrepublik</c:v>
                </c:pt>
                <c:pt idx="10">
                  <c:v>Österreich</c:v>
                </c:pt>
                <c:pt idx="11">
                  <c:v>Spanien</c:v>
                </c:pt>
                <c:pt idx="12">
                  <c:v>Schweden</c:v>
                </c:pt>
                <c:pt idx="13">
                  <c:v>Schweiz</c:v>
                </c:pt>
                <c:pt idx="14">
                  <c:v>Norwegen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1185.7461060000001</c:v>
                </c:pt>
                <c:pt idx="1">
                  <c:v>1040.9330279999999</c:v>
                </c:pt>
                <c:pt idx="2">
                  <c:v>925.65571899999998</c:v>
                </c:pt>
                <c:pt idx="3">
                  <c:v>972.509818</c:v>
                </c:pt>
                <c:pt idx="4">
                  <c:v>838.84314600000005</c:v>
                </c:pt>
                <c:pt idx="5">
                  <c:v>694.29690100000005</c:v>
                </c:pt>
                <c:pt idx="6">
                  <c:v>620.32130299999994</c:v>
                </c:pt>
                <c:pt idx="7">
                  <c:v>611.21909100000005</c:v>
                </c:pt>
                <c:pt idx="8">
                  <c:v>80.302135000000007</c:v>
                </c:pt>
                <c:pt idx="9">
                  <c:v>661.96935299999996</c:v>
                </c:pt>
                <c:pt idx="10">
                  <c:v>485.36887100000001</c:v>
                </c:pt>
                <c:pt idx="11">
                  <c:v>397.97080199999999</c:v>
                </c:pt>
                <c:pt idx="12">
                  <c:v>386.43190099999998</c:v>
                </c:pt>
                <c:pt idx="13">
                  <c:v>386.591792</c:v>
                </c:pt>
                <c:pt idx="14">
                  <c:v>242.31788399999999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81600"/>
        <c:axId val="68100480"/>
      </c:barChart>
      <c:catAx>
        <c:axId val="678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100480"/>
        <c:crosses val="autoZero"/>
        <c:auto val="1"/>
        <c:lblAlgn val="ctr"/>
        <c:lblOffset val="100"/>
        <c:noMultiLvlLbl val="0"/>
      </c:catAx>
      <c:valAx>
        <c:axId val="6810048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788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185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1" customFormat="1" x14ac:dyDescent="0.2"/>
    <row r="4" spans="1:7" s="51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1" customFormat="1" x14ac:dyDescent="0.2">
      <c r="A5" s="110"/>
      <c r="B5" s="110"/>
      <c r="C5" s="110"/>
      <c r="D5" s="110"/>
      <c r="E5" s="110"/>
      <c r="F5" s="110"/>
      <c r="G5" s="110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1" t="s">
        <v>115</v>
      </c>
      <c r="B8" s="112"/>
      <c r="C8" s="112"/>
      <c r="D8" s="112"/>
      <c r="E8" s="112"/>
      <c r="F8" s="112"/>
      <c r="G8" s="112"/>
    </row>
    <row r="9" spans="1:7" s="51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1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1" t="s">
        <v>117</v>
      </c>
      <c r="B15" s="112"/>
      <c r="C15" s="112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4" t="s">
        <v>154</v>
      </c>
      <c r="B17" s="112"/>
      <c r="C17" s="112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5" t="s">
        <v>161</v>
      </c>
      <c r="C18" s="112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3" t="s">
        <v>155</v>
      </c>
      <c r="C19" s="113"/>
      <c r="D19" s="113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1" t="s">
        <v>146</v>
      </c>
      <c r="B21" s="112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12" t="s">
        <v>138</v>
      </c>
      <c r="C23" s="112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12" t="s">
        <v>140</v>
      </c>
      <c r="C24" s="112"/>
      <c r="D24" s="78"/>
      <c r="E24" s="78"/>
      <c r="F24" s="78"/>
      <c r="G24" s="78"/>
    </row>
    <row r="25" spans="1:7" s="51" customFormat="1" ht="12.75" customHeight="1" x14ac:dyDescent="0.2">
      <c r="A25" s="78"/>
      <c r="B25" s="112"/>
      <c r="C25" s="112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17" t="s">
        <v>168</v>
      </c>
      <c r="B29" s="112"/>
      <c r="C29" s="112"/>
      <c r="D29" s="112"/>
      <c r="E29" s="112"/>
      <c r="F29" s="112"/>
      <c r="G29" s="112"/>
    </row>
    <row r="30" spans="1:7" s="51" customFormat="1" ht="41.85" customHeight="1" x14ac:dyDescent="0.2">
      <c r="A30" s="112" t="s">
        <v>153</v>
      </c>
      <c r="B30" s="112"/>
      <c r="C30" s="112"/>
      <c r="D30" s="112"/>
      <c r="E30" s="112"/>
      <c r="F30" s="112"/>
      <c r="G30" s="112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10" t="s">
        <v>149</v>
      </c>
      <c r="B41" s="110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105</v>
      </c>
      <c r="C4" s="88" t="s">
        <v>106</v>
      </c>
      <c r="D4" s="88" t="s">
        <v>107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206.50461999999999</v>
      </c>
      <c r="C8" s="89">
        <v>206.63495</v>
      </c>
      <c r="D8" s="89">
        <v>233.44129799999999</v>
      </c>
      <c r="E8" s="89">
        <v>1855.345444</v>
      </c>
      <c r="F8" s="89">
        <v>2025.8110589999999</v>
      </c>
      <c r="G8" s="90">
        <f>IF(AND(F8&gt;0,E8&gt;0),(E8/F8%)-100,"x  ")</f>
        <v>-8.4146847872449939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2.326692</v>
      </c>
      <c r="C10" s="89">
        <v>1.926334</v>
      </c>
      <c r="D10" s="89">
        <v>3.003212</v>
      </c>
      <c r="E10" s="89">
        <v>18.494081000000001</v>
      </c>
      <c r="F10" s="89">
        <v>18.419250000000002</v>
      </c>
      <c r="G10" s="90">
        <f>IF(AND(F10&gt;0,E10&gt;0),(E10/F10%)-100,"x  ")</f>
        <v>0.40626518452162941</v>
      </c>
    </row>
    <row r="11" spans="1:7" s="9" customFormat="1" ht="12" x14ac:dyDescent="0.2">
      <c r="A11" s="38" t="s">
        <v>25</v>
      </c>
      <c r="B11" s="89">
        <v>76.910762000000005</v>
      </c>
      <c r="C11" s="89">
        <v>84.454527999999996</v>
      </c>
      <c r="D11" s="89">
        <v>106.796386</v>
      </c>
      <c r="E11" s="89">
        <v>771.19903799999997</v>
      </c>
      <c r="F11" s="89">
        <v>815.97754299999997</v>
      </c>
      <c r="G11" s="90">
        <f>IF(AND(F11&gt;0,E11&gt;0),(E11/F11%)-100,"x  ")</f>
        <v>-5.487712913687389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13.843342</v>
      </c>
      <c r="C13" s="89">
        <v>16.18947</v>
      </c>
      <c r="D13" s="89">
        <v>16.922955999999999</v>
      </c>
      <c r="E13" s="89">
        <v>157.63569000000001</v>
      </c>
      <c r="F13" s="89">
        <v>205.326123</v>
      </c>
      <c r="G13" s="90">
        <f>IF(AND(F13&gt;0,E13&gt;0),(E13/F13%)-100,"x  ")</f>
        <v>-23.226675838027674</v>
      </c>
    </row>
    <row r="14" spans="1:7" s="9" customFormat="1" ht="12" x14ac:dyDescent="0.2">
      <c r="A14" s="39" t="s">
        <v>118</v>
      </c>
      <c r="B14" s="89">
        <v>29.164864000000001</v>
      </c>
      <c r="C14" s="89">
        <v>32.278936999999999</v>
      </c>
      <c r="D14" s="89">
        <v>41.779077000000001</v>
      </c>
      <c r="E14" s="89">
        <v>298.69727399999999</v>
      </c>
      <c r="F14" s="89">
        <v>297.83697799999999</v>
      </c>
      <c r="G14" s="90">
        <f>IF(AND(F14&gt;0,E14&gt;0),(E14/F14%)-100,"x  ")</f>
        <v>0.28884794822219817</v>
      </c>
    </row>
    <row r="15" spans="1:7" s="9" customFormat="1" ht="12" x14ac:dyDescent="0.2">
      <c r="A15" s="38" t="s">
        <v>26</v>
      </c>
      <c r="B15" s="89">
        <v>110.003185</v>
      </c>
      <c r="C15" s="89">
        <v>100.329814</v>
      </c>
      <c r="D15" s="89">
        <v>102.68581500000001</v>
      </c>
      <c r="E15" s="89">
        <v>895.91113399999995</v>
      </c>
      <c r="F15" s="89">
        <v>1056.269151</v>
      </c>
      <c r="G15" s="90">
        <f>IF(AND(F15&gt;0,E15&gt;0),(E15/F15%)-100,"x  ")</f>
        <v>-15.181548836126154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12.973602</v>
      </c>
      <c r="C17" s="89">
        <v>1.0844609999999999</v>
      </c>
      <c r="D17" s="89">
        <v>5.2232880000000002</v>
      </c>
      <c r="E17" s="89">
        <v>47.655904999999997</v>
      </c>
      <c r="F17" s="89">
        <v>214.276535</v>
      </c>
      <c r="G17" s="90">
        <f>IF(AND(F17&gt;0,E17&gt;0),(E17/F17%)-100,"x  ")</f>
        <v>-77.759624963134669</v>
      </c>
    </row>
    <row r="18" spans="1:7" s="9" customFormat="1" ht="12" x14ac:dyDescent="0.2">
      <c r="A18" s="41" t="s">
        <v>120</v>
      </c>
      <c r="B18" s="89">
        <v>1.2105760000000001</v>
      </c>
      <c r="C18" s="89">
        <v>4.5318160000000001</v>
      </c>
      <c r="D18" s="89">
        <v>5.1891639999999999</v>
      </c>
      <c r="E18" s="89">
        <v>39.082962999999999</v>
      </c>
      <c r="F18" s="89">
        <v>54.456645000000002</v>
      </c>
      <c r="G18" s="90">
        <f>IF(AND(F18&gt;0,E18&gt;0),(E18/F18%)-100,"x  ")</f>
        <v>-28.231048754472482</v>
      </c>
    </row>
    <row r="19" spans="1:7" s="9" customFormat="1" ht="12" x14ac:dyDescent="0.2">
      <c r="A19" s="41" t="s">
        <v>121</v>
      </c>
      <c r="B19" s="89">
        <v>13.461391000000001</v>
      </c>
      <c r="C19" s="89">
        <v>14.420888</v>
      </c>
      <c r="D19" s="89">
        <v>17.376681999999999</v>
      </c>
      <c r="E19" s="89">
        <v>131.49642600000001</v>
      </c>
      <c r="F19" s="89">
        <v>124.368841</v>
      </c>
      <c r="G19" s="90">
        <f>IF(AND(F19&gt;0,E19&gt;0),(E19/F19%)-100,"x  ")</f>
        <v>5.7310054051239518</v>
      </c>
    </row>
    <row r="20" spans="1:7" s="9" customFormat="1" ht="12" x14ac:dyDescent="0.2">
      <c r="A20" s="42" t="s">
        <v>27</v>
      </c>
      <c r="B20" s="89">
        <v>17.263981000000001</v>
      </c>
      <c r="C20" s="89">
        <v>19.924274</v>
      </c>
      <c r="D20" s="89">
        <v>20.955884999999999</v>
      </c>
      <c r="E20" s="89">
        <v>169.74119099999999</v>
      </c>
      <c r="F20" s="89">
        <v>135.145115</v>
      </c>
      <c r="G20" s="90">
        <f>IF(AND(F20&gt;0,E20&gt;0),(E20/F20%)-100,"x  ")</f>
        <v>25.599205713058879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1244.7208109999999</v>
      </c>
      <c r="C22" s="89">
        <v>1360.9014420000001</v>
      </c>
      <c r="D22" s="89">
        <v>1312.95958</v>
      </c>
      <c r="E22" s="89">
        <v>12717.993348</v>
      </c>
      <c r="F22" s="89">
        <v>11887.989245999999</v>
      </c>
      <c r="G22" s="90">
        <f>IF(AND(F22&gt;0,E22&gt;0),(E22/F22%)-100,"x  ")</f>
        <v>6.9818712384794281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7.4701680000000001</v>
      </c>
      <c r="C24" s="89">
        <v>7.6813349999999998</v>
      </c>
      <c r="D24" s="89">
        <v>8.3959930000000007</v>
      </c>
      <c r="E24" s="89">
        <v>76.031223999999995</v>
      </c>
      <c r="F24" s="89">
        <v>74.811004999999994</v>
      </c>
      <c r="G24" s="90">
        <f>IF(AND(F24&gt;0,E24&gt;0),(E24/F24%)-100,"x  ")</f>
        <v>1.6310688514343497</v>
      </c>
    </row>
    <row r="25" spans="1:7" s="9" customFormat="1" ht="12" x14ac:dyDescent="0.2">
      <c r="A25" s="42" t="s">
        <v>31</v>
      </c>
      <c r="B25" s="89">
        <v>108.478718</v>
      </c>
      <c r="C25" s="89">
        <v>100.106888</v>
      </c>
      <c r="D25" s="89">
        <v>100.439801</v>
      </c>
      <c r="E25" s="89">
        <v>946.19842800000004</v>
      </c>
      <c r="F25" s="89">
        <v>1050.555265</v>
      </c>
      <c r="G25" s="90">
        <f>IF(AND(F25&gt;0,E25&gt;0),(E25/F25%)-100,"x  ")</f>
        <v>-9.9334933131766263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3.447149</v>
      </c>
      <c r="C27" s="89">
        <v>1.2748569999999999</v>
      </c>
      <c r="D27" s="89">
        <v>5.3493380000000004</v>
      </c>
      <c r="E27" s="89">
        <v>34.280872000000002</v>
      </c>
      <c r="F27" s="89">
        <v>33.144168999999998</v>
      </c>
      <c r="G27" s="90">
        <f>IF(AND(F27&gt;0,E27&gt;0),(E27/F27%)-100,"x  ")</f>
        <v>3.4295715786387859</v>
      </c>
    </row>
    <row r="28" spans="1:7" s="9" customFormat="1" ht="12" x14ac:dyDescent="0.2">
      <c r="A28" s="40" t="s">
        <v>34</v>
      </c>
      <c r="B28" s="89">
        <v>19.575144999999999</v>
      </c>
      <c r="C28" s="89">
        <v>23.9862</v>
      </c>
      <c r="D28" s="89">
        <v>23.496981000000002</v>
      </c>
      <c r="E28" s="89">
        <v>192.30057199999999</v>
      </c>
      <c r="F28" s="89">
        <v>256.016122</v>
      </c>
      <c r="G28" s="90">
        <f>IF(AND(F28&gt;0,E28&gt;0),(E28/F28%)-100,"x  ")</f>
        <v>-24.887319400924298</v>
      </c>
    </row>
    <row r="29" spans="1:7" s="9" customFormat="1" ht="12" x14ac:dyDescent="0.2">
      <c r="A29" s="40" t="s">
        <v>122</v>
      </c>
      <c r="B29" s="89">
        <v>4.7635230000000002</v>
      </c>
      <c r="C29" s="89">
        <v>3.96523</v>
      </c>
      <c r="D29" s="89">
        <v>1.2289159999999999</v>
      </c>
      <c r="E29" s="89">
        <v>66.566732999999999</v>
      </c>
      <c r="F29" s="89">
        <v>73.967823999999993</v>
      </c>
      <c r="G29" s="90">
        <f>IF(AND(F29&gt;0,E29&gt;0),(E29/F29%)-100,"x  ")</f>
        <v>-10.005824965190257</v>
      </c>
    </row>
    <row r="30" spans="1:7" s="9" customFormat="1" ht="12" x14ac:dyDescent="0.2">
      <c r="A30" s="40" t="s">
        <v>123</v>
      </c>
      <c r="B30" s="89">
        <v>10.20795</v>
      </c>
      <c r="C30" s="89">
        <v>8.2559749999999994</v>
      </c>
      <c r="D30" s="89">
        <v>10.629433000000001</v>
      </c>
      <c r="E30" s="89">
        <v>94.535667000000004</v>
      </c>
      <c r="F30" s="89">
        <v>115.456155</v>
      </c>
      <c r="G30" s="90">
        <f>IF(AND(F30&gt;0,E30&gt;0),(E30/F30%)-100,"x  ")</f>
        <v>-18.119855108634084</v>
      </c>
    </row>
    <row r="31" spans="1:7" s="9" customFormat="1" ht="12" x14ac:dyDescent="0.2">
      <c r="A31" s="44" t="s">
        <v>35</v>
      </c>
      <c r="B31" s="89">
        <v>1128.771925</v>
      </c>
      <c r="C31" s="89">
        <v>1253.1132190000001</v>
      </c>
      <c r="D31" s="89">
        <v>1204.1237860000001</v>
      </c>
      <c r="E31" s="89">
        <v>11695.763696</v>
      </c>
      <c r="F31" s="89">
        <v>10762.622976000001</v>
      </c>
      <c r="G31" s="90">
        <f>IF(AND(F31&gt;0,E31&gt;0),(E31/F31%)-100,"x  ")</f>
        <v>8.6701979812992391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136.35122799999999</v>
      </c>
      <c r="C33" s="89">
        <v>160.529709</v>
      </c>
      <c r="D33" s="89">
        <v>165.40514899999999</v>
      </c>
      <c r="E33" s="89">
        <v>1400.734207</v>
      </c>
      <c r="F33" s="89">
        <v>1477.253346</v>
      </c>
      <c r="G33" s="90">
        <f>IF(AND(F33&gt;0,E33&gt;0),(E33/F33%)-100,"x  ")</f>
        <v>-5.1798250589306889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16.111279</v>
      </c>
      <c r="C35" s="89">
        <v>16.782015000000001</v>
      </c>
      <c r="D35" s="89">
        <v>18.028006000000001</v>
      </c>
      <c r="E35" s="89">
        <v>161.85371000000001</v>
      </c>
      <c r="F35" s="89">
        <v>166.98876200000001</v>
      </c>
      <c r="G35" s="90">
        <f>IF(AND(F35&gt;0,E35&gt;0),(E35/F35%)-100,"x  ")</f>
        <v>-3.0750883703179994</v>
      </c>
    </row>
    <row r="36" spans="1:7" s="9" customFormat="1" ht="12" x14ac:dyDescent="0.2">
      <c r="A36" s="47" t="s">
        <v>37</v>
      </c>
      <c r="B36" s="89">
        <v>49.396546000000001</v>
      </c>
      <c r="C36" s="89">
        <v>49.995176000000001</v>
      </c>
      <c r="D36" s="89">
        <v>46.908735</v>
      </c>
      <c r="E36" s="89">
        <v>474.18722300000002</v>
      </c>
      <c r="F36" s="89">
        <v>473.65328699999998</v>
      </c>
      <c r="G36" s="90">
        <f>IF(AND(F36&gt;0,E36&gt;0),(E36/F36%)-100,"x  ")</f>
        <v>0.11272718139082372</v>
      </c>
    </row>
    <row r="37" spans="1:7" s="9" customFormat="1" ht="12" x14ac:dyDescent="0.2">
      <c r="A37" s="47" t="s">
        <v>38</v>
      </c>
      <c r="B37" s="89">
        <v>21.937740000000002</v>
      </c>
      <c r="C37" s="89">
        <v>37.338987000000003</v>
      </c>
      <c r="D37" s="89">
        <v>41.753447999999999</v>
      </c>
      <c r="E37" s="89">
        <v>264.22454499999998</v>
      </c>
      <c r="F37" s="89">
        <v>233.00697199999999</v>
      </c>
      <c r="G37" s="90">
        <f>IF(AND(F37&gt;0,E37&gt;0),(E37/F37%)-100,"x  ")</f>
        <v>13.397699104042246</v>
      </c>
    </row>
    <row r="38" spans="1:7" s="9" customFormat="1" ht="12" x14ac:dyDescent="0.2">
      <c r="A38" s="45" t="s">
        <v>39</v>
      </c>
      <c r="B38" s="89">
        <v>992.42069700000002</v>
      </c>
      <c r="C38" s="89">
        <v>1092.5835099999999</v>
      </c>
      <c r="D38" s="89">
        <v>1038.7186369999999</v>
      </c>
      <c r="E38" s="89">
        <v>10295.029489</v>
      </c>
      <c r="F38" s="89">
        <v>9285.3696299999992</v>
      </c>
      <c r="G38" s="90">
        <f>IF(AND(F38&gt;0,E38&gt;0),(E38/F38%)-100,"x  ")</f>
        <v>10.873663615263112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39.285569000000002</v>
      </c>
      <c r="C40" s="89">
        <v>50.228048999999999</v>
      </c>
      <c r="D40" s="89">
        <v>48.916865999999999</v>
      </c>
      <c r="E40" s="89">
        <v>345.22341999999998</v>
      </c>
      <c r="F40" s="89">
        <v>317.66075699999999</v>
      </c>
      <c r="G40" s="90">
        <f t="shared" ref="G40:G51" si="0">IF(AND(F40&gt;0,E40&gt;0),(E40/F40%)-100,"x  ")</f>
        <v>8.676760472493612</v>
      </c>
    </row>
    <row r="41" spans="1:7" s="9" customFormat="1" ht="12" x14ac:dyDescent="0.2">
      <c r="A41" s="47" t="s">
        <v>40</v>
      </c>
      <c r="B41" s="89">
        <v>24.696251</v>
      </c>
      <c r="C41" s="89">
        <v>30.629891000000001</v>
      </c>
      <c r="D41" s="89">
        <v>31.458452000000001</v>
      </c>
      <c r="E41" s="89">
        <v>260.87423699999999</v>
      </c>
      <c r="F41" s="89">
        <v>267.291135</v>
      </c>
      <c r="G41" s="90">
        <f t="shared" si="0"/>
        <v>-2.4007148609698561</v>
      </c>
    </row>
    <row r="42" spans="1:7" s="9" customFormat="1" ht="12" x14ac:dyDescent="0.2">
      <c r="A42" s="47" t="s">
        <v>41</v>
      </c>
      <c r="B42" s="89">
        <v>35.729962</v>
      </c>
      <c r="C42" s="89">
        <v>32.614488000000001</v>
      </c>
      <c r="D42" s="89">
        <v>32.226213000000001</v>
      </c>
      <c r="E42" s="89">
        <v>289.92391500000002</v>
      </c>
      <c r="F42" s="89">
        <v>274.41544599999997</v>
      </c>
      <c r="G42" s="90">
        <f t="shared" si="0"/>
        <v>5.6514562959404344</v>
      </c>
    </row>
    <row r="43" spans="1:7" s="9" customFormat="1" ht="12" x14ac:dyDescent="0.2">
      <c r="A43" s="47" t="s">
        <v>126</v>
      </c>
      <c r="B43" s="89">
        <v>82.804995000000005</v>
      </c>
      <c r="C43" s="89">
        <v>78.287317000000002</v>
      </c>
      <c r="D43" s="89">
        <v>71.254138999999995</v>
      </c>
      <c r="E43" s="89">
        <v>808.21159699999998</v>
      </c>
      <c r="F43" s="89">
        <v>741.46294399999999</v>
      </c>
      <c r="G43" s="90">
        <f t="shared" si="0"/>
        <v>9.0022911515858652</v>
      </c>
    </row>
    <row r="44" spans="1:7" s="9" customFormat="1" ht="12" x14ac:dyDescent="0.2">
      <c r="A44" s="47" t="s">
        <v>42</v>
      </c>
      <c r="B44" s="89">
        <v>44.082782000000002</v>
      </c>
      <c r="C44" s="89">
        <v>42.597869000000003</v>
      </c>
      <c r="D44" s="89">
        <v>43.911296</v>
      </c>
      <c r="E44" s="89">
        <v>390.71619800000002</v>
      </c>
      <c r="F44" s="89">
        <v>365.805406</v>
      </c>
      <c r="G44" s="90">
        <f t="shared" si="0"/>
        <v>6.8098479659975339</v>
      </c>
    </row>
    <row r="45" spans="1:7" s="9" customFormat="1" ht="12" x14ac:dyDescent="0.2">
      <c r="A45" s="47" t="s">
        <v>43</v>
      </c>
      <c r="B45" s="89">
        <v>147.517808</v>
      </c>
      <c r="C45" s="89">
        <v>148.967322</v>
      </c>
      <c r="D45" s="89">
        <v>138.38515799999999</v>
      </c>
      <c r="E45" s="89">
        <v>1392.423458</v>
      </c>
      <c r="F45" s="89">
        <v>1239.5998520000001</v>
      </c>
      <c r="G45" s="90">
        <f t="shared" si="0"/>
        <v>12.32846274976805</v>
      </c>
    </row>
    <row r="46" spans="1:7" s="9" customFormat="1" ht="12" x14ac:dyDescent="0.2">
      <c r="A46" s="47" t="s">
        <v>128</v>
      </c>
      <c r="B46" s="89">
        <v>233.755911</v>
      </c>
      <c r="C46" s="89">
        <v>252.411147</v>
      </c>
      <c r="D46" s="89">
        <v>272.80158699999998</v>
      </c>
      <c r="E46" s="89">
        <v>2207.9292999999998</v>
      </c>
      <c r="F46" s="89">
        <v>2190.5330979999999</v>
      </c>
      <c r="G46" s="90">
        <f t="shared" si="0"/>
        <v>0.79415380739432351</v>
      </c>
    </row>
    <row r="47" spans="1:7" s="9" customFormat="1" ht="12" x14ac:dyDescent="0.2">
      <c r="A47" s="47" t="s">
        <v>129</v>
      </c>
      <c r="B47" s="89">
        <v>9.7438210000000005</v>
      </c>
      <c r="C47" s="89">
        <v>8.4752460000000003</v>
      </c>
      <c r="D47" s="89">
        <v>14.49418</v>
      </c>
      <c r="E47" s="89">
        <v>106.520331</v>
      </c>
      <c r="F47" s="89">
        <v>98.801570999999996</v>
      </c>
      <c r="G47" s="90">
        <f t="shared" si="0"/>
        <v>7.8123858981958847</v>
      </c>
    </row>
    <row r="48" spans="1:7" s="9" customFormat="1" ht="12" x14ac:dyDescent="0.2">
      <c r="A48" s="47" t="s">
        <v>130</v>
      </c>
      <c r="B48" s="89">
        <v>62.737490999999999</v>
      </c>
      <c r="C48" s="89">
        <v>79.947094000000007</v>
      </c>
      <c r="D48" s="89">
        <v>73.459626999999998</v>
      </c>
      <c r="E48" s="89">
        <v>616.05876699999999</v>
      </c>
      <c r="F48" s="89">
        <v>644.13439900000003</v>
      </c>
      <c r="G48" s="90">
        <f t="shared" si="0"/>
        <v>-4.3586605595954211</v>
      </c>
    </row>
    <row r="49" spans="1:7" s="9" customFormat="1" ht="12" x14ac:dyDescent="0.2">
      <c r="A49" s="47" t="s">
        <v>127</v>
      </c>
      <c r="B49" s="89">
        <v>40.593860999999997</v>
      </c>
      <c r="C49" s="89">
        <v>48.696182</v>
      </c>
      <c r="D49" s="89">
        <v>45.636941</v>
      </c>
      <c r="E49" s="89">
        <v>400.00836199999998</v>
      </c>
      <c r="F49" s="89">
        <v>411.77819299999999</v>
      </c>
      <c r="G49" s="90">
        <f t="shared" si="0"/>
        <v>-2.8582939067878215</v>
      </c>
    </row>
    <row r="50" spans="1:7" s="9" customFormat="1" ht="12" x14ac:dyDescent="0.2">
      <c r="A50" s="47" t="s">
        <v>45</v>
      </c>
      <c r="B50" s="89">
        <v>65.726327999999995</v>
      </c>
      <c r="C50" s="89">
        <v>64.713733000000005</v>
      </c>
      <c r="D50" s="89">
        <v>65.477261999999996</v>
      </c>
      <c r="E50" s="89">
        <v>610.70319500000005</v>
      </c>
      <c r="F50" s="89">
        <v>614.36339199999998</v>
      </c>
      <c r="G50" s="90">
        <f t="shared" si="0"/>
        <v>-0.59577068680549417</v>
      </c>
    </row>
    <row r="51" spans="1:7" s="9" customFormat="1" ht="12" x14ac:dyDescent="0.2">
      <c r="A51" s="47" t="s">
        <v>44</v>
      </c>
      <c r="B51" s="89">
        <v>2.3016320000000001</v>
      </c>
      <c r="C51" s="89">
        <v>6.301304</v>
      </c>
      <c r="D51" s="89">
        <v>1.2674350000000001</v>
      </c>
      <c r="E51" s="89">
        <v>395.96698400000002</v>
      </c>
      <c r="F51" s="89">
        <v>323.69029899999998</v>
      </c>
      <c r="G51" s="90">
        <f t="shared" si="0"/>
        <v>22.328962351757113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44.836682000000003</v>
      </c>
      <c r="C53" s="89">
        <v>37.983603000000002</v>
      </c>
      <c r="D53" s="89">
        <v>51.953837</v>
      </c>
      <c r="E53" s="89">
        <v>368.65277800000001</v>
      </c>
      <c r="F53" s="89">
        <v>345.69837999999999</v>
      </c>
      <c r="G53" s="90">
        <f>IF(AND(F53&gt;0,E53&gt;0),(E53/F53%)-100,"x  ")</f>
        <v>6.6400073960427761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1496.062113</v>
      </c>
      <c r="C55" s="92">
        <v>1605.5199950000001</v>
      </c>
      <c r="D55" s="92">
        <v>1598.3547149999999</v>
      </c>
      <c r="E55" s="92">
        <v>14941.99157</v>
      </c>
      <c r="F55" s="92">
        <v>14259.498685</v>
      </c>
      <c r="G55" s="93">
        <f>IF(AND(F55&gt;0,E55&gt;0),(E55/F55%)-100,"x  ")</f>
        <v>4.7862333738137295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183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105</v>
      </c>
      <c r="C4" s="94" t="s">
        <v>106</v>
      </c>
      <c r="D4" s="94" t="s">
        <v>107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1069.9444109999999</v>
      </c>
      <c r="C8" s="89">
        <v>1099.453702</v>
      </c>
      <c r="D8" s="89">
        <v>1149.851971</v>
      </c>
      <c r="E8" s="89">
        <v>10036.449091</v>
      </c>
      <c r="F8" s="89">
        <v>9578.5573069999991</v>
      </c>
      <c r="G8" s="90">
        <f>IF(AND(F8&gt;0,E8&gt;0),(E8/F8%)-100,"x  ")</f>
        <v>4.7803836144026945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950.91406300000006</v>
      </c>
      <c r="C10" s="89">
        <v>977.40157599999998</v>
      </c>
      <c r="D10" s="89">
        <v>1023.9052820000001</v>
      </c>
      <c r="E10" s="89">
        <v>8801.7571740000003</v>
      </c>
      <c r="F10" s="89">
        <v>8418.0944579999996</v>
      </c>
      <c r="G10" s="90">
        <f>IF(AND(F10&gt;0,E10&gt;0),(E10/F10%)-100,"x  ")</f>
        <v>4.5575957589237106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SUM(B14:B31)</f>
        <v>541.70825300000001</v>
      </c>
      <c r="C12" s="104">
        <f>SUM(C14:C31)</f>
        <v>525.9958949999999</v>
      </c>
      <c r="D12" s="104">
        <f>SUM(D14:D31)</f>
        <v>559.76626899999985</v>
      </c>
      <c r="E12" s="104">
        <f>SUM(E14:E31)</f>
        <v>4903.2056669999993</v>
      </c>
      <c r="F12" s="104">
        <f>SUM(F14:F31)</f>
        <v>4778.5484569999999</v>
      </c>
      <c r="G12" s="105">
        <f>IF(AND(F12&gt;0,E12&gt;0),(E12/F12%)-100,"x  ")</f>
        <v>2.6086836017617685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113.56487799999999</v>
      </c>
      <c r="C14" s="89">
        <v>108.35643899999999</v>
      </c>
      <c r="D14" s="89">
        <v>101.03312</v>
      </c>
      <c r="E14" s="89">
        <v>951.09483499999999</v>
      </c>
      <c r="F14" s="89">
        <v>925.65571899999998</v>
      </c>
      <c r="G14" s="90">
        <f t="shared" ref="G14:G32" si="0">IF(AND(F14&gt;0,E14&gt;0),(E14/F14%)-100,"x  ")</f>
        <v>2.7482265250283575</v>
      </c>
    </row>
    <row r="15" spans="1:7" ht="12.75" customHeight="1" x14ac:dyDescent="0.2">
      <c r="A15" s="55" t="s">
        <v>52</v>
      </c>
      <c r="B15" s="89">
        <v>66.697731000000005</v>
      </c>
      <c r="C15" s="89">
        <v>68.012347000000005</v>
      </c>
      <c r="D15" s="89">
        <v>78.972243000000006</v>
      </c>
      <c r="E15" s="89">
        <v>727.11295900000005</v>
      </c>
      <c r="F15" s="89">
        <v>694.29690100000005</v>
      </c>
      <c r="G15" s="90">
        <f t="shared" si="0"/>
        <v>4.7265165598081751</v>
      </c>
    </row>
    <row r="16" spans="1:7" ht="12.75" customHeight="1" x14ac:dyDescent="0.2">
      <c r="A16" s="55" t="s">
        <v>53</v>
      </c>
      <c r="B16" s="89">
        <v>5.8040880000000001</v>
      </c>
      <c r="C16" s="89">
        <v>5.1607560000000001</v>
      </c>
      <c r="D16" s="89">
        <v>7.7181319999999998</v>
      </c>
      <c r="E16" s="89">
        <v>52.951410000000003</v>
      </c>
      <c r="F16" s="89">
        <v>49.966768999999999</v>
      </c>
      <c r="G16" s="90">
        <f t="shared" si="0"/>
        <v>5.9732519427061703</v>
      </c>
    </row>
    <row r="17" spans="1:7" ht="12.75" customHeight="1" x14ac:dyDescent="0.2">
      <c r="A17" s="55" t="s">
        <v>54</v>
      </c>
      <c r="B17" s="89">
        <v>98.050286</v>
      </c>
      <c r="C17" s="89">
        <v>102.40077599999999</v>
      </c>
      <c r="D17" s="89">
        <v>109.12793499999999</v>
      </c>
      <c r="E17" s="89">
        <v>899.80353000000002</v>
      </c>
      <c r="F17" s="89">
        <v>972.509818</v>
      </c>
      <c r="G17" s="90">
        <f t="shared" si="0"/>
        <v>-7.4761495107085807</v>
      </c>
    </row>
    <row r="18" spans="1:7" ht="12.75" customHeight="1" x14ac:dyDescent="0.2">
      <c r="A18" s="55" t="s">
        <v>55</v>
      </c>
      <c r="B18" s="89">
        <v>73.482256000000007</v>
      </c>
      <c r="C18" s="89">
        <v>68.726393999999999</v>
      </c>
      <c r="D18" s="89">
        <v>81.165993</v>
      </c>
      <c r="E18" s="89">
        <v>687.65853600000003</v>
      </c>
      <c r="F18" s="89">
        <v>620.32130299999994</v>
      </c>
      <c r="G18" s="90">
        <f t="shared" si="0"/>
        <v>10.85521852535831</v>
      </c>
    </row>
    <row r="19" spans="1:7" ht="12.75" customHeight="1" x14ac:dyDescent="0.2">
      <c r="A19" s="55" t="s">
        <v>56</v>
      </c>
      <c r="B19" s="89">
        <v>4.9969260000000002</v>
      </c>
      <c r="C19" s="89">
        <v>5.5498789999999998</v>
      </c>
      <c r="D19" s="89">
        <v>5.8100959999999997</v>
      </c>
      <c r="E19" s="89">
        <v>51.131462999999997</v>
      </c>
      <c r="F19" s="89">
        <v>60.977941000000001</v>
      </c>
      <c r="G19" s="90">
        <f t="shared" si="0"/>
        <v>-16.147606558247034</v>
      </c>
    </row>
    <row r="20" spans="1:7" ht="12.75" customHeight="1" x14ac:dyDescent="0.2">
      <c r="A20" s="55" t="s">
        <v>57</v>
      </c>
      <c r="B20" s="89">
        <v>16.324973</v>
      </c>
      <c r="C20" s="89">
        <v>11.050041</v>
      </c>
      <c r="D20" s="89">
        <v>13.214052000000001</v>
      </c>
      <c r="E20" s="89">
        <v>116.764578</v>
      </c>
      <c r="F20" s="89">
        <v>93.080648999999994</v>
      </c>
      <c r="G20" s="90">
        <f t="shared" si="0"/>
        <v>25.44452499466351</v>
      </c>
    </row>
    <row r="21" spans="1:7" ht="12.75" customHeight="1" x14ac:dyDescent="0.2">
      <c r="A21" s="55" t="s">
        <v>58</v>
      </c>
      <c r="B21" s="89">
        <v>11.383391</v>
      </c>
      <c r="C21" s="89">
        <v>10.557058</v>
      </c>
      <c r="D21" s="89">
        <v>13.624717</v>
      </c>
      <c r="E21" s="89">
        <v>100.51412000000001</v>
      </c>
      <c r="F21" s="89">
        <v>93.581487999999993</v>
      </c>
      <c r="G21" s="90">
        <f t="shared" si="0"/>
        <v>7.4081232818183196</v>
      </c>
    </row>
    <row r="22" spans="1:7" ht="12.75" customHeight="1" x14ac:dyDescent="0.2">
      <c r="A22" s="55" t="s">
        <v>59</v>
      </c>
      <c r="B22" s="89">
        <v>54.338836999999998</v>
      </c>
      <c r="C22" s="89">
        <v>47.258097999999997</v>
      </c>
      <c r="D22" s="89">
        <v>47.739699000000002</v>
      </c>
      <c r="E22" s="89">
        <v>445.08731599999999</v>
      </c>
      <c r="F22" s="89">
        <v>397.97080199999999</v>
      </c>
      <c r="G22" s="90">
        <f t="shared" si="0"/>
        <v>11.839188644799123</v>
      </c>
    </row>
    <row r="23" spans="1:7" ht="12.75" customHeight="1" x14ac:dyDescent="0.2">
      <c r="A23" s="55" t="s">
        <v>60</v>
      </c>
      <c r="B23" s="89">
        <v>13.879519</v>
      </c>
      <c r="C23" s="89">
        <v>16.918671</v>
      </c>
      <c r="D23" s="89">
        <v>13.653029999999999</v>
      </c>
      <c r="E23" s="89">
        <v>152.52248299999999</v>
      </c>
      <c r="F23" s="89">
        <v>158.652343</v>
      </c>
      <c r="G23" s="90">
        <f t="shared" si="0"/>
        <v>-3.8637059397225499</v>
      </c>
    </row>
    <row r="24" spans="1:7" ht="12.75" customHeight="1" x14ac:dyDescent="0.2">
      <c r="A24" s="55" t="s">
        <v>61</v>
      </c>
      <c r="B24" s="89">
        <v>50.698298999999999</v>
      </c>
      <c r="C24" s="89">
        <v>52.593474000000001</v>
      </c>
      <c r="D24" s="89">
        <v>56.605274999999999</v>
      </c>
      <c r="E24" s="89">
        <v>473.000834</v>
      </c>
      <c r="F24" s="89">
        <v>485.36887100000001</v>
      </c>
      <c r="G24" s="90">
        <f t="shared" si="0"/>
        <v>-2.5481726865833565</v>
      </c>
    </row>
    <row r="25" spans="1:7" ht="12.75" customHeight="1" x14ac:dyDescent="0.2">
      <c r="A25" s="55" t="s">
        <v>71</v>
      </c>
      <c r="B25" s="89">
        <v>5.1587730000000001</v>
      </c>
      <c r="C25" s="89">
        <v>3.5394320000000001</v>
      </c>
      <c r="D25" s="89">
        <v>4.6351509999999996</v>
      </c>
      <c r="E25" s="89">
        <v>36.651148999999997</v>
      </c>
      <c r="F25" s="89">
        <v>40.436141999999997</v>
      </c>
      <c r="G25" s="90">
        <f t="shared" si="0"/>
        <v>-9.3604206850396423</v>
      </c>
    </row>
    <row r="26" spans="1:7" ht="12.75" customHeight="1" x14ac:dyDescent="0.2">
      <c r="A26" s="55" t="s">
        <v>72</v>
      </c>
      <c r="B26" s="89">
        <v>4.6092919999999999</v>
      </c>
      <c r="C26" s="89">
        <v>2.9177330000000001</v>
      </c>
      <c r="D26" s="89">
        <v>2.6176119999999998</v>
      </c>
      <c r="E26" s="89">
        <v>26.639181000000001</v>
      </c>
      <c r="F26" s="89">
        <v>25.383939000000002</v>
      </c>
      <c r="G26" s="90">
        <f t="shared" si="0"/>
        <v>4.9450244896979996</v>
      </c>
    </row>
    <row r="27" spans="1:7" ht="12.75" customHeight="1" x14ac:dyDescent="0.2">
      <c r="A27" s="55" t="s">
        <v>73</v>
      </c>
      <c r="B27" s="89">
        <v>8.8462759999999996</v>
      </c>
      <c r="C27" s="89">
        <v>6.8517979999999996</v>
      </c>
      <c r="D27" s="89">
        <v>6.2725479999999996</v>
      </c>
      <c r="E27" s="89">
        <v>49.098191</v>
      </c>
      <c r="F27" s="89">
        <v>43.783486000000003</v>
      </c>
      <c r="G27" s="90">
        <f t="shared" si="0"/>
        <v>12.138606322941015</v>
      </c>
    </row>
    <row r="28" spans="1:7" ht="12.75" customHeight="1" x14ac:dyDescent="0.2">
      <c r="A28" s="55" t="s">
        <v>64</v>
      </c>
      <c r="B28" s="89">
        <v>5.8943329999999996</v>
      </c>
      <c r="C28" s="89">
        <v>5.8555960000000002</v>
      </c>
      <c r="D28" s="89">
        <v>6.9160320000000004</v>
      </c>
      <c r="E28" s="89">
        <v>45.532645000000002</v>
      </c>
      <c r="F28" s="89">
        <v>43.644083000000002</v>
      </c>
      <c r="G28" s="90">
        <f t="shared" si="0"/>
        <v>4.3271890945675295</v>
      </c>
    </row>
    <row r="29" spans="1:7" ht="12.75" customHeight="1" x14ac:dyDescent="0.2">
      <c r="A29" s="55" t="s">
        <v>65</v>
      </c>
      <c r="B29" s="89">
        <v>6.4921639999999998</v>
      </c>
      <c r="C29" s="89">
        <v>7.6065909999999999</v>
      </c>
      <c r="D29" s="89">
        <v>8.037585</v>
      </c>
      <c r="E29" s="89">
        <v>69.052615000000003</v>
      </c>
      <c r="F29" s="89">
        <v>57.025545000000001</v>
      </c>
      <c r="G29" s="90">
        <f t="shared" si="0"/>
        <v>21.090670856367979</v>
      </c>
    </row>
    <row r="30" spans="1:7" ht="12.75" customHeight="1" x14ac:dyDescent="0.2">
      <c r="A30" s="55" t="s">
        <v>62</v>
      </c>
      <c r="B30" s="89">
        <v>0.40020499999999998</v>
      </c>
      <c r="C30" s="89">
        <v>0.684168</v>
      </c>
      <c r="D30" s="89">
        <v>1.419689</v>
      </c>
      <c r="E30" s="89">
        <v>5.8442460000000001</v>
      </c>
      <c r="F30" s="89">
        <v>4.7059759999999997</v>
      </c>
      <c r="G30" s="90">
        <f t="shared" si="0"/>
        <v>24.187756163652352</v>
      </c>
    </row>
    <row r="31" spans="1:7" ht="12.75" customHeight="1" x14ac:dyDescent="0.2">
      <c r="A31" s="55" t="s">
        <v>63</v>
      </c>
      <c r="B31" s="89">
        <v>1.0860259999999999</v>
      </c>
      <c r="C31" s="89">
        <v>1.956644</v>
      </c>
      <c r="D31" s="89">
        <v>1.20336</v>
      </c>
      <c r="E31" s="89">
        <v>12.745576</v>
      </c>
      <c r="F31" s="89">
        <v>11.186681999999999</v>
      </c>
      <c r="G31" s="90">
        <f t="shared" si="0"/>
        <v>13.93526695404411</v>
      </c>
    </row>
    <row r="32" spans="1:7" ht="12.75" customHeight="1" x14ac:dyDescent="0.2">
      <c r="A32" s="56" t="s">
        <v>66</v>
      </c>
      <c r="B32" s="104">
        <f>B10-B12</f>
        <v>409.20581000000004</v>
      </c>
      <c r="C32" s="104">
        <f>C10-C12</f>
        <v>451.40568100000007</v>
      </c>
      <c r="D32" s="104">
        <f>D10-D12</f>
        <v>464.1390130000002</v>
      </c>
      <c r="E32" s="104">
        <f>E10-E12</f>
        <v>3898.551507000001</v>
      </c>
      <c r="F32" s="104">
        <f>F10-F12</f>
        <v>3639.5460009999997</v>
      </c>
      <c r="G32" s="105">
        <f t="shared" si="0"/>
        <v>7.1164234750388573</v>
      </c>
    </row>
    <row r="33" spans="1:7" ht="12.75" customHeight="1" x14ac:dyDescent="0.2">
      <c r="A33" s="54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5" t="s">
        <v>67</v>
      </c>
      <c r="B34" s="89">
        <v>98.146801999999994</v>
      </c>
      <c r="C34" s="89">
        <v>101.026222</v>
      </c>
      <c r="D34" s="89">
        <v>90.857525999999993</v>
      </c>
      <c r="E34" s="89">
        <v>830.96693400000004</v>
      </c>
      <c r="F34" s="89">
        <v>838.84314600000005</v>
      </c>
      <c r="G34" s="90">
        <f t="shared" ref="G34:G43" si="1">IF(AND(F34&gt;0,E34&gt;0),(E34/F34%)-100,"x  ")</f>
        <v>-0.93893739700412482</v>
      </c>
    </row>
    <row r="35" spans="1:7" ht="12.75" customHeight="1" x14ac:dyDescent="0.2">
      <c r="A35" s="55" t="s">
        <v>68</v>
      </c>
      <c r="B35" s="89">
        <v>127.49135099999999</v>
      </c>
      <c r="C35" s="89">
        <v>151.17508900000001</v>
      </c>
      <c r="D35" s="89">
        <v>157.718041</v>
      </c>
      <c r="E35" s="89">
        <v>1293.998002</v>
      </c>
      <c r="F35" s="89">
        <v>1185.7461060000001</v>
      </c>
      <c r="G35" s="90">
        <f t="shared" si="1"/>
        <v>9.129432974920519</v>
      </c>
    </row>
    <row r="36" spans="1:7" ht="12.75" customHeight="1" x14ac:dyDescent="0.2">
      <c r="A36" s="55" t="s">
        <v>69</v>
      </c>
      <c r="B36" s="89">
        <v>71.404544999999999</v>
      </c>
      <c r="C36" s="89">
        <v>74.183950999999993</v>
      </c>
      <c r="D36" s="89">
        <v>78.276010999999997</v>
      </c>
      <c r="E36" s="89">
        <v>675.21982100000002</v>
      </c>
      <c r="F36" s="89">
        <v>611.21909100000005</v>
      </c>
      <c r="G36" s="90">
        <f t="shared" si="1"/>
        <v>10.470996561198703</v>
      </c>
    </row>
    <row r="37" spans="1:7" ht="12.75" customHeight="1" x14ac:dyDescent="0.2">
      <c r="A37" s="55" t="s">
        <v>70</v>
      </c>
      <c r="B37" s="89">
        <v>40.365451999999998</v>
      </c>
      <c r="C37" s="89">
        <v>43.874938999999998</v>
      </c>
      <c r="D37" s="89">
        <v>52.701644999999999</v>
      </c>
      <c r="E37" s="89">
        <v>425.06028400000002</v>
      </c>
      <c r="F37" s="89">
        <v>386.43190099999998</v>
      </c>
      <c r="G37" s="90">
        <f t="shared" si="1"/>
        <v>9.9961682511299728</v>
      </c>
    </row>
    <row r="38" spans="1:7" ht="12.75" customHeight="1" x14ac:dyDescent="0.2">
      <c r="A38" s="55" t="s">
        <v>74</v>
      </c>
      <c r="B38" s="89">
        <v>29.821059000000002</v>
      </c>
      <c r="C38" s="89">
        <v>33.268050000000002</v>
      </c>
      <c r="D38" s="89">
        <v>35.869002999999999</v>
      </c>
      <c r="E38" s="89">
        <v>279.74652300000002</v>
      </c>
      <c r="F38" s="89">
        <v>260.72394300000002</v>
      </c>
      <c r="G38" s="90">
        <f t="shared" si="1"/>
        <v>7.2960617966720349</v>
      </c>
    </row>
    <row r="39" spans="1:7" ht="12.75" customHeight="1" x14ac:dyDescent="0.2">
      <c r="A39" s="55" t="s">
        <v>156</v>
      </c>
      <c r="B39" s="89">
        <v>4.3263420000000004</v>
      </c>
      <c r="C39" s="89">
        <v>7.0924969999999998</v>
      </c>
      <c r="D39" s="89">
        <v>6.4881820000000001</v>
      </c>
      <c r="E39" s="89">
        <v>44.804445000000001</v>
      </c>
      <c r="F39" s="89">
        <v>36.216645</v>
      </c>
      <c r="G39" s="90">
        <f t="shared" si="1"/>
        <v>23.712301346521755</v>
      </c>
    </row>
    <row r="40" spans="1:7" ht="12.75" customHeight="1" x14ac:dyDescent="0.2">
      <c r="A40" s="55" t="s">
        <v>75</v>
      </c>
      <c r="B40" s="89">
        <v>21.641763000000001</v>
      </c>
      <c r="C40" s="89">
        <v>23.460256999999999</v>
      </c>
      <c r="D40" s="89">
        <v>23.064354000000002</v>
      </c>
      <c r="E40" s="89">
        <v>208.921469</v>
      </c>
      <c r="F40" s="89">
        <v>198.746296</v>
      </c>
      <c r="G40" s="90">
        <f t="shared" si="1"/>
        <v>5.1196793121618782</v>
      </c>
    </row>
    <row r="41" spans="1:7" ht="12.75" customHeight="1" x14ac:dyDescent="0.2">
      <c r="A41" s="55" t="s">
        <v>76</v>
      </c>
      <c r="B41" s="89">
        <v>11.928573</v>
      </c>
      <c r="C41" s="89">
        <v>12.928364</v>
      </c>
      <c r="D41" s="89">
        <v>14.144772</v>
      </c>
      <c r="E41" s="89">
        <v>99.823588999999998</v>
      </c>
      <c r="F41" s="89">
        <v>83.156437999999994</v>
      </c>
      <c r="G41" s="90">
        <f t="shared" si="1"/>
        <v>20.043127628915514</v>
      </c>
    </row>
    <row r="42" spans="1:7" ht="12.75" customHeight="1" x14ac:dyDescent="0.2">
      <c r="A42" s="55" t="s">
        <v>77</v>
      </c>
      <c r="B42" s="89">
        <v>4.079923</v>
      </c>
      <c r="C42" s="89">
        <v>4.396312</v>
      </c>
      <c r="D42" s="89">
        <v>5.0194789999999996</v>
      </c>
      <c r="E42" s="89">
        <v>40.010440000000003</v>
      </c>
      <c r="F42" s="89">
        <v>38.462434999999999</v>
      </c>
      <c r="G42" s="90">
        <f t="shared" si="1"/>
        <v>4.0247191837958383</v>
      </c>
    </row>
    <row r="43" spans="1:7" ht="12.75" customHeight="1" x14ac:dyDescent="0.2">
      <c r="A43" s="58" t="s">
        <v>78</v>
      </c>
      <c r="B43" s="89">
        <f>B8-B10</f>
        <v>119.03034799999989</v>
      </c>
      <c r="C43" s="89">
        <f>C8-C10</f>
        <v>122.05212600000004</v>
      </c>
      <c r="D43" s="89">
        <f>D8-D10</f>
        <v>125.94668899999999</v>
      </c>
      <c r="E43" s="89">
        <f>E8-E10</f>
        <v>1234.6919170000001</v>
      </c>
      <c r="F43" s="89">
        <f>F8-F10</f>
        <v>1160.4628489999996</v>
      </c>
      <c r="G43" s="90">
        <f t="shared" si="1"/>
        <v>6.3965053309518396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16.625368999999999</v>
      </c>
      <c r="C45" s="89">
        <v>19.175533999999999</v>
      </c>
      <c r="D45" s="89">
        <v>24.208929000000001</v>
      </c>
      <c r="E45" s="89">
        <v>354.34029199999998</v>
      </c>
      <c r="F45" s="89">
        <v>242.31788399999999</v>
      </c>
      <c r="G45" s="90">
        <f>IF(AND(F45&gt;0,E45&gt;0),(E45/F45%)-100,"x  ")</f>
        <v>46.229525510382871</v>
      </c>
    </row>
    <row r="46" spans="1:7" ht="12.75" customHeight="1" x14ac:dyDescent="0.2">
      <c r="A46" s="56" t="s">
        <v>80</v>
      </c>
      <c r="B46" s="89">
        <v>27.672207</v>
      </c>
      <c r="C46" s="89">
        <v>25.002302</v>
      </c>
      <c r="D46" s="89">
        <v>28.469525000000001</v>
      </c>
      <c r="E46" s="89">
        <v>214.578171</v>
      </c>
      <c r="F46" s="89">
        <v>241.12865400000001</v>
      </c>
      <c r="G46" s="90">
        <f>IF(AND(F46&gt;0,E46&gt;0),(E46/F46%)-100,"x  ")</f>
        <v>-11.010919921611645</v>
      </c>
    </row>
    <row r="47" spans="1:7" ht="12.75" customHeight="1" x14ac:dyDescent="0.2">
      <c r="A47" s="56" t="s">
        <v>81</v>
      </c>
      <c r="B47" s="89">
        <v>38.271887999999997</v>
      </c>
      <c r="C47" s="89">
        <v>46.005260999999997</v>
      </c>
      <c r="D47" s="89">
        <v>41.843038999999997</v>
      </c>
      <c r="E47" s="89">
        <v>387.19590399999998</v>
      </c>
      <c r="F47" s="89">
        <v>386.591792</v>
      </c>
      <c r="G47" s="90">
        <f>IF(AND(F47&gt;0,E47&gt;0),(E47/F47%)-100,"x  ")</f>
        <v>0.15626612165630149</v>
      </c>
    </row>
    <row r="48" spans="1:7" ht="12.75" customHeight="1" x14ac:dyDescent="0.2">
      <c r="A48" s="56" t="s">
        <v>82</v>
      </c>
      <c r="B48" s="89">
        <v>16.777767999999998</v>
      </c>
      <c r="C48" s="89">
        <v>16.175754000000001</v>
      </c>
      <c r="D48" s="89">
        <v>16.132621</v>
      </c>
      <c r="E48" s="89">
        <v>152.57150200000001</v>
      </c>
      <c r="F48" s="89">
        <v>179.25588400000001</v>
      </c>
      <c r="G48" s="90">
        <f>IF(AND(F48&gt;0,E48&gt;0),(E48/F48%)-100,"x  ")</f>
        <v>-14.886195869587183</v>
      </c>
    </row>
    <row r="49" spans="1:7" ht="12.75" customHeight="1" x14ac:dyDescent="0.2">
      <c r="A49" s="57" t="s">
        <v>83</v>
      </c>
      <c r="B49" s="89">
        <v>35.461013999999999</v>
      </c>
      <c r="C49" s="89">
        <v>25.06465</v>
      </c>
      <c r="D49" s="89">
        <v>30.269036</v>
      </c>
      <c r="E49" s="89">
        <v>939.20648400000005</v>
      </c>
      <c r="F49" s="89">
        <v>352.52035999999998</v>
      </c>
      <c r="G49" s="90">
        <f>IF(AND(F49&gt;0,E49&gt;0),(E49/F49%)-100,"x  ")</f>
        <v>166.42616727158685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5.5181480000000001</v>
      </c>
      <c r="C51" s="89">
        <v>5.2787639999999998</v>
      </c>
      <c r="D51" s="89">
        <v>9.8456770000000002</v>
      </c>
      <c r="E51" s="89">
        <v>50.087992999999997</v>
      </c>
      <c r="F51" s="89">
        <v>46.685771000000003</v>
      </c>
      <c r="G51" s="90">
        <f>IF(AND(F51&gt;0,E51&gt;0),(E51/F51%)-100,"x  ")</f>
        <v>7.2874923710695327</v>
      </c>
    </row>
    <row r="52" spans="1:7" ht="12.75" customHeight="1" x14ac:dyDescent="0.2">
      <c r="A52" s="58" t="s">
        <v>131</v>
      </c>
      <c r="B52" s="89">
        <v>2.3631760000000002</v>
      </c>
      <c r="C52" s="89">
        <v>1.718432</v>
      </c>
      <c r="D52" s="89">
        <v>1.2778510000000001</v>
      </c>
      <c r="E52" s="89">
        <v>13.541162999999999</v>
      </c>
      <c r="F52" s="89">
        <v>44.199545000000001</v>
      </c>
      <c r="G52" s="90">
        <f>IF(AND(F52&gt;0,E52&gt;0),(E52/F52%)-100,"x  ")</f>
        <v>-69.363569240362096</v>
      </c>
    </row>
    <row r="53" spans="1:7" ht="12.75" customHeight="1" x14ac:dyDescent="0.2">
      <c r="A53" s="58" t="s">
        <v>85</v>
      </c>
      <c r="B53" s="89">
        <v>15.324961999999999</v>
      </c>
      <c r="C53" s="89">
        <v>7.4512109999999998</v>
      </c>
      <c r="D53" s="89">
        <v>5.8824050000000003</v>
      </c>
      <c r="E53" s="89">
        <v>70.868778000000006</v>
      </c>
      <c r="F53" s="89">
        <v>94.251384000000002</v>
      </c>
      <c r="G53" s="90">
        <f>IF(AND(F53&gt;0,E53&gt;0),(E53/F53%)-100,"x  ")</f>
        <v>-24.808766733865681</v>
      </c>
    </row>
    <row r="54" spans="1:7" ht="12.75" customHeight="1" x14ac:dyDescent="0.2">
      <c r="A54" s="59" t="s">
        <v>86</v>
      </c>
      <c r="B54" s="89">
        <v>157.531094</v>
      </c>
      <c r="C54" s="89">
        <v>182.90692100000001</v>
      </c>
      <c r="D54" s="89">
        <v>171.55458400000001</v>
      </c>
      <c r="E54" s="89">
        <v>1773.3618959999999</v>
      </c>
      <c r="F54" s="89">
        <v>1797.421724</v>
      </c>
      <c r="G54" s="90">
        <f>IF(AND(F54&gt;0,E54&gt;0),(E54/F54%)-100,"x  ")</f>
        <v>-1.3385744524360916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133.64924999999999</v>
      </c>
      <c r="C56" s="89">
        <v>155.24287799999999</v>
      </c>
      <c r="D56" s="89">
        <v>144.90117499999999</v>
      </c>
      <c r="E56" s="89">
        <v>1363.7399620000001</v>
      </c>
      <c r="F56" s="89">
        <v>1335.7575609999999</v>
      </c>
      <c r="G56" s="90">
        <f>IF(AND(F56&gt;0,E56&gt;0),(E56/F56%)-100,"x  ")</f>
        <v>2.0948712413839132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109.996639</v>
      </c>
      <c r="C58" s="89">
        <v>123.20730500000001</v>
      </c>
      <c r="D58" s="89">
        <v>121.241626</v>
      </c>
      <c r="E58" s="89">
        <v>1090.6002539999999</v>
      </c>
      <c r="F58" s="89">
        <v>1040.9330279999999</v>
      </c>
      <c r="G58" s="90">
        <f>IF(AND(F58&gt;0,E58&gt;0),(E58/F58%)-100,"x  ")</f>
        <v>4.7714141701727328</v>
      </c>
    </row>
    <row r="59" spans="1:7" ht="12.75" customHeight="1" x14ac:dyDescent="0.2">
      <c r="A59" s="53" t="s">
        <v>89</v>
      </c>
      <c r="B59" s="89">
        <v>15.282635000000001</v>
      </c>
      <c r="C59" s="89">
        <v>23.133562000000001</v>
      </c>
      <c r="D59" s="89">
        <v>14.335742</v>
      </c>
      <c r="E59" s="89">
        <v>198.517098</v>
      </c>
      <c r="F59" s="89">
        <v>217.99857499999999</v>
      </c>
      <c r="G59" s="90">
        <f>IF(AND(F59&gt;0,E59&gt;0),(E59/F59%)-100,"x  ")</f>
        <v>-8.936515754747461</v>
      </c>
    </row>
    <row r="60" spans="1:7" ht="12.75" customHeight="1" x14ac:dyDescent="0.2">
      <c r="A60" s="52" t="s">
        <v>132</v>
      </c>
      <c r="B60" s="95">
        <v>19.876339000000002</v>
      </c>
      <c r="C60" s="89">
        <v>24.185275000000001</v>
      </c>
      <c r="D60" s="89">
        <v>22.649953</v>
      </c>
      <c r="E60" s="89">
        <v>209.622345</v>
      </c>
      <c r="F60" s="89">
        <v>258.79273999999998</v>
      </c>
      <c r="G60" s="90">
        <f>IF(AND(F60&gt;0,E60&gt;0),(E60/F60%)-100,"x  ")</f>
        <v>-18.999912825993491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10.33994</v>
      </c>
      <c r="C62" s="89">
        <v>11.382569</v>
      </c>
      <c r="D62" s="89">
        <v>10.943735</v>
      </c>
      <c r="E62" s="89">
        <v>109.279629</v>
      </c>
      <c r="F62" s="89">
        <v>127.513835</v>
      </c>
      <c r="G62" s="90">
        <f>IF(AND(F62&gt;0,E62&gt;0),(E62/F62%)-100,"x  ")</f>
        <v>-14.299786372200316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218.14157499999999</v>
      </c>
      <c r="C64" s="89">
        <v>283.12627500000002</v>
      </c>
      <c r="D64" s="89">
        <v>234.358395</v>
      </c>
      <c r="E64" s="89">
        <v>2063.7615679999999</v>
      </c>
      <c r="F64" s="89">
        <v>2335.5974620000002</v>
      </c>
      <c r="G64" s="90">
        <f>IF(AND(F64&gt;0,E64&gt;0),(E64/F64%)-100,"x  ")</f>
        <v>-11.638816124043217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33.456282000000002</v>
      </c>
      <c r="C66" s="89">
        <v>40.178066999999999</v>
      </c>
      <c r="D66" s="89">
        <v>33.891696000000003</v>
      </c>
      <c r="E66" s="89">
        <v>301.08457199999998</v>
      </c>
      <c r="F66" s="89">
        <v>341.25757099999998</v>
      </c>
      <c r="G66" s="90">
        <f t="shared" ref="G66:G71" si="2">IF(AND(F66&gt;0,E66&gt;0),(E66/F66%)-100,"x  ")</f>
        <v>-11.772046223701224</v>
      </c>
    </row>
    <row r="67" spans="1:7" ht="12.75" customHeight="1" x14ac:dyDescent="0.2">
      <c r="A67" s="58" t="s">
        <v>184</v>
      </c>
      <c r="B67" s="89">
        <v>74.942374000000001</v>
      </c>
      <c r="C67" s="89">
        <v>72.721727000000001</v>
      </c>
      <c r="D67" s="89">
        <v>77.709446</v>
      </c>
      <c r="E67" s="89">
        <v>662.42695300000003</v>
      </c>
      <c r="F67" s="89">
        <v>721.47176300000001</v>
      </c>
      <c r="G67" s="90">
        <f t="shared" si="2"/>
        <v>-8.1839391405259931</v>
      </c>
    </row>
    <row r="68" spans="1:7" ht="12.75" customHeight="1" x14ac:dyDescent="0.2">
      <c r="A68" s="58" t="s">
        <v>93</v>
      </c>
      <c r="B68" s="89">
        <v>29.044105999999999</v>
      </c>
      <c r="C68" s="89">
        <v>72.993863000000005</v>
      </c>
      <c r="D68" s="89">
        <v>29.278656000000002</v>
      </c>
      <c r="E68" s="89">
        <v>331.84394900000001</v>
      </c>
      <c r="F68" s="89">
        <v>382.988225</v>
      </c>
      <c r="G68" s="90">
        <f t="shared" si="2"/>
        <v>-13.354007424118578</v>
      </c>
    </row>
    <row r="69" spans="1:7" ht="12.75" customHeight="1" x14ac:dyDescent="0.2">
      <c r="A69" s="58" t="s">
        <v>94</v>
      </c>
      <c r="B69" s="89">
        <v>15.954846999999999</v>
      </c>
      <c r="C69" s="89">
        <v>19.476789</v>
      </c>
      <c r="D69" s="89">
        <v>16.741582000000001</v>
      </c>
      <c r="E69" s="89">
        <v>152.483284</v>
      </c>
      <c r="F69" s="89">
        <v>169.97748799999999</v>
      </c>
      <c r="G69" s="90">
        <f t="shared" si="2"/>
        <v>-10.292071147680446</v>
      </c>
    </row>
    <row r="70" spans="1:7" ht="12.75" customHeight="1" x14ac:dyDescent="0.2">
      <c r="A70" s="60" t="s">
        <v>133</v>
      </c>
      <c r="B70" s="89">
        <v>8.7097680000000004</v>
      </c>
      <c r="C70" s="89">
        <v>9.2570460000000008</v>
      </c>
      <c r="D70" s="89">
        <v>6.3204950000000002</v>
      </c>
      <c r="E70" s="89">
        <v>80.118562999999995</v>
      </c>
      <c r="F70" s="89">
        <v>122.711671</v>
      </c>
      <c r="G70" s="90">
        <f t="shared" si="2"/>
        <v>-34.709907910878343</v>
      </c>
    </row>
    <row r="71" spans="1:7" ht="12.75" customHeight="1" x14ac:dyDescent="0.2">
      <c r="A71" s="61" t="s">
        <v>95</v>
      </c>
      <c r="B71" s="89">
        <v>13.204041</v>
      </c>
      <c r="C71" s="89">
        <v>12.250071999999999</v>
      </c>
      <c r="D71" s="89">
        <v>10.365811000000001</v>
      </c>
      <c r="E71" s="89">
        <v>107.869095</v>
      </c>
      <c r="F71" s="89">
        <v>170.355504</v>
      </c>
      <c r="G71" s="90">
        <f t="shared" si="2"/>
        <v>-36.680005948032061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11.713307</v>
      </c>
      <c r="C73" s="89">
        <v>10.589314999999999</v>
      </c>
      <c r="D73" s="89">
        <v>8.6729280000000006</v>
      </c>
      <c r="E73" s="89">
        <v>93.048306999999994</v>
      </c>
      <c r="F73" s="89">
        <v>90.964650000000006</v>
      </c>
      <c r="G73" s="90">
        <f>IF(AND(F73&gt;0,E73&gt;0),(E73/F73%)-100,"x  ")</f>
        <v>2.2906227858843948</v>
      </c>
    </row>
    <row r="74" spans="1:7" ht="24" x14ac:dyDescent="0.2">
      <c r="A74" s="63" t="s">
        <v>111</v>
      </c>
      <c r="B74" s="89">
        <v>1.7799780000000001</v>
      </c>
      <c r="C74" s="89">
        <v>2.718375</v>
      </c>
      <c r="D74" s="89">
        <v>1.9549179999999999</v>
      </c>
      <c r="E74" s="89">
        <v>21.343436000000001</v>
      </c>
      <c r="F74" s="89">
        <v>25.046327999999999</v>
      </c>
      <c r="G74" s="90">
        <f>IF(AND(F74&gt;0,E74&gt;0),(E74/F74%)-100,"x  ")</f>
        <v>-14.784171156746012</v>
      </c>
    </row>
    <row r="75" spans="1:7" x14ac:dyDescent="0.2">
      <c r="A75" s="64" t="s">
        <v>46</v>
      </c>
      <c r="B75" s="96">
        <v>1496.062113</v>
      </c>
      <c r="C75" s="92">
        <v>1605.5199950000001</v>
      </c>
      <c r="D75" s="92">
        <v>1598.3547149999999</v>
      </c>
      <c r="E75" s="92">
        <v>14941.99157</v>
      </c>
      <c r="F75" s="92">
        <v>14259.498685</v>
      </c>
      <c r="G75" s="93">
        <f>IF(AND(F75&gt;0,E75&gt;0),(E75/F75%)-100,"x  ")</f>
        <v>4.7862333738137295</v>
      </c>
    </row>
    <row r="77" spans="1:7" x14ac:dyDescent="0.2">
      <c r="A77" s="34" t="s">
        <v>157</v>
      </c>
    </row>
    <row r="78" spans="1:7" x14ac:dyDescent="0.2">
      <c r="A78" s="34" t="s">
        <v>183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3/16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workbookViewId="0">
      <selection activeCell="B46" sqref="B46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14920.657992</v>
      </c>
      <c r="C9" s="98"/>
      <c r="D9" s="97">
        <v>14259.498685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2016</v>
      </c>
      <c r="C10" s="20">
        <v>2016</v>
      </c>
      <c r="D10" s="12">
        <v>2015</v>
      </c>
      <c r="E10" s="12">
        <v>2015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1">
        <v>1293.998002</v>
      </c>
      <c r="C11" s="82">
        <f t="shared" ref="C11:C25" si="0">IF(B$8&gt;0,B11/B$8*100,0)</f>
        <v>0</v>
      </c>
      <c r="D11" s="83">
        <v>1185.7461060000001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177</v>
      </c>
      <c r="B12" s="81">
        <v>1090.6002539999999</v>
      </c>
      <c r="C12" s="84">
        <f t="shared" si="0"/>
        <v>0</v>
      </c>
      <c r="D12" s="83">
        <v>1040.9330279999999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178</v>
      </c>
      <c r="B13" s="81">
        <v>951.09483499999999</v>
      </c>
      <c r="C13" s="84">
        <f t="shared" si="0"/>
        <v>0</v>
      </c>
      <c r="D13" s="83">
        <v>925.65571899999998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54</v>
      </c>
      <c r="B14" s="81">
        <v>899.80353000000002</v>
      </c>
      <c r="C14" s="84">
        <f t="shared" si="0"/>
        <v>0</v>
      </c>
      <c r="D14" s="83">
        <v>972.509818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1">
        <v>830.96693400000004</v>
      </c>
      <c r="C15" s="84">
        <f t="shared" si="0"/>
        <v>0</v>
      </c>
      <c r="D15" s="83">
        <v>838.84314600000005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81">
        <v>727.11295900000005</v>
      </c>
      <c r="C16" s="84">
        <f t="shared" si="0"/>
        <v>0</v>
      </c>
      <c r="D16" s="83">
        <v>694.29690100000005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55</v>
      </c>
      <c r="B17" s="81">
        <v>687.65853600000003</v>
      </c>
      <c r="C17" s="84">
        <f t="shared" si="0"/>
        <v>0</v>
      </c>
      <c r="D17" s="83">
        <v>620.32130299999994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69</v>
      </c>
      <c r="B18" s="81">
        <v>675.21982100000002</v>
      </c>
      <c r="C18" s="84">
        <f t="shared" si="0"/>
        <v>0</v>
      </c>
      <c r="D18" s="83">
        <v>611.21909100000005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180</v>
      </c>
      <c r="B19" s="81">
        <v>649.93534299999999</v>
      </c>
      <c r="C19" s="84">
        <f t="shared" si="0"/>
        <v>0</v>
      </c>
      <c r="D19" s="83">
        <v>80.302135000000007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181</v>
      </c>
      <c r="B20" s="81">
        <v>603.96044600000005</v>
      </c>
      <c r="C20" s="84">
        <f t="shared" si="0"/>
        <v>0</v>
      </c>
      <c r="D20" s="83">
        <v>661.96935299999996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61</v>
      </c>
      <c r="B21" s="81">
        <v>473.000834</v>
      </c>
      <c r="C21" s="84">
        <f t="shared" si="0"/>
        <v>0</v>
      </c>
      <c r="D21" s="83">
        <v>485.36887100000001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59</v>
      </c>
      <c r="B22" s="81">
        <v>445.08731599999999</v>
      </c>
      <c r="C22" s="84">
        <f t="shared" si="0"/>
        <v>0</v>
      </c>
      <c r="D22" s="83">
        <v>397.97080199999999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70</v>
      </c>
      <c r="B23" s="81">
        <v>425.06028400000002</v>
      </c>
      <c r="C23" s="84">
        <f t="shared" si="0"/>
        <v>0</v>
      </c>
      <c r="D23" s="83">
        <v>386.43190099999998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81</v>
      </c>
      <c r="B24" s="81">
        <v>387.19590399999998</v>
      </c>
      <c r="C24" s="84">
        <f t="shared" si="0"/>
        <v>0</v>
      </c>
      <c r="D24" s="83">
        <v>386.591792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79</v>
      </c>
      <c r="B25" s="81">
        <v>354.34029199999998</v>
      </c>
      <c r="C25" s="84">
        <f t="shared" si="0"/>
        <v>0</v>
      </c>
      <c r="D25" s="83">
        <v>242.31788399999999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4425.6227020000006</v>
      </c>
      <c r="C27" s="84">
        <f>IF(B$8&gt;0,B27/B$8*100,0)</f>
        <v>0</v>
      </c>
      <c r="D27" s="83">
        <f>D9-(SUM(D11:D25))</f>
        <v>4729.0208350000012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182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2016</v>
      </c>
      <c r="C36" s="6">
        <v>2015</v>
      </c>
      <c r="D36" s="6">
        <v>2014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5" si="2">IF(F37=0,"",F37)</f>
        <v>1418.0812080000001</v>
      </c>
      <c r="C37" s="100">
        <v>1483.328685</v>
      </c>
      <c r="D37" s="100">
        <v>1528.4109800000001</v>
      </c>
      <c r="E37" s="28"/>
      <c r="F37" s="101">
        <v>1418.0812080000001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1514.210808</v>
      </c>
      <c r="C38" s="100">
        <v>1477.459638</v>
      </c>
      <c r="D38" s="100">
        <v>1522.5267980000001</v>
      </c>
      <c r="E38" s="12"/>
      <c r="F38" s="101">
        <v>1514.210808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2232.9373700000001</v>
      </c>
      <c r="C39" s="100">
        <v>1800.0293899999999</v>
      </c>
      <c r="D39" s="100">
        <v>1626.6605959999999</v>
      </c>
      <c r="E39" s="12"/>
      <c r="F39" s="101">
        <v>2232.9373700000001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1728.6237430000001</v>
      </c>
      <c r="C40" s="100">
        <v>1576.2930349999999</v>
      </c>
      <c r="D40" s="100">
        <v>1589.917418</v>
      </c>
      <c r="E40" s="12"/>
      <c r="F40" s="101">
        <v>1728.6237430000001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1715.398254</v>
      </c>
      <c r="C41" s="100">
        <v>1498.123775</v>
      </c>
      <c r="D41" s="100">
        <v>1478.314128</v>
      </c>
      <c r="E41" s="12"/>
      <c r="F41" s="101">
        <v>1715.398254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1632.8033640000001</v>
      </c>
      <c r="C42" s="100">
        <v>1741.268779</v>
      </c>
      <c r="D42" s="100">
        <v>1659.5631209999999</v>
      </c>
      <c r="E42" s="20"/>
      <c r="F42" s="101">
        <v>1632.8033640000001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>
        <f t="shared" si="2"/>
        <v>1496.062113</v>
      </c>
      <c r="C43" s="100">
        <v>1610.2032409999999</v>
      </c>
      <c r="D43" s="100">
        <v>2160.5523800000001</v>
      </c>
      <c r="E43" s="20"/>
      <c r="F43" s="101">
        <v>1496.062113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>
        <f t="shared" si="2"/>
        <v>1605.5199950000001</v>
      </c>
      <c r="C44" s="100">
        <v>1488.872269</v>
      </c>
      <c r="D44" s="100">
        <v>1512.039082</v>
      </c>
      <c r="E44" s="20"/>
      <c r="F44" s="101">
        <v>1605.5199950000001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>
        <f t="shared" si="2"/>
        <v>1598.3547149999999</v>
      </c>
      <c r="C45" s="100">
        <v>1583.9198730000001</v>
      </c>
      <c r="D45" s="100">
        <v>1676.1393720000001</v>
      </c>
      <c r="E45" s="20"/>
      <c r="F45" s="101">
        <v>1598.3547149999999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/>
      <c r="C46" s="100">
        <v>1666.6887180000001</v>
      </c>
      <c r="D46" s="100">
        <v>1842.81546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/>
      <c r="C47" s="100">
        <v>2159.6155990000002</v>
      </c>
      <c r="D47" s="100">
        <v>1561.9615960000001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/>
      <c r="C48" s="100">
        <v>1520.1858360000001</v>
      </c>
      <c r="D48" s="100">
        <v>1473.4593600000001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3/16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2019-08-19T11:36:46Z</dcterms:modified>
  <cp:category>LIS-Bericht</cp:category>
</cp:coreProperties>
</file>