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Area" localSheetId="3">T2_1!$A:$G</definedName>
    <definedName name="_xlnm.Print_Titles" localSheetId="3">T2_1!$2:$6</definedName>
  </definedNames>
  <calcPr calcId="145621"/>
</workbook>
</file>

<file path=xl/calcChain.xml><?xml version="1.0" encoding="utf-8"?>
<calcChain xmlns="http://schemas.openxmlformats.org/spreadsheetml/2006/main">
  <c r="B39" i="9" l="1"/>
  <c r="B38" i="9"/>
  <c r="B37" i="9"/>
  <c r="E27" i="9"/>
  <c r="D27" i="9"/>
  <c r="C27" i="9"/>
  <c r="B27" i="9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G75" i="10"/>
  <c r="G74" i="10"/>
  <c r="G73" i="10"/>
  <c r="G71" i="10"/>
  <c r="G70" i="10"/>
  <c r="G69" i="10"/>
  <c r="G68" i="10"/>
  <c r="G67" i="10"/>
  <c r="G66" i="10"/>
  <c r="G64" i="10"/>
  <c r="G62" i="10"/>
  <c r="G60" i="10"/>
  <c r="G59" i="10"/>
  <c r="G58" i="10"/>
  <c r="G56" i="10"/>
  <c r="G54" i="10"/>
  <c r="G53" i="10"/>
  <c r="G52" i="10"/>
  <c r="G51" i="10"/>
  <c r="G49" i="10"/>
  <c r="G48" i="10"/>
  <c r="G47" i="10"/>
  <c r="G46" i="10"/>
  <c r="G45" i="10"/>
  <c r="F43" i="10"/>
  <c r="E43" i="10"/>
  <c r="D43" i="10"/>
  <c r="C43" i="10"/>
  <c r="B43" i="10"/>
  <c r="G42" i="10"/>
  <c r="G41" i="10"/>
  <c r="G40" i="10"/>
  <c r="G39" i="10"/>
  <c r="G38" i="10"/>
  <c r="G37" i="10"/>
  <c r="G36" i="10"/>
  <c r="G35" i="10"/>
  <c r="G34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F12" i="10"/>
  <c r="F32" i="10" s="1"/>
  <c r="E12" i="10"/>
  <c r="E32" i="10" s="1"/>
  <c r="D12" i="10"/>
  <c r="D32" i="10" s="1"/>
  <c r="C12" i="10"/>
  <c r="C32" i="10" s="1"/>
  <c r="B12" i="10"/>
  <c r="B32" i="10" s="1"/>
  <c r="G10" i="10"/>
  <c r="G8" i="10"/>
  <c r="G55" i="5"/>
  <c r="G53" i="5"/>
  <c r="G51" i="5"/>
  <c r="G50" i="5"/>
  <c r="G49" i="5"/>
  <c r="G48" i="5"/>
  <c r="G47" i="5"/>
  <c r="G46" i="5"/>
  <c r="G45" i="5"/>
  <c r="G44" i="5"/>
  <c r="G43" i="5"/>
  <c r="G42" i="5"/>
  <c r="G41" i="5"/>
  <c r="G40" i="5"/>
  <c r="G38" i="5"/>
  <c r="G37" i="5"/>
  <c r="G36" i="5"/>
  <c r="G35" i="5"/>
  <c r="G33" i="5"/>
  <c r="G31" i="5"/>
  <c r="G30" i="5"/>
  <c r="G29" i="5"/>
  <c r="G28" i="5"/>
  <c r="G27" i="5"/>
  <c r="G25" i="5"/>
  <c r="G24" i="5"/>
  <c r="G22" i="5"/>
  <c r="G20" i="5"/>
  <c r="G19" i="5"/>
  <c r="G18" i="5"/>
  <c r="G17" i="5"/>
  <c r="G15" i="5"/>
  <c r="G14" i="5"/>
  <c r="G13" i="5"/>
  <c r="G11" i="5"/>
  <c r="G10" i="5"/>
  <c r="G8" i="5"/>
  <c r="G43" i="10" l="1"/>
  <c r="G32" i="10"/>
  <c r="G12" i="10"/>
</calcChain>
</file>

<file path=xl/sharedStrings.xml><?xml version="1.0" encoding="utf-8"?>
<sst xmlns="http://schemas.openxmlformats.org/spreadsheetml/2006/main" count="226" uniqueCount="187">
  <si>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</si>
  <si>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</si>
  <si>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</si>
  <si>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</si>
  <si>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</si>
  <si>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</si>
  <si>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</si>
  <si>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</si>
  <si>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</si>
  <si>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</si>
  <si>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</si>
  <si>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</si>
  <si>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</si>
  <si>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</si>
  <si>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</si>
  <si>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</si>
  <si>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</si>
  <si>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</si>
  <si>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</si>
  <si>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</si>
  <si>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</si>
  <si>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</si>
  <si>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</si>
  <si>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</si>
  <si>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</si>
  <si>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</si>
  <si>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</si>
  <si>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</si>
  <si>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 xml:space="preserve">darunter </t>
  </si>
  <si>
    <t>Waren der gewerblichen Wirtschaft</t>
  </si>
  <si>
    <t>Rohstoffe</t>
  </si>
  <si>
    <t>Halbwaren</t>
  </si>
  <si>
    <t>darunter</t>
  </si>
  <si>
    <t xml:space="preserve">Aluminium, roh, auch Legierungen </t>
  </si>
  <si>
    <t>Mineralölerzeugnisse</t>
  </si>
  <si>
    <t>Fertigwaren</t>
  </si>
  <si>
    <t xml:space="preserve">Vorerzeugnisse </t>
  </si>
  <si>
    <t>Kunststoffe</t>
  </si>
  <si>
    <t xml:space="preserve">andere chemische Vorerzeugnisse </t>
  </si>
  <si>
    <t>Enderzeugnisse</t>
  </si>
  <si>
    <t>Druckerzeugnisse</t>
  </si>
  <si>
    <t xml:space="preserve">Eisen- und Stahlwaren </t>
  </si>
  <si>
    <t xml:space="preserve">Waren aus Kunststoffen </t>
  </si>
  <si>
    <t xml:space="preserve">Pharmazeutische Erzeugnisse </t>
  </si>
  <si>
    <t xml:space="preserve">Wasserfahrzeuge </t>
  </si>
  <si>
    <t xml:space="preserve">Kraftfahrzeuge </t>
  </si>
  <si>
    <t>Insgesamt</t>
  </si>
  <si>
    <t>Bestimmungsland</t>
  </si>
  <si>
    <t>Europa</t>
  </si>
  <si>
    <t>EU-Länder</t>
  </si>
  <si>
    <t>Euro-Länder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</si>
  <si>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</si>
  <si>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</si>
  <si>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</si>
  <si>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</si>
  <si>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</si>
  <si>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</si>
  <si>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</si>
  <si>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</si>
  <si>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</si>
  <si>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</si>
  <si>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</si>
  <si>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</si>
  <si>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</si>
  <si>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</si>
  <si>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</si>
  <si>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</si>
  <si>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Vereinigtes Königreich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</si>
  <si>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</si>
  <si>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</si>
  <si>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</si>
  <si>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</si>
  <si>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</si>
  <si>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</si>
  <si>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</si>
  <si>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</si>
  <si>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</si>
  <si>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</si>
  <si>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</si>
  <si>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</si>
  <si>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</si>
  <si>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</si>
  <si>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</si>
  <si>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</si>
  <si>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</si>
  <si>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</si>
  <si>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</si>
  <si>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</si>
  <si>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</si>
  <si>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</si>
  <si>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</si>
  <si>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</si>
  <si>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</si>
  <si>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Südkorea</t>
  </si>
  <si>
    <t>Japan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</si>
  <si>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</si>
  <si>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</si>
  <si>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</si>
  <si>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</si>
  <si>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</si>
  <si>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</si>
  <si>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</si>
  <si>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</si>
  <si>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</si>
  <si>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</si>
  <si>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</si>
  <si>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</si>
  <si>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</si>
  <si>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</si>
  <si>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</si>
  <si>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</si>
  <si>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</si>
  <si>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</si>
  <si>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</si>
  <si>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in Mio. Euro</t>
  </si>
  <si>
    <t>Statistisches Amt für Hamburg und Schleswig-Holstein</t>
  </si>
  <si>
    <t>Australien</t>
  </si>
  <si>
    <t>Auskunft zu dieser Veröffentlichung:</t>
  </si>
  <si>
    <t>Fleisch und Fleischwaren</t>
  </si>
  <si>
    <t>Weizen, Roggen, Gerste</t>
  </si>
  <si>
    <t>Kleie</t>
  </si>
  <si>
    <t>Backwaren</t>
  </si>
  <si>
    <t>Düngemittel</t>
  </si>
  <si>
    <t>Teer und Teerdestillationserzeugnisse</t>
  </si>
  <si>
    <t>Papier und Pappe</t>
  </si>
  <si>
    <t>Bekleidung</t>
  </si>
  <si>
    <t>Chemische Enderzeugnisse</t>
  </si>
  <si>
    <t>Feinmechanische Erzeugnisse</t>
  </si>
  <si>
    <t>Maschinen</t>
  </si>
  <si>
    <t>Nachrichtentechnische Geräte</t>
  </si>
  <si>
    <t>Medizinische Geräte</t>
  </si>
  <si>
    <t>Marokko</t>
  </si>
  <si>
    <t>Südamerika</t>
  </si>
  <si>
    <t>Saudi-Arabien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</si>
  <si>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</si>
  <si>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</si>
  <si>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</si>
  <si>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</si>
  <si>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</si>
  <si>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</si>
  <si>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</si>
  <si>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</si>
  <si>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Landes Schleswig-Holstein</t>
  </si>
  <si>
    <t>Ausfuhr des</t>
  </si>
  <si>
    <t xml:space="preserve">Milch und Milcherzeugnisse, 
ausgenommen Butter und Käse 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</si>
  <si>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</si>
  <si>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</si>
  <si>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</si>
  <si>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</si>
  <si>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</si>
  <si>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</si>
  <si>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STATISTISCHE BERICHTE</t>
  </si>
  <si>
    <t>Monat</t>
  </si>
  <si>
    <t>Sofern in den Produkten auf das Vorhandensein von Copyrightrechten Dritter 
hingewiesen wird, sind die in deren Produkten ausgewiesenen Copyrightbestimmungen 
zu wahren. Alle übrigen Rechte bleiben vorbehalten.</t>
  </si>
  <si>
    <t>Sven Ohlsen</t>
  </si>
  <si>
    <t>sven.ohlsen@statistik-nord.de</t>
  </si>
  <si>
    <t>Kroatien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</si>
  <si>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</si>
  <si>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
in %</t>
    </r>
  </si>
  <si>
    <r>
      <t>1. Ausfuhr des Landes Schleswig-Holstein</t>
    </r>
    <r>
      <rPr>
        <b/>
        <sz val="10"/>
        <rFont val="Arial"/>
        <family val="2"/>
      </rPr>
      <t xml:space="preserve"> nach Warengruppen und -untergruppen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</si>
  <si>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</si>
  <si>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</si>
  <si>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2. Ausfuhr des Landes Schleswig-Holstein nach Bestimmungsländern</t>
  </si>
  <si>
    <t>1. Ausfuhr des Landes Schleswig-Holstein nach Bestimmungsländern (TOP 15) im Vorjahresvergleich</t>
  </si>
  <si>
    <t>Ausfuhr nach ausgewählten Ländern (TOP 15) über den Jahresverlauf</t>
  </si>
  <si>
    <t>Rückwaren und Ersatzlieferungen</t>
  </si>
  <si>
    <t>Kennziffer: G III 1 - vj 1/17 SH</t>
  </si>
  <si>
    <t>1. Quartal 2017</t>
  </si>
  <si>
    <t xml:space="preserve">© Statistisches Amt für Hamburg und Schleswig-Holstein, Hamburg 2019  
Auszugsweise Vervielfältigung und Verbreitung mit Quellenangabe gestattet.        </t>
  </si>
  <si>
    <t>Januar - März</t>
  </si>
  <si>
    <r>
      <t>2017</t>
    </r>
    <r>
      <rPr>
        <vertAlign val="superscript"/>
        <sz val="9"/>
        <rFont val="Arial"/>
        <family val="2"/>
      </rPr>
      <t>a</t>
    </r>
  </si>
  <si>
    <r>
      <t>2016</t>
    </r>
    <r>
      <rPr>
        <vertAlign val="superscript"/>
        <sz val="9"/>
        <rFont val="Arial"/>
        <family val="2"/>
      </rPr>
      <t>a</t>
    </r>
  </si>
  <si>
    <r>
      <t>2017</t>
    </r>
    <r>
      <rPr>
        <vertAlign val="superscript"/>
        <sz val="9"/>
        <color theme="1"/>
        <rFont val="Arial"/>
        <family val="2"/>
      </rPr>
      <t>a</t>
    </r>
  </si>
  <si>
    <r>
      <t>2016</t>
    </r>
    <r>
      <rPr>
        <vertAlign val="superscript"/>
        <sz val="9"/>
        <color theme="1"/>
        <rFont val="Arial"/>
        <family val="2"/>
      </rPr>
      <t>a</t>
    </r>
  </si>
  <si>
    <t>der Monate Januar bis März</t>
  </si>
  <si>
    <t>2. Ausfuhr des Landes Schleswig-Holstein 2015 bis 2017 im Monatsvergleich</t>
  </si>
  <si>
    <t>Januar - März 2017</t>
  </si>
  <si>
    <t>Russische Föderation</t>
  </si>
  <si>
    <t>Vereinigt.Königreich</t>
  </si>
  <si>
    <t>Verein.Staaten (USA)</t>
  </si>
  <si>
    <t>Frankreich</t>
  </si>
  <si>
    <t>China, Volksrepublik</t>
  </si>
  <si>
    <t>Kaimaninseln</t>
  </si>
  <si>
    <t>2. Ausfuhr des Landes Schleswig-Holstein in den Jahren 2015 bis 2017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</si>
  <si>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endgültige Daten</t>
    </r>
  </si>
  <si>
    <t>Volksrepublik China + Hongkong</t>
  </si>
  <si>
    <r>
      <t xml:space="preserve">Herausgegeben am: 21. August 2019 </t>
    </r>
    <r>
      <rPr>
        <b/>
        <sz val="12"/>
        <color theme="1"/>
        <rFont val="Arial"/>
        <family val="2"/>
      </rPr>
      <t>(Korrektur)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</si>
</sst>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##\ ###\ ##0\ ;\-###\ ###\ ##0\ ;\-\ "/>
    <numFmt numFmtId="165" formatCode="_-* #,##0.00\ [$€]_-;\-* #,##0.00\ [$€]_-;_-* &quot;-&quot;??\ [$€]_-;_-@_-"/>
    <numFmt numFmtId="166" formatCode="###\ ###\ ##0;0\ \ ;\-###\ ###\ ##0.0\ \ ;\-\ \ "/>
    <numFmt numFmtId="167" formatCode="###\ ##0.0\ \ ;\-\ ###\ ##0.0\ \ ;\-\ \ \ \ \ \ "/>
    <numFmt numFmtId="168" formatCode="###\ ###\ ##0&quot;  &quot;;\-###\ ###\ ##0&quot;  &quot;;&quot;-  &quot;"/>
    <numFmt numFmtId="169" formatCode="###\ ##0.0&quot;  &quot;;\-###\ ##0.0&quot;  &quot;;&quot;-  &quot;"/>
    <numFmt numFmtId="170" formatCode="###\ ###\ ##0.0&quot;  &quot;;\-###\ ###\ ##0&quot;  &quot;"/>
    <numFmt numFmtId="171" formatCode="###\ ###\ ##0.0&quot;  &quot;;\-###\ ###\ ##0&quot;  &quot;;&quot;-  &quot;"/>
    <numFmt numFmtId="172" formatCode="\r\ ###\ ##0&quot;  &quot;;\r\ \-\ ###\ ##0&quot;  &quot;;\r\ &quot;-  &quot;"/>
    <numFmt numFmtId="173" formatCode="\r\ ##0.0&quot;  &quot;;\r\ \-\ ##0.0&quot;  &quot;;\r\ &quot;-  &quot;"/>
  </numFmts>
  <fonts count="31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sz val="18"/>
      <color theme="1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rgb="FF03467D"/>
      </left>
      <right style="thin">
        <color rgb="FF03467D"/>
      </right>
      <top style="thin">
        <color rgb="FF03467D"/>
      </top>
      <bottom style="thin">
        <color rgb="FF03467D"/>
      </bottom>
      <diagonal/>
    </border>
    <border>
      <left/>
      <right style="thin">
        <color rgb="FF03467D"/>
      </right>
      <top style="thin">
        <color rgb="FF03467D"/>
      </top>
      <bottom style="thin">
        <color rgb="FF03467D"/>
      </bottom>
      <diagonal/>
    </border>
    <border>
      <left style="thin">
        <color rgb="FF03467D"/>
      </left>
      <right/>
      <top style="thin">
        <color rgb="FF03467D"/>
      </top>
      <bottom style="thin">
        <color rgb="FF03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03467D"/>
      </right>
      <top style="thin">
        <color rgb="FF03467D"/>
      </top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theme="3"/>
      </right>
      <top/>
      <bottom style="thin">
        <color rgb="FF1E467D"/>
      </bottom>
      <diagonal/>
    </border>
    <border>
      <left style="thin">
        <color theme="3"/>
      </left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indexed="24"/>
      </left>
      <right/>
      <top/>
      <bottom/>
      <diagonal/>
    </border>
  </borders>
  <cellStyleXfs count="6">
    <xf numFmtId="0" fontId="0" fillId="0" borderId="0"/>
    <xf numFmtId="0" fontId="22" fillId="0" borderId="0"/>
    <xf numFmtId="165" fontId="11" fillId="0" borderId="0" applyFont="0" applyFill="0" applyBorder="0" applyAlignment="0" applyProtection="0"/>
    <xf numFmtId="0" fontId="23" fillId="0" borderId="0"/>
    <xf numFmtId="0" fontId="28" fillId="0" borderId="0" applyNumberFormat="0" applyFill="0" applyBorder="0" applyAlignment="0" applyProtection="0"/>
    <xf numFmtId="0" fontId="5" fillId="0" borderId="0"/>
  </cellStyleXfs>
  <cellXfs count="149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14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12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right"/>
    </xf>
    <xf numFmtId="0" fontId="10" fillId="0" borderId="0" xfId="0" applyFont="1" applyAlignment="1">
      <alignment vertical="top"/>
    </xf>
    <xf numFmtId="0" fontId="17" fillId="2" borderId="7" xfId="0" quotePrefix="1" applyFont="1" applyFill="1" applyBorder="1" applyAlignment="1">
      <alignment horizontal="center" vertical="center" wrapText="1"/>
    </xf>
    <xf numFmtId="0" fontId="17" fillId="0" borderId="13" xfId="0" applyFont="1" applyBorder="1"/>
    <xf numFmtId="0" fontId="16" fillId="0" borderId="13" xfId="0" applyFont="1" applyBorder="1" applyAlignment="1">
      <alignment horizontal="left" vertical="top" wrapText="1" indent="1"/>
    </xf>
    <xf numFmtId="0" fontId="17" fillId="0" borderId="13" xfId="0" applyFont="1" applyBorder="1" applyAlignment="1">
      <alignment horizontal="left" vertical="top" wrapText="1" indent="1"/>
    </xf>
    <xf numFmtId="0" fontId="17" fillId="0" borderId="13" xfId="0" applyFont="1" applyBorder="1" applyAlignment="1">
      <alignment horizontal="left" vertical="top" wrapText="1" indent="2"/>
    </xf>
    <xf numFmtId="0" fontId="17" fillId="0" borderId="13" xfId="0" applyFont="1" applyBorder="1" applyAlignment="1">
      <alignment horizontal="left" indent="2"/>
    </xf>
    <xf numFmtId="0" fontId="17" fillId="0" borderId="13" xfId="0" applyFont="1" applyBorder="1" applyAlignment="1">
      <alignment horizontal="left" vertical="center" indent="2"/>
    </xf>
    <xf numFmtId="0" fontId="17" fillId="0" borderId="13" xfId="0" applyFont="1" applyBorder="1" applyAlignment="1">
      <alignment horizontal="left" indent="1"/>
    </xf>
    <xf numFmtId="0" fontId="16" fillId="0" borderId="13" xfId="0" applyFont="1" applyBorder="1"/>
    <xf numFmtId="0" fontId="16" fillId="0" borderId="13" xfId="0" applyFont="1" applyBorder="1" applyAlignment="1">
      <alignment horizontal="left" indent="1"/>
    </xf>
    <xf numFmtId="0" fontId="16" fillId="0" borderId="13" xfId="0" applyFont="1" applyBorder="1" applyAlignment="1">
      <alignment horizontal="left" indent="2"/>
    </xf>
    <xf numFmtId="0" fontId="16" fillId="0" borderId="13" xfId="0" applyFont="1" applyBorder="1" applyAlignment="1">
      <alignment horizontal="left" indent="3"/>
    </xf>
    <xf numFmtId="0" fontId="17" fillId="0" borderId="13" xfId="0" applyFont="1" applyBorder="1" applyAlignment="1">
      <alignment horizontal="left" indent="3"/>
    </xf>
    <xf numFmtId="0" fontId="17" fillId="0" borderId="13" xfId="0" applyFont="1" applyBorder="1" applyAlignment="1">
      <alignment horizontal="left" indent="4"/>
    </xf>
    <xf numFmtId="0" fontId="16" fillId="0" borderId="13" xfId="0" applyFont="1" applyBorder="1" applyAlignment="1">
      <alignment wrapText="1"/>
    </xf>
    <xf numFmtId="0" fontId="15" fillId="0" borderId="14" xfId="0" applyFont="1" applyBorder="1" applyAlignment="1">
      <alignment wrapText="1"/>
    </xf>
    <xf numFmtId="0" fontId="0" fillId="0" borderId="0" xfId="0" applyAlignment="1">
      <alignment horizontal="left"/>
    </xf>
    <xf numFmtId="0" fontId="16" fillId="0" borderId="6" xfId="0" applyFont="1" applyBorder="1" applyAlignment="1">
      <alignment horizontal="left" vertical="top" indent="1"/>
    </xf>
    <xf numFmtId="0" fontId="16" fillId="0" borderId="6" xfId="0" applyFont="1" applyBorder="1" applyAlignment="1">
      <alignment horizontal="left" vertical="top" indent="2"/>
    </xf>
    <xf numFmtId="0" fontId="16" fillId="0" borderId="6" xfId="0" applyFont="1" applyBorder="1" applyAlignment="1">
      <alignment horizontal="left" vertical="top" indent="3"/>
    </xf>
    <xf numFmtId="0" fontId="17" fillId="0" borderId="6" xfId="0" applyFont="1" applyBorder="1" applyAlignment="1">
      <alignment horizontal="left" vertical="top" indent="3"/>
    </xf>
    <xf numFmtId="0" fontId="17" fillId="0" borderId="6" xfId="0" applyFont="1" applyBorder="1" applyAlignment="1">
      <alignment horizontal="left" vertical="top" indent="2"/>
    </xf>
    <xf numFmtId="0" fontId="17" fillId="0" borderId="6" xfId="0" applyFont="1" applyBorder="1" applyAlignment="1">
      <alignment horizontal="left" vertical="top"/>
    </xf>
    <xf numFmtId="0" fontId="17" fillId="0" borderId="6" xfId="0" applyFont="1" applyBorder="1" applyAlignment="1">
      <alignment horizontal="left" vertical="top" indent="1"/>
    </xf>
    <xf numFmtId="0" fontId="16" fillId="0" borderId="6" xfId="0" applyFont="1" applyBorder="1" applyAlignment="1">
      <alignment horizontal="left" vertical="top"/>
    </xf>
    <xf numFmtId="0" fontId="17" fillId="0" borderId="6" xfId="0" applyFont="1" applyBorder="1" applyAlignment="1">
      <alignment horizontal="left" indent="1"/>
    </xf>
    <xf numFmtId="0" fontId="17" fillId="0" borderId="6" xfId="0" applyFont="1" applyBorder="1"/>
    <xf numFmtId="0" fontId="16" fillId="0" borderId="6" xfId="0" applyFont="1" applyBorder="1" applyAlignment="1">
      <alignment horizontal="left" indent="1"/>
    </xf>
    <xf numFmtId="0" fontId="16" fillId="0" borderId="6" xfId="0" applyFont="1" applyBorder="1" applyAlignment="1">
      <alignment horizontal="left" wrapText="1"/>
    </xf>
    <xf numFmtId="0" fontId="25" fillId="0" borderId="19" xfId="0" applyFont="1" applyBorder="1" applyAlignment="1">
      <alignment horizontal="left" wrapText="1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2" fillId="0" borderId="0" xfId="0" applyFont="1" applyFill="1" applyAlignment="1">
      <alignment horizontal="lef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right" vertical="center"/>
    </xf>
    <xf numFmtId="0" fontId="16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 indent="2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0" fillId="0" borderId="0" xfId="0" applyAlignment="1"/>
    <xf numFmtId="0" fontId="5" fillId="3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30" fillId="0" borderId="0" xfId="4" applyFont="1" applyAlignment="1">
      <alignment horizontal="left"/>
    </xf>
    <xf numFmtId="0" fontId="8" fillId="0" borderId="0" xfId="0" applyFont="1" applyAlignment="1">
      <alignment horizontal="right"/>
    </xf>
    <xf numFmtId="166" fontId="5" fillId="0" borderId="0" xfId="0" applyNumberFormat="1" applyFont="1" applyAlignment="1">
      <alignment horizontal="right" vertical="center"/>
    </xf>
    <xf numFmtId="167" fontId="5" fillId="0" borderId="0" xfId="0" applyNumberFormat="1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Alignment="1">
      <alignment horizontal="right" vertical="center"/>
    </xf>
    <xf numFmtId="0" fontId="16" fillId="2" borderId="1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/>
    </xf>
    <xf numFmtId="0" fontId="21" fillId="0" borderId="0" xfId="0" quotePrefix="1" applyFont="1" applyAlignment="1">
      <alignment horizontal="right"/>
    </xf>
    <xf numFmtId="0" fontId="17" fillId="2" borderId="7" xfId="0" quotePrefix="1" applyFont="1" applyFill="1" applyBorder="1" applyAlignment="1">
      <alignment horizontal="centerContinuous" vertical="center" wrapText="1"/>
    </xf>
    <xf numFmtId="168" fontId="16" fillId="0" borderId="0" xfId="0" applyNumberFormat="1" applyFont="1"/>
    <xf numFmtId="169" fontId="16" fillId="0" borderId="0" xfId="0" applyNumberFormat="1" applyFont="1"/>
    <xf numFmtId="168" fontId="25" fillId="0" borderId="15" xfId="0" applyNumberFormat="1" applyFont="1" applyBorder="1"/>
    <xf numFmtId="168" fontId="25" fillId="0" borderId="16" xfId="0" applyNumberFormat="1" applyFont="1" applyBorder="1"/>
    <xf numFmtId="169" fontId="25" fillId="0" borderId="16" xfId="0" applyNumberFormat="1" applyFont="1" applyBorder="1"/>
    <xf numFmtId="0" fontId="16" fillId="2" borderId="17" xfId="0" quotePrefix="1" applyFont="1" applyFill="1" applyBorder="1" applyAlignment="1">
      <alignment horizontal="center" vertical="center"/>
    </xf>
    <xf numFmtId="168" fontId="17" fillId="0" borderId="0" xfId="0" applyNumberFormat="1" applyFont="1"/>
    <xf numFmtId="168" fontId="25" fillId="0" borderId="20" xfId="0" applyNumberFormat="1" applyFont="1" applyBorder="1"/>
    <xf numFmtId="166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170" fontId="5" fillId="0" borderId="0" xfId="0" applyNumberFormat="1" applyFont="1" applyBorder="1" applyAlignment="1" applyProtection="1">
      <alignment horizontal="right" vertical="center"/>
      <protection locked="0"/>
    </xf>
    <xf numFmtId="171" fontId="5" fillId="0" borderId="0" xfId="0" applyNumberFormat="1" applyFont="1"/>
    <xf numFmtId="171" fontId="5" fillId="0" borderId="0" xfId="0" applyNumberFormat="1" applyFont="1" applyBorder="1" applyAlignment="1" applyProtection="1">
      <alignment horizontal="right" vertical="center"/>
      <protection locked="0"/>
    </xf>
    <xf numFmtId="170" fontId="5" fillId="0" borderId="0" xfId="0" applyNumberFormat="1" applyFont="1"/>
    <xf numFmtId="171" fontId="5" fillId="0" borderId="0" xfId="0" applyNumberFormat="1" applyFont="1" applyBorder="1" applyAlignment="1" applyProtection="1">
      <alignment horizontal="right"/>
      <protection locked="0"/>
    </xf>
    <xf numFmtId="172" fontId="16" fillId="0" borderId="0" xfId="0" applyNumberFormat="1" applyFont="1"/>
    <xf numFmtId="173" fontId="16" fillId="0" borderId="0" xfId="0" applyNumberFormat="1" applyFont="1"/>
    <xf numFmtId="0" fontId="9" fillId="0" borderId="0" xfId="0" applyFont="1" applyAlignment="1">
      <alignment horizontal="center" wrapText="1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0" fillId="0" borderId="0" xfId="4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2" fillId="0" borderId="0" xfId="0" applyFont="1" applyFill="1" applyAlignment="1">
      <alignment horizontal="center" vertical="center"/>
    </xf>
    <xf numFmtId="17" fontId="17" fillId="2" borderId="7" xfId="0" quotePrefix="1" applyNumberFormat="1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9" xfId="0" applyFont="1" applyFill="1" applyBorder="1" applyAlignment="1"/>
    <xf numFmtId="0" fontId="17" fillId="2" borderId="9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left" vertical="center" wrapText="1" indent="1"/>
    </xf>
    <xf numFmtId="0" fontId="16" fillId="2" borderId="8" xfId="0" applyFont="1" applyFill="1" applyBorder="1" applyAlignment="1">
      <alignment horizontal="left" vertical="center" indent="1"/>
    </xf>
    <xf numFmtId="0" fontId="16" fillId="2" borderId="11" xfId="0" applyFont="1" applyFill="1" applyBorder="1" applyAlignment="1">
      <alignment horizontal="left" vertical="center" inden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left" vertical="center" indent="1"/>
    </xf>
    <xf numFmtId="0" fontId="16" fillId="2" borderId="17" xfId="0" applyFont="1" applyFill="1" applyBorder="1" applyAlignment="1">
      <alignment horizontal="center" vertical="center"/>
    </xf>
    <xf numFmtId="0" fontId="16" fillId="2" borderId="18" xfId="0" applyFont="1" applyFill="1" applyBorder="1" applyAlignment="1"/>
    <xf numFmtId="0" fontId="16" fillId="2" borderId="21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22" xfId="0" quotePrefix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5" fillId="0" borderId="0" xfId="0" applyFont="1" applyFill="1" applyBorder="1" applyAlignment="1">
      <alignment horizontal="center" vertical="center"/>
    </xf>
    <xf numFmtId="0" fontId="0" fillId="0" borderId="22" xfId="0" applyBorder="1" applyAlignment="1">
      <alignment vertical="center"/>
    </xf>
  </cellXfs>
  <cellStyles count="6">
    <cellStyle name="Euro" xfId="2"/>
    <cellStyle name="Hyperlink" xfId="4" builtinId="8"/>
    <cellStyle name="Standard" xfId="0" builtinId="0"/>
    <cellStyle name="Standard 2" xfId="1"/>
    <cellStyle name="Standard 2 2" xfId="5"/>
    <cellStyle name="Standard 3 2" xfId="3"/>
  </cellStyles>
  <dxfs count="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ADC37"/>
      <color rgb="FF1E467D"/>
      <color rgb="FF800000"/>
      <color rgb="FF64AAC8"/>
      <color rgb="FF0346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76173811606882E-2"/>
          <c:y val="0.1070437350647139"/>
          <c:w val="0.83036665871311544"/>
          <c:h val="0.64948289988481855"/>
        </c:manualLayout>
      </c:layout>
      <c:lineChart>
        <c:grouping val="standard"/>
        <c:varyColors val="0"/>
        <c:ser>
          <c:idx val="0"/>
          <c:order val="0"/>
          <c:tx>
            <c:strRef>
              <c:f>T3_1!$B$36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T3_1!$B$37:$B$48</c:f>
              <c:numCache>
                <c:formatCode>###\ ###\ ##0.0"  ";\-###\ ###\ ##0"  "</c:formatCode>
                <c:ptCount val="12"/>
                <c:pt idx="0">
                  <c:v>1991.964453</c:v>
                </c:pt>
                <c:pt idx="1">
                  <c:v>1895.5879090000001</c:v>
                </c:pt>
                <c:pt idx="2">
                  <c:v>2177.2472630000002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T3_1!$C$36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T3_1!$C$37:$C$48</c:f>
              <c:numCache>
                <c:formatCode>###\ ###\ ##0.0"  ";\-###\ ###\ ##0"  ";"-  "</c:formatCode>
                <c:ptCount val="12"/>
                <c:pt idx="0">
                  <c:v>1418.0812080000001</c:v>
                </c:pt>
                <c:pt idx="1">
                  <c:v>1514.210808</c:v>
                </c:pt>
                <c:pt idx="2">
                  <c:v>2232.9373700000001</c:v>
                </c:pt>
                <c:pt idx="3">
                  <c:v>1728.6237430000001</c:v>
                </c:pt>
                <c:pt idx="4">
                  <c:v>1715.398254</c:v>
                </c:pt>
                <c:pt idx="5">
                  <c:v>1632.8033640000001</c:v>
                </c:pt>
                <c:pt idx="6">
                  <c:v>1496.062113</c:v>
                </c:pt>
                <c:pt idx="7">
                  <c:v>1605.5199950000001</c:v>
                </c:pt>
                <c:pt idx="8">
                  <c:v>1598.3547149999999</c:v>
                </c:pt>
                <c:pt idx="9">
                  <c:v>1574.6168970000001</c:v>
                </c:pt>
                <c:pt idx="10">
                  <c:v>1784.5031650000001</c:v>
                </c:pt>
                <c:pt idx="11">
                  <c:v>1805.16911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T3_1!$D$36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T3_1!$D$37:$D$48</c:f>
              <c:numCache>
                <c:formatCode>###\ ###\ ##0.0"  ";\-###\ ###\ ##0"  ";"-  "</c:formatCode>
                <c:ptCount val="12"/>
                <c:pt idx="0">
                  <c:v>1483.328685</c:v>
                </c:pt>
                <c:pt idx="1">
                  <c:v>1477.459638</c:v>
                </c:pt>
                <c:pt idx="2">
                  <c:v>1800.0293899999999</c:v>
                </c:pt>
                <c:pt idx="3">
                  <c:v>1576.2930349999999</c:v>
                </c:pt>
                <c:pt idx="4">
                  <c:v>1498.123775</c:v>
                </c:pt>
                <c:pt idx="5">
                  <c:v>1741.268779</c:v>
                </c:pt>
                <c:pt idx="6">
                  <c:v>1610.2032409999999</c:v>
                </c:pt>
                <c:pt idx="7">
                  <c:v>1488.872269</c:v>
                </c:pt>
                <c:pt idx="8">
                  <c:v>1583.9198730000001</c:v>
                </c:pt>
                <c:pt idx="9">
                  <c:v>1666.6887180000001</c:v>
                </c:pt>
                <c:pt idx="10">
                  <c:v>2159.6155990000002</c:v>
                </c:pt>
                <c:pt idx="11">
                  <c:v>1520.1858360000001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150144"/>
        <c:axId val="40152448"/>
      </c:lineChart>
      <c:catAx>
        <c:axId val="4015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152448"/>
        <c:crosses val="autoZero"/>
        <c:auto val="1"/>
        <c:lblAlgn val="ctr"/>
        <c:lblOffset val="100"/>
        <c:noMultiLvlLbl val="0"/>
      </c:catAx>
      <c:valAx>
        <c:axId val="40152448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401501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076760606944334"/>
          <c:y val="0.93436105575367101"/>
          <c:w val="0.31846478786111332"/>
          <c:h val="5.4604463085605855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765511634278032E-2"/>
          <c:y val="0.10704373506471389"/>
          <c:w val="0.83036665871311544"/>
          <c:h val="0.649482899884818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T3_1!$B$10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T3_1!$A$11:$A$25</c:f>
              <c:strCache>
                <c:ptCount val="15"/>
                <c:pt idx="0">
                  <c:v>Russische Föderation</c:v>
                </c:pt>
                <c:pt idx="1">
                  <c:v>Dänemark</c:v>
                </c:pt>
                <c:pt idx="2">
                  <c:v>Vereinigt.Königreich</c:v>
                </c:pt>
                <c:pt idx="3">
                  <c:v>Verein.Staaten (USA)</c:v>
                </c:pt>
                <c:pt idx="4">
                  <c:v>Ägypten</c:v>
                </c:pt>
                <c:pt idx="5">
                  <c:v>Niederlande</c:v>
                </c:pt>
                <c:pt idx="6">
                  <c:v>Frankreich</c:v>
                </c:pt>
                <c:pt idx="7">
                  <c:v>China, Volksrepublik</c:v>
                </c:pt>
                <c:pt idx="8">
                  <c:v>Belgien</c:v>
                </c:pt>
                <c:pt idx="9">
                  <c:v>Italien</c:v>
                </c:pt>
                <c:pt idx="10">
                  <c:v>Polen</c:v>
                </c:pt>
                <c:pt idx="11">
                  <c:v>Kaimaninseln</c:v>
                </c:pt>
                <c:pt idx="12">
                  <c:v>Schweden</c:v>
                </c:pt>
                <c:pt idx="13">
                  <c:v>Spanien</c:v>
                </c:pt>
                <c:pt idx="14">
                  <c:v>Österreich</c:v>
                </c:pt>
              </c:strCache>
            </c:strRef>
          </c:cat>
          <c:val>
            <c:numRef>
              <c:f>T3_1!$B$11:$B$25</c:f>
              <c:numCache>
                <c:formatCode>###\ ###\ ##0;0\ \ ;\-###\ ###\ ##0.0\ \ ;\-\ \ </c:formatCode>
                <c:ptCount val="15"/>
                <c:pt idx="0">
                  <c:v>492.63752499999998</c:v>
                </c:pt>
                <c:pt idx="1">
                  <c:v>444.53261300000003</c:v>
                </c:pt>
                <c:pt idx="2">
                  <c:v>421.149271</c:v>
                </c:pt>
                <c:pt idx="3">
                  <c:v>410.870475</c:v>
                </c:pt>
                <c:pt idx="4">
                  <c:v>350.55582500000003</c:v>
                </c:pt>
                <c:pt idx="5">
                  <c:v>328.73221000000001</c:v>
                </c:pt>
                <c:pt idx="6">
                  <c:v>315.09259700000001</c:v>
                </c:pt>
                <c:pt idx="7">
                  <c:v>255.585375</c:v>
                </c:pt>
                <c:pt idx="8">
                  <c:v>255.30232899999999</c:v>
                </c:pt>
                <c:pt idx="9">
                  <c:v>247.290795</c:v>
                </c:pt>
                <c:pt idx="10">
                  <c:v>244.21184299999999</c:v>
                </c:pt>
                <c:pt idx="11">
                  <c:v>217.10495800000001</c:v>
                </c:pt>
                <c:pt idx="12">
                  <c:v>178.81366399999999</c:v>
                </c:pt>
                <c:pt idx="13">
                  <c:v>160.19682800000001</c:v>
                </c:pt>
                <c:pt idx="14">
                  <c:v>140.49587600000001</c:v>
                </c:pt>
              </c:numCache>
            </c:numRef>
          </c:val>
        </c:ser>
        <c:ser>
          <c:idx val="1"/>
          <c:order val="1"/>
          <c:tx>
            <c:strRef>
              <c:f>T3_1!$D$10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cat>
            <c:strRef>
              <c:f>T3_1!$A$11:$A$25</c:f>
              <c:strCache>
                <c:ptCount val="15"/>
                <c:pt idx="0">
                  <c:v>Russische Föderation</c:v>
                </c:pt>
                <c:pt idx="1">
                  <c:v>Dänemark</c:v>
                </c:pt>
                <c:pt idx="2">
                  <c:v>Vereinigt.Königreich</c:v>
                </c:pt>
                <c:pt idx="3">
                  <c:v>Verein.Staaten (USA)</c:v>
                </c:pt>
                <c:pt idx="4">
                  <c:v>Ägypten</c:v>
                </c:pt>
                <c:pt idx="5">
                  <c:v>Niederlande</c:v>
                </c:pt>
                <c:pt idx="6">
                  <c:v>Frankreich</c:v>
                </c:pt>
                <c:pt idx="7">
                  <c:v>China, Volksrepublik</c:v>
                </c:pt>
                <c:pt idx="8">
                  <c:v>Belgien</c:v>
                </c:pt>
                <c:pt idx="9">
                  <c:v>Italien</c:v>
                </c:pt>
                <c:pt idx="10">
                  <c:v>Polen</c:v>
                </c:pt>
                <c:pt idx="11">
                  <c:v>Kaimaninseln</c:v>
                </c:pt>
                <c:pt idx="12">
                  <c:v>Schweden</c:v>
                </c:pt>
                <c:pt idx="13">
                  <c:v>Spanien</c:v>
                </c:pt>
                <c:pt idx="14">
                  <c:v>Österreich</c:v>
                </c:pt>
              </c:strCache>
            </c:strRef>
          </c:cat>
          <c:val>
            <c:numRef>
              <c:f>T3_1!$D$11:$D$25</c:f>
              <c:numCache>
                <c:formatCode>###\ ###\ ##0;0\ \ ;\-###\ ###\ ##0.0\ \ ;\-\ \ </c:formatCode>
                <c:ptCount val="15"/>
                <c:pt idx="0">
                  <c:v>63.089505000000003</c:v>
                </c:pt>
                <c:pt idx="1">
                  <c:v>415.845934</c:v>
                </c:pt>
                <c:pt idx="2">
                  <c:v>272.20626099999998</c:v>
                </c:pt>
                <c:pt idx="3">
                  <c:v>384.45762000000002</c:v>
                </c:pt>
                <c:pt idx="4">
                  <c:v>10.897872</c:v>
                </c:pt>
                <c:pt idx="5">
                  <c:v>281.64684999999997</c:v>
                </c:pt>
                <c:pt idx="6">
                  <c:v>317.11795100000001</c:v>
                </c:pt>
                <c:pt idx="7">
                  <c:v>193.36543399999999</c:v>
                </c:pt>
                <c:pt idx="8">
                  <c:v>266.40154699999999</c:v>
                </c:pt>
                <c:pt idx="9">
                  <c:v>234.11460299999999</c:v>
                </c:pt>
                <c:pt idx="10">
                  <c:v>227.086873</c:v>
                </c:pt>
                <c:pt idx="11">
                  <c:v>0.10661</c:v>
                </c:pt>
                <c:pt idx="12">
                  <c:v>131.11475799999999</c:v>
                </c:pt>
                <c:pt idx="13">
                  <c:v>143.76893999999999</c:v>
                </c:pt>
                <c:pt idx="14">
                  <c:v>158.83237299999999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715392"/>
        <c:axId val="40717312"/>
      </c:barChart>
      <c:catAx>
        <c:axId val="40715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717312"/>
        <c:crosses val="autoZero"/>
        <c:auto val="1"/>
        <c:lblAlgn val="ctr"/>
        <c:lblOffset val="100"/>
        <c:noMultiLvlLbl val="0"/>
      </c:catAx>
      <c:valAx>
        <c:axId val="40717312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407153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582482745212391"/>
          <c:y val="0.2758177173220791"/>
          <c:w val="7.4175172547875964E-2"/>
          <c:h val="0.11732984091521899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0</xdr:rowOff>
    </xdr:from>
    <xdr:to>
      <xdr:col>6</xdr:col>
      <xdr:colOff>892987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673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57148</xdr:rowOff>
    </xdr:from>
    <xdr:to>
      <xdr:col>6</xdr:col>
      <xdr:colOff>900450</xdr:colOff>
      <xdr:row>47</xdr:row>
      <xdr:rowOff>164418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62748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29</xdr:row>
      <xdr:rowOff>128586</xdr:rowOff>
    </xdr:from>
    <xdr:to>
      <xdr:col>6</xdr:col>
      <xdr:colOff>552450</xdr:colOff>
      <xdr:row>48</xdr:row>
      <xdr:rowOff>142874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4</xdr:row>
      <xdr:rowOff>171450</xdr:rowOff>
    </xdr:from>
    <xdr:to>
      <xdr:col>6</xdr:col>
      <xdr:colOff>571500</xdr:colOff>
      <xdr:row>24</xdr:row>
      <xdr:rowOff>4763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0.17508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71533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0.17508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71533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1" spans="1:7" ht="14.25" customHeight="1" x14ac:dyDescent="0.2"/>
    <row r="2" spans="1:7" ht="14.25" customHeight="1" x14ac:dyDescent="0.2"/>
    <row r="3" spans="1:7" ht="20.25" customHeight="1" x14ac:dyDescent="0.3">
      <c r="A3" s="32" t="s">
        <v>112</v>
      </c>
    </row>
    <row r="4" spans="1:7" ht="20.25" x14ac:dyDescent="0.3">
      <c r="A4" s="32" t="s">
        <v>113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70" t="s">
        <v>151</v>
      </c>
    </row>
    <row r="16" spans="1:7" ht="15" x14ac:dyDescent="0.2">
      <c r="G16" s="65" t="s">
        <v>166</v>
      </c>
    </row>
    <row r="17" spans="1:7" x14ac:dyDescent="0.2">
      <c r="G17" s="66"/>
    </row>
    <row r="18" spans="1:7" ht="37.5" customHeight="1" x14ac:dyDescent="0.5">
      <c r="G18" s="33" t="s">
        <v>143</v>
      </c>
    </row>
    <row r="19" spans="1:7" ht="37.5" customHeight="1" x14ac:dyDescent="0.5">
      <c r="G19" s="33" t="s">
        <v>142</v>
      </c>
    </row>
    <row r="20" spans="1:7" ht="37.5" x14ac:dyDescent="0.5">
      <c r="G20" s="87" t="s">
        <v>167</v>
      </c>
    </row>
    <row r="21" spans="1:7" ht="16.5" x14ac:dyDescent="0.25">
      <c r="A21" s="31"/>
      <c r="B21" s="31"/>
      <c r="C21" s="31"/>
      <c r="D21" s="31"/>
      <c r="E21" s="31"/>
      <c r="F21" s="31"/>
      <c r="G21" s="66"/>
    </row>
    <row r="22" spans="1:7" ht="15.75" x14ac:dyDescent="0.25">
      <c r="G22" s="80" t="s">
        <v>186</v>
      </c>
    </row>
    <row r="23" spans="1:7" ht="20.25" customHeight="1" x14ac:dyDescent="0.25">
      <c r="A23" s="106"/>
      <c r="B23" s="106"/>
      <c r="C23" s="106"/>
      <c r="D23" s="106"/>
      <c r="E23" s="106"/>
      <c r="F23" s="106"/>
      <c r="G23" s="106"/>
    </row>
  </sheetData>
  <mergeCells count="1">
    <mergeCell ref="A23:G2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zoomScaleNormal="100" workbookViewId="0"/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51" customFormat="1" x14ac:dyDescent="0.2"/>
    <row r="2" spans="1:7" s="51" customFormat="1" ht="15.75" x14ac:dyDescent="0.25">
      <c r="A2" s="107" t="s">
        <v>0</v>
      </c>
      <c r="B2" s="107"/>
      <c r="C2" s="107"/>
      <c r="D2" s="107"/>
      <c r="E2" s="107"/>
      <c r="F2" s="107"/>
      <c r="G2" s="107"/>
    </row>
    <row r="3" spans="1:7" s="51" customFormat="1" x14ac:dyDescent="0.2"/>
    <row r="4" spans="1:7" s="51" customFormat="1" ht="15.75" x14ac:dyDescent="0.25">
      <c r="A4" s="108" t="s">
        <v>1</v>
      </c>
      <c r="B4" s="109"/>
      <c r="C4" s="109"/>
      <c r="D4" s="109"/>
      <c r="E4" s="109"/>
      <c r="F4" s="109"/>
      <c r="G4" s="109"/>
    </row>
    <row r="5" spans="1:7" s="51" customFormat="1" x14ac:dyDescent="0.2">
      <c r="A5" s="110"/>
      <c r="B5" s="110"/>
      <c r="C5" s="110"/>
      <c r="D5" s="110"/>
      <c r="E5" s="110"/>
      <c r="F5" s="110"/>
      <c r="G5" s="110"/>
    </row>
    <row r="6" spans="1:7" s="51" customFormat="1" x14ac:dyDescent="0.2">
      <c r="A6" s="73" t="s">
        <v>145</v>
      </c>
      <c r="B6" s="77"/>
      <c r="C6" s="77"/>
      <c r="D6" s="77"/>
      <c r="E6" s="77"/>
      <c r="F6" s="77"/>
      <c r="G6" s="77"/>
    </row>
    <row r="7" spans="1:7" s="51" customFormat="1" ht="5.85" customHeight="1" x14ac:dyDescent="0.2">
      <c r="A7" s="73"/>
      <c r="B7" s="77"/>
      <c r="C7" s="77"/>
      <c r="D7" s="77"/>
      <c r="E7" s="77"/>
      <c r="F7" s="77"/>
      <c r="G7" s="77"/>
    </row>
    <row r="8" spans="1:7" s="51" customFormat="1" x14ac:dyDescent="0.2">
      <c r="A8" s="111" t="s">
        <v>115</v>
      </c>
      <c r="B8" s="112"/>
      <c r="C8" s="112"/>
      <c r="D8" s="112"/>
      <c r="E8" s="112"/>
      <c r="F8" s="112"/>
      <c r="G8" s="112"/>
    </row>
    <row r="9" spans="1:7" s="51" customFormat="1" x14ac:dyDescent="0.2">
      <c r="A9" s="112" t="s">
        <v>4</v>
      </c>
      <c r="B9" s="112"/>
      <c r="C9" s="112"/>
      <c r="D9" s="112"/>
      <c r="E9" s="112"/>
      <c r="F9" s="112"/>
      <c r="G9" s="112"/>
    </row>
    <row r="10" spans="1:7" s="51" customFormat="1" ht="5.85" customHeight="1" x14ac:dyDescent="0.2">
      <c r="A10" s="77"/>
      <c r="B10" s="77"/>
      <c r="C10" s="77"/>
      <c r="D10" s="77"/>
      <c r="E10" s="77"/>
      <c r="F10" s="77"/>
      <c r="G10" s="77"/>
    </row>
    <row r="11" spans="1:7" s="51" customFormat="1" x14ac:dyDescent="0.2">
      <c r="A11" s="116" t="s">
        <v>2</v>
      </c>
      <c r="B11" s="116"/>
      <c r="C11" s="116"/>
      <c r="D11" s="116"/>
      <c r="E11" s="116"/>
      <c r="F11" s="116"/>
      <c r="G11" s="116"/>
    </row>
    <row r="12" spans="1:7" s="51" customFormat="1" x14ac:dyDescent="0.2">
      <c r="A12" s="112" t="s">
        <v>3</v>
      </c>
      <c r="B12" s="112"/>
      <c r="C12" s="112"/>
      <c r="D12" s="112"/>
      <c r="E12" s="112"/>
      <c r="F12" s="112"/>
      <c r="G12" s="112"/>
    </row>
    <row r="13" spans="1:7" s="51" customFormat="1" x14ac:dyDescent="0.2">
      <c r="A13" s="77"/>
      <c r="B13" s="77"/>
      <c r="C13" s="77"/>
      <c r="D13" s="77"/>
      <c r="E13" s="77"/>
      <c r="F13" s="77"/>
      <c r="G13" s="77"/>
    </row>
    <row r="14" spans="1:7" s="51" customFormat="1" x14ac:dyDescent="0.2">
      <c r="A14" s="77"/>
      <c r="B14" s="77"/>
      <c r="C14" s="77"/>
      <c r="D14" s="77"/>
      <c r="E14" s="77"/>
      <c r="F14" s="77"/>
      <c r="G14" s="77"/>
    </row>
    <row r="15" spans="1:7" s="51" customFormat="1" ht="12.75" customHeight="1" x14ac:dyDescent="0.2">
      <c r="A15" s="111" t="s">
        <v>117</v>
      </c>
      <c r="B15" s="112"/>
      <c r="C15" s="112"/>
      <c r="D15" s="74"/>
      <c r="E15" s="74"/>
      <c r="F15" s="74"/>
      <c r="G15" s="74"/>
    </row>
    <row r="16" spans="1:7" s="51" customFormat="1" ht="5.85" customHeight="1" x14ac:dyDescent="0.2">
      <c r="A16" s="74"/>
      <c r="B16" s="78"/>
      <c r="C16" s="78"/>
      <c r="D16" s="74"/>
      <c r="E16" s="74"/>
      <c r="F16" s="74"/>
      <c r="G16" s="74"/>
    </row>
    <row r="17" spans="1:7" s="51" customFormat="1" ht="12.75" customHeight="1" x14ac:dyDescent="0.2">
      <c r="A17" s="114" t="s">
        <v>154</v>
      </c>
      <c r="B17" s="112"/>
      <c r="C17" s="112"/>
      <c r="D17" s="78"/>
      <c r="E17" s="78"/>
      <c r="F17" s="78"/>
      <c r="G17" s="78"/>
    </row>
    <row r="18" spans="1:7" s="51" customFormat="1" ht="12.75" customHeight="1" x14ac:dyDescent="0.2">
      <c r="A18" s="78" t="s">
        <v>135</v>
      </c>
      <c r="B18" s="115" t="s">
        <v>161</v>
      </c>
      <c r="C18" s="112"/>
      <c r="D18" s="78"/>
      <c r="E18" s="78"/>
      <c r="F18" s="78"/>
      <c r="G18" s="78"/>
    </row>
    <row r="19" spans="1:7" s="51" customFormat="1" ht="12.75" customHeight="1" x14ac:dyDescent="0.2">
      <c r="A19" s="78" t="s">
        <v>136</v>
      </c>
      <c r="B19" s="113" t="s">
        <v>155</v>
      </c>
      <c r="C19" s="113"/>
      <c r="D19" s="113"/>
      <c r="E19" s="78"/>
      <c r="F19" s="78"/>
      <c r="G19" s="78"/>
    </row>
    <row r="20" spans="1:7" s="51" customFormat="1" x14ac:dyDescent="0.2">
      <c r="A20" s="78"/>
      <c r="B20" s="78"/>
      <c r="C20" s="78"/>
      <c r="D20" s="78"/>
      <c r="E20" s="78"/>
      <c r="F20" s="78"/>
      <c r="G20" s="78"/>
    </row>
    <row r="21" spans="1:7" s="51" customFormat="1" ht="12.75" customHeight="1" x14ac:dyDescent="0.2">
      <c r="A21" s="111" t="s">
        <v>146</v>
      </c>
      <c r="B21" s="112"/>
      <c r="C21" s="74"/>
      <c r="D21" s="74"/>
      <c r="E21" s="74"/>
      <c r="F21" s="74"/>
      <c r="G21" s="74"/>
    </row>
    <row r="22" spans="1:7" s="51" customFormat="1" ht="5.85" customHeight="1" x14ac:dyDescent="0.2">
      <c r="A22" s="74"/>
      <c r="B22" s="78"/>
      <c r="C22" s="74"/>
      <c r="D22" s="74"/>
      <c r="E22" s="74"/>
      <c r="F22" s="74"/>
      <c r="G22" s="74"/>
    </row>
    <row r="23" spans="1:7" s="51" customFormat="1" ht="12.75" customHeight="1" x14ac:dyDescent="0.2">
      <c r="A23" s="78" t="s">
        <v>137</v>
      </c>
      <c r="B23" s="112" t="s">
        <v>138</v>
      </c>
      <c r="C23" s="112"/>
      <c r="D23" s="78"/>
      <c r="E23" s="78"/>
      <c r="F23" s="78"/>
      <c r="G23" s="78"/>
    </row>
    <row r="24" spans="1:7" s="51" customFormat="1" ht="12.75" customHeight="1" x14ac:dyDescent="0.2">
      <c r="A24" s="78" t="s">
        <v>139</v>
      </c>
      <c r="B24" s="112" t="s">
        <v>140</v>
      </c>
      <c r="C24" s="112"/>
      <c r="D24" s="78"/>
      <c r="E24" s="78"/>
      <c r="F24" s="78"/>
      <c r="G24" s="78"/>
    </row>
    <row r="25" spans="1:7" s="51" customFormat="1" ht="12.75" customHeight="1" x14ac:dyDescent="0.2">
      <c r="A25" s="78"/>
      <c r="B25" s="112"/>
      <c r="C25" s="112"/>
      <c r="D25" s="78"/>
      <c r="E25" s="78"/>
      <c r="F25" s="78"/>
      <c r="G25" s="78"/>
    </row>
    <row r="26" spans="1:7" s="51" customFormat="1" x14ac:dyDescent="0.2">
      <c r="A26" s="77"/>
      <c r="B26" s="77"/>
      <c r="C26" s="77"/>
      <c r="D26" s="77"/>
      <c r="E26" s="77"/>
      <c r="F26" s="77"/>
      <c r="G26" s="77"/>
    </row>
    <row r="27" spans="1:7" s="51" customFormat="1" x14ac:dyDescent="0.2">
      <c r="A27" s="77" t="s">
        <v>147</v>
      </c>
      <c r="B27" s="79" t="s">
        <v>148</v>
      </c>
      <c r="C27" s="77"/>
      <c r="D27" s="77"/>
      <c r="E27" s="77"/>
      <c r="F27" s="77"/>
      <c r="G27" s="77"/>
    </row>
    <row r="28" spans="1:7" s="51" customFormat="1" x14ac:dyDescent="0.2">
      <c r="A28" s="77"/>
      <c r="B28" s="77"/>
      <c r="C28" s="77"/>
      <c r="D28" s="77"/>
      <c r="E28" s="77"/>
      <c r="F28" s="77"/>
      <c r="G28" s="77"/>
    </row>
    <row r="29" spans="1:7" s="51" customFormat="1" ht="27.75" customHeight="1" x14ac:dyDescent="0.2">
      <c r="A29" s="117" t="s">
        <v>168</v>
      </c>
      <c r="B29" s="112"/>
      <c r="C29" s="112"/>
      <c r="D29" s="112"/>
      <c r="E29" s="112"/>
      <c r="F29" s="112"/>
      <c r="G29" s="112"/>
    </row>
    <row r="30" spans="1:7" s="51" customFormat="1" ht="41.85" customHeight="1" x14ac:dyDescent="0.2">
      <c r="A30" s="112" t="s">
        <v>153</v>
      </c>
      <c r="B30" s="112"/>
      <c r="C30" s="112"/>
      <c r="D30" s="112"/>
      <c r="E30" s="112"/>
      <c r="F30" s="112"/>
      <c r="G30" s="112"/>
    </row>
    <row r="31" spans="1:7" s="51" customFormat="1" x14ac:dyDescent="0.2">
      <c r="A31" s="77"/>
      <c r="B31" s="77"/>
      <c r="C31" s="77"/>
      <c r="D31" s="77"/>
      <c r="E31" s="77"/>
      <c r="F31" s="77"/>
      <c r="G31" s="77"/>
    </row>
    <row r="32" spans="1:7" s="51" customFormat="1" x14ac:dyDescent="0.2">
      <c r="A32" s="77"/>
      <c r="B32" s="77"/>
      <c r="C32" s="77"/>
      <c r="D32" s="77"/>
      <c r="E32" s="77"/>
      <c r="F32" s="77"/>
      <c r="G32" s="77"/>
    </row>
    <row r="33" spans="1:7" s="51" customFormat="1" x14ac:dyDescent="0.2">
      <c r="A33" s="77"/>
      <c r="B33" s="77"/>
      <c r="C33" s="77"/>
      <c r="D33" s="77"/>
      <c r="E33" s="77"/>
      <c r="F33" s="77"/>
      <c r="G33" s="77"/>
    </row>
    <row r="34" spans="1:7" s="51" customFormat="1" x14ac:dyDescent="0.2">
      <c r="A34" s="77"/>
      <c r="B34" s="77"/>
      <c r="C34" s="77"/>
      <c r="D34" s="77"/>
      <c r="E34" s="77"/>
      <c r="F34" s="77"/>
      <c r="G34" s="77"/>
    </row>
    <row r="35" spans="1:7" s="51" customFormat="1" x14ac:dyDescent="0.2">
      <c r="A35" s="77"/>
      <c r="B35" s="77"/>
      <c r="C35" s="77"/>
      <c r="D35" s="77"/>
      <c r="E35" s="77"/>
      <c r="F35" s="77"/>
      <c r="G35" s="77"/>
    </row>
    <row r="36" spans="1:7" s="51" customFormat="1" x14ac:dyDescent="0.2">
      <c r="A36" s="77"/>
      <c r="B36" s="77"/>
      <c r="C36" s="77"/>
      <c r="D36" s="77"/>
      <c r="E36" s="77"/>
      <c r="F36" s="77"/>
      <c r="G36" s="77"/>
    </row>
    <row r="37" spans="1:7" s="51" customFormat="1" x14ac:dyDescent="0.2">
      <c r="A37" s="77"/>
      <c r="B37" s="77"/>
      <c r="C37" s="77"/>
      <c r="D37" s="77"/>
      <c r="E37" s="77"/>
      <c r="F37" s="77"/>
      <c r="G37" s="77"/>
    </row>
    <row r="38" spans="1:7" s="51" customFormat="1" x14ac:dyDescent="0.2">
      <c r="A38" s="77"/>
      <c r="B38" s="77"/>
      <c r="C38" s="77"/>
      <c r="D38" s="77"/>
      <c r="E38" s="77"/>
      <c r="F38" s="77"/>
      <c r="G38" s="77"/>
    </row>
    <row r="39" spans="1:7" s="51" customFormat="1" x14ac:dyDescent="0.2">
      <c r="A39" s="77"/>
      <c r="B39" s="77"/>
      <c r="C39" s="77"/>
      <c r="D39" s="77"/>
      <c r="E39" s="77"/>
      <c r="F39" s="77"/>
      <c r="G39" s="77"/>
    </row>
    <row r="40" spans="1:7" s="51" customFormat="1" x14ac:dyDescent="0.2">
      <c r="A40" s="77"/>
      <c r="B40" s="77"/>
      <c r="C40" s="77"/>
      <c r="D40" s="77"/>
      <c r="E40" s="77"/>
      <c r="F40" s="77"/>
      <c r="G40" s="77"/>
    </row>
    <row r="41" spans="1:7" s="51" customFormat="1" x14ac:dyDescent="0.2">
      <c r="A41" s="110" t="s">
        <v>149</v>
      </c>
      <c r="B41" s="110"/>
      <c r="C41" s="77"/>
      <c r="D41" s="77"/>
      <c r="E41" s="77"/>
      <c r="F41" s="77"/>
      <c r="G41" s="77"/>
    </row>
    <row r="42" spans="1:7" s="51" customFormat="1" x14ac:dyDescent="0.2">
      <c r="A42" s="77"/>
      <c r="B42" s="77"/>
      <c r="C42" s="77"/>
      <c r="D42" s="77"/>
      <c r="E42" s="77"/>
      <c r="F42" s="77"/>
      <c r="G42" s="77"/>
    </row>
    <row r="43" spans="1:7" s="51" customFormat="1" x14ac:dyDescent="0.2">
      <c r="A43" s="7">
        <v>0</v>
      </c>
      <c r="B43" s="8" t="s">
        <v>5</v>
      </c>
      <c r="C43" s="77"/>
      <c r="D43" s="77"/>
      <c r="E43" s="77"/>
      <c r="F43" s="77"/>
      <c r="G43" s="77"/>
    </row>
    <row r="44" spans="1:7" s="51" customFormat="1" x14ac:dyDescent="0.2">
      <c r="A44" s="8" t="s">
        <v>19</v>
      </c>
      <c r="B44" s="8" t="s">
        <v>6</v>
      </c>
      <c r="C44" s="77"/>
      <c r="D44" s="77"/>
      <c r="E44" s="77"/>
      <c r="F44" s="77"/>
      <c r="G44" s="77"/>
    </row>
    <row r="45" spans="1:7" s="51" customFormat="1" x14ac:dyDescent="0.2">
      <c r="A45" s="8" t="s">
        <v>20</v>
      </c>
      <c r="B45" s="8" t="s">
        <v>7</v>
      </c>
      <c r="C45" s="77"/>
      <c r="D45" s="77"/>
      <c r="E45" s="77"/>
      <c r="F45" s="77"/>
      <c r="G45" s="77"/>
    </row>
    <row r="46" spans="1:7" s="51" customFormat="1" x14ac:dyDescent="0.2">
      <c r="A46" s="8" t="s">
        <v>21</v>
      </c>
      <c r="B46" s="8" t="s">
        <v>8</v>
      </c>
      <c r="C46" s="77"/>
      <c r="D46" s="77"/>
      <c r="E46" s="77"/>
      <c r="F46" s="77"/>
      <c r="G46" s="77"/>
    </row>
    <row r="47" spans="1:7" s="51" customFormat="1" x14ac:dyDescent="0.2">
      <c r="A47" s="8" t="s">
        <v>15</v>
      </c>
      <c r="B47" s="8" t="s">
        <v>9</v>
      </c>
      <c r="C47" s="77"/>
      <c r="D47" s="77"/>
      <c r="E47" s="77"/>
      <c r="F47" s="77"/>
      <c r="G47" s="77"/>
    </row>
    <row r="48" spans="1:7" s="51" customFormat="1" x14ac:dyDescent="0.2">
      <c r="A48" s="8" t="s">
        <v>16</v>
      </c>
      <c r="B48" s="8" t="s">
        <v>10</v>
      </c>
      <c r="C48" s="77"/>
      <c r="D48" s="77"/>
      <c r="E48" s="77"/>
      <c r="F48" s="77"/>
      <c r="G48" s="77"/>
    </row>
    <row r="49" spans="1:7" s="51" customFormat="1" x14ac:dyDescent="0.2">
      <c r="A49" s="8" t="s">
        <v>17</v>
      </c>
      <c r="B49" s="8" t="s">
        <v>11</v>
      </c>
      <c r="C49" s="77"/>
      <c r="D49" s="77"/>
      <c r="E49" s="77"/>
      <c r="F49" s="77"/>
      <c r="G49" s="77"/>
    </row>
    <row r="50" spans="1:7" s="51" customFormat="1" x14ac:dyDescent="0.2">
      <c r="A50" s="8" t="s">
        <v>18</v>
      </c>
      <c r="B50" s="8" t="s">
        <v>12</v>
      </c>
      <c r="C50" s="77"/>
      <c r="D50" s="77"/>
      <c r="E50" s="77"/>
      <c r="F50" s="77"/>
      <c r="G50" s="77"/>
    </row>
    <row r="51" spans="1:7" s="51" customFormat="1" x14ac:dyDescent="0.2">
      <c r="A51" s="8" t="s">
        <v>150</v>
      </c>
      <c r="B51" s="8" t="s">
        <v>13</v>
      </c>
      <c r="C51" s="77"/>
      <c r="D51" s="77"/>
      <c r="E51" s="77"/>
      <c r="F51" s="77"/>
      <c r="G51" s="77"/>
    </row>
    <row r="52" spans="1:7" s="51" customFormat="1" x14ac:dyDescent="0.2">
      <c r="A52" s="8" t="s">
        <v>141</v>
      </c>
      <c r="B52" s="8" t="s">
        <v>14</v>
      </c>
      <c r="C52" s="77"/>
      <c r="D52" s="77"/>
      <c r="E52" s="77"/>
      <c r="F52" s="77"/>
      <c r="G52" s="77"/>
    </row>
    <row r="53" spans="1:7" s="51" customFormat="1" x14ac:dyDescent="0.2"/>
    <row r="54" spans="1:7" x14ac:dyDescent="0.2">
      <c r="A54" s="75"/>
      <c r="B54" s="75"/>
      <c r="C54" s="75"/>
      <c r="D54" s="75"/>
      <c r="E54" s="75"/>
      <c r="F54" s="75"/>
      <c r="G54" s="75"/>
    </row>
    <row r="55" spans="1:7" x14ac:dyDescent="0.2">
      <c r="A55" s="75"/>
      <c r="B55" s="75"/>
      <c r="C55" s="75"/>
      <c r="D55" s="75"/>
      <c r="E55" s="75"/>
      <c r="F55" s="75"/>
      <c r="G55" s="75"/>
    </row>
    <row r="56" spans="1:7" x14ac:dyDescent="0.2">
      <c r="A56" s="75"/>
      <c r="B56" s="75"/>
      <c r="C56" s="75"/>
      <c r="D56" s="75"/>
      <c r="E56" s="75"/>
      <c r="F56" s="75"/>
      <c r="G56" s="75"/>
    </row>
    <row r="57" spans="1:7" x14ac:dyDescent="0.2">
      <c r="A57" s="75"/>
      <c r="B57" s="75"/>
      <c r="C57" s="75"/>
      <c r="D57" s="75"/>
      <c r="E57" s="75"/>
      <c r="F57" s="75"/>
      <c r="G57" s="75"/>
    </row>
    <row r="58" spans="1:7" x14ac:dyDescent="0.2">
      <c r="A58" s="75"/>
      <c r="B58" s="75"/>
      <c r="C58" s="75"/>
      <c r="D58" s="75"/>
      <c r="E58" s="75"/>
      <c r="F58" s="75"/>
      <c r="G58" s="75"/>
    </row>
    <row r="59" spans="1:7" x14ac:dyDescent="0.2">
      <c r="A59" s="75"/>
      <c r="B59" s="75"/>
      <c r="C59" s="75"/>
      <c r="D59" s="75"/>
      <c r="E59" s="75"/>
      <c r="F59" s="75"/>
      <c r="G59" s="75"/>
    </row>
    <row r="60" spans="1:7" x14ac:dyDescent="0.2">
      <c r="A60" s="75"/>
      <c r="B60" s="75"/>
      <c r="C60" s="75"/>
      <c r="D60" s="75"/>
      <c r="E60" s="75"/>
      <c r="F60" s="75"/>
      <c r="G60" s="75"/>
    </row>
    <row r="61" spans="1:7" x14ac:dyDescent="0.2">
      <c r="A61" s="75"/>
      <c r="B61" s="75"/>
      <c r="C61" s="75"/>
      <c r="D61" s="75"/>
      <c r="E61" s="75"/>
      <c r="F61" s="75"/>
      <c r="G61" s="75"/>
    </row>
    <row r="62" spans="1:7" x14ac:dyDescent="0.2">
      <c r="A62" s="75"/>
      <c r="B62" s="75"/>
      <c r="C62" s="75"/>
      <c r="D62" s="75"/>
      <c r="E62" s="75"/>
      <c r="F62" s="75"/>
      <c r="G62" s="75"/>
    </row>
    <row r="63" spans="1:7" x14ac:dyDescent="0.2">
      <c r="A63" s="75"/>
      <c r="B63" s="75"/>
      <c r="C63" s="75"/>
      <c r="D63" s="75"/>
      <c r="E63" s="75"/>
      <c r="F63" s="75"/>
      <c r="G63" s="75"/>
    </row>
    <row r="64" spans="1:7" x14ac:dyDescent="0.2">
      <c r="A64" s="75"/>
      <c r="B64" s="75"/>
      <c r="C64" s="75"/>
      <c r="D64" s="75"/>
      <c r="E64" s="75"/>
      <c r="F64" s="75"/>
      <c r="G64" s="75"/>
    </row>
    <row r="65" spans="1:7" x14ac:dyDescent="0.2">
      <c r="A65" s="75"/>
      <c r="B65" s="75"/>
      <c r="C65" s="75"/>
      <c r="D65" s="75"/>
      <c r="E65" s="75"/>
      <c r="F65" s="75"/>
      <c r="G65" s="75"/>
    </row>
    <row r="66" spans="1:7" x14ac:dyDescent="0.2">
      <c r="A66" s="75"/>
      <c r="B66" s="75"/>
      <c r="C66" s="75"/>
      <c r="D66" s="75"/>
      <c r="E66" s="75"/>
      <c r="F66" s="75"/>
      <c r="G66" s="75"/>
    </row>
    <row r="67" spans="1:7" x14ac:dyDescent="0.2">
      <c r="A67" s="75"/>
      <c r="B67" s="75"/>
      <c r="C67" s="75"/>
      <c r="D67" s="75"/>
      <c r="E67" s="75"/>
      <c r="F67" s="75"/>
      <c r="G67" s="75"/>
    </row>
    <row r="68" spans="1:7" x14ac:dyDescent="0.2">
      <c r="A68" s="75"/>
      <c r="B68" s="75"/>
      <c r="C68" s="75"/>
      <c r="D68" s="75"/>
      <c r="E68" s="75"/>
      <c r="F68" s="75"/>
      <c r="G68" s="75"/>
    </row>
    <row r="69" spans="1:7" x14ac:dyDescent="0.2">
      <c r="A69" s="75"/>
      <c r="B69" s="75"/>
      <c r="C69" s="75"/>
      <c r="D69" s="75"/>
      <c r="E69" s="75"/>
      <c r="F69" s="75"/>
      <c r="G69" s="75"/>
    </row>
    <row r="70" spans="1:7" x14ac:dyDescent="0.2">
      <c r="A70" s="75"/>
      <c r="B70" s="75"/>
      <c r="C70" s="75"/>
      <c r="D70" s="75"/>
      <c r="E70" s="75"/>
      <c r="F70" s="75"/>
      <c r="G70" s="75"/>
    </row>
    <row r="71" spans="1:7" x14ac:dyDescent="0.2">
      <c r="A71" s="75"/>
      <c r="B71" s="75"/>
      <c r="C71" s="75"/>
      <c r="D71" s="75"/>
      <c r="E71" s="75"/>
      <c r="F71" s="75"/>
      <c r="G71" s="75"/>
    </row>
    <row r="72" spans="1:7" x14ac:dyDescent="0.2">
      <c r="A72" s="75"/>
      <c r="B72" s="75"/>
      <c r="C72" s="75"/>
      <c r="D72" s="75"/>
      <c r="E72" s="75"/>
      <c r="F72" s="75"/>
      <c r="G72" s="75"/>
    </row>
    <row r="73" spans="1:7" x14ac:dyDescent="0.2">
      <c r="A73" s="75"/>
      <c r="B73" s="75"/>
      <c r="C73" s="75"/>
      <c r="D73" s="75"/>
      <c r="E73" s="75"/>
      <c r="F73" s="75"/>
      <c r="G73" s="75"/>
    </row>
    <row r="74" spans="1:7" x14ac:dyDescent="0.2">
      <c r="A74" s="75"/>
      <c r="B74" s="75"/>
      <c r="C74" s="75"/>
      <c r="D74" s="75"/>
      <c r="E74" s="75"/>
      <c r="F74" s="75"/>
      <c r="G74" s="75"/>
    </row>
    <row r="75" spans="1:7" x14ac:dyDescent="0.2">
      <c r="A75" s="75"/>
      <c r="B75" s="75"/>
      <c r="C75" s="75"/>
      <c r="D75" s="75"/>
      <c r="E75" s="75"/>
      <c r="F75" s="75"/>
      <c r="G75" s="75"/>
    </row>
    <row r="76" spans="1:7" x14ac:dyDescent="0.2">
      <c r="A76" s="75"/>
      <c r="B76" s="75"/>
      <c r="C76" s="75"/>
      <c r="D76" s="75"/>
      <c r="E76" s="75"/>
      <c r="F76" s="75"/>
      <c r="G76" s="75"/>
    </row>
    <row r="77" spans="1:7" x14ac:dyDescent="0.2">
      <c r="A77" s="75"/>
      <c r="B77" s="75"/>
      <c r="C77" s="75"/>
      <c r="D77" s="75"/>
      <c r="E77" s="75"/>
      <c r="F77" s="75"/>
      <c r="G77" s="75"/>
    </row>
    <row r="78" spans="1:7" x14ac:dyDescent="0.2">
      <c r="A78" s="75"/>
      <c r="B78" s="75"/>
      <c r="C78" s="75"/>
      <c r="D78" s="75"/>
      <c r="E78" s="75"/>
      <c r="F78" s="75"/>
      <c r="G78" s="75"/>
    </row>
    <row r="79" spans="1:7" x14ac:dyDescent="0.2">
      <c r="A79" s="75"/>
      <c r="B79" s="75"/>
      <c r="C79" s="75"/>
      <c r="D79" s="75"/>
      <c r="E79" s="75"/>
      <c r="F79" s="75"/>
      <c r="G79" s="75"/>
    </row>
    <row r="80" spans="1:7" x14ac:dyDescent="0.2">
      <c r="A80" s="75"/>
      <c r="B80" s="75"/>
      <c r="C80" s="75"/>
      <c r="D80" s="75"/>
      <c r="E80" s="75"/>
      <c r="F80" s="75"/>
      <c r="G80" s="75"/>
    </row>
    <row r="81" spans="1:7" x14ac:dyDescent="0.2">
      <c r="A81" s="75"/>
      <c r="B81" s="75"/>
      <c r="C81" s="75"/>
      <c r="D81" s="75"/>
      <c r="E81" s="75"/>
      <c r="F81" s="75"/>
      <c r="G81" s="75"/>
    </row>
    <row r="82" spans="1:7" x14ac:dyDescent="0.2">
      <c r="A82" s="75"/>
      <c r="B82" s="75"/>
      <c r="C82" s="75"/>
      <c r="D82" s="75"/>
      <c r="E82" s="75"/>
      <c r="F82" s="75"/>
      <c r="G82" s="75"/>
    </row>
    <row r="83" spans="1:7" x14ac:dyDescent="0.2">
      <c r="A83" s="75"/>
      <c r="B83" s="75"/>
      <c r="C83" s="75"/>
      <c r="D83" s="75"/>
      <c r="E83" s="75"/>
      <c r="F83" s="75"/>
      <c r="G83" s="75"/>
    </row>
    <row r="84" spans="1:7" x14ac:dyDescent="0.2">
      <c r="A84" s="75"/>
      <c r="B84" s="75"/>
      <c r="C84" s="75"/>
      <c r="D84" s="75"/>
      <c r="E84" s="75"/>
      <c r="F84" s="75"/>
      <c r="G84" s="75"/>
    </row>
    <row r="85" spans="1:7" x14ac:dyDescent="0.2">
      <c r="A85" s="75"/>
      <c r="B85" s="75"/>
      <c r="C85" s="75"/>
      <c r="D85" s="75"/>
      <c r="E85" s="75"/>
      <c r="F85" s="75"/>
      <c r="G85" s="75"/>
    </row>
    <row r="86" spans="1:7" x14ac:dyDescent="0.2">
      <c r="A86" s="75"/>
      <c r="B86" s="75"/>
      <c r="C86" s="75"/>
      <c r="D86" s="75"/>
      <c r="E86" s="75"/>
      <c r="F86" s="75"/>
      <c r="G86" s="75"/>
    </row>
    <row r="87" spans="1:7" x14ac:dyDescent="0.2">
      <c r="A87" s="75"/>
      <c r="B87" s="75"/>
      <c r="C87" s="75"/>
      <c r="D87" s="75"/>
      <c r="E87" s="75"/>
      <c r="F87" s="75"/>
      <c r="G87" s="75"/>
    </row>
    <row r="88" spans="1:7" x14ac:dyDescent="0.2">
      <c r="A88" s="75"/>
      <c r="B88" s="75"/>
      <c r="C88" s="75"/>
      <c r="D88" s="75"/>
      <c r="E88" s="75"/>
      <c r="F88" s="75"/>
      <c r="G88" s="75"/>
    </row>
    <row r="89" spans="1:7" x14ac:dyDescent="0.2">
      <c r="A89" s="75"/>
      <c r="B89" s="75"/>
      <c r="C89" s="75"/>
      <c r="D89" s="75"/>
      <c r="E89" s="75"/>
      <c r="F89" s="75"/>
      <c r="G89" s="75"/>
    </row>
    <row r="90" spans="1:7" x14ac:dyDescent="0.2">
      <c r="A90" s="75"/>
      <c r="B90" s="75"/>
      <c r="C90" s="75"/>
      <c r="D90" s="75"/>
      <c r="E90" s="75"/>
      <c r="F90" s="75"/>
      <c r="G90" s="75"/>
    </row>
    <row r="91" spans="1:7" x14ac:dyDescent="0.2">
      <c r="A91" s="75"/>
      <c r="B91" s="75"/>
      <c r="C91" s="75"/>
      <c r="D91" s="75"/>
      <c r="E91" s="75"/>
      <c r="F91" s="75"/>
      <c r="G91" s="75"/>
    </row>
    <row r="92" spans="1:7" x14ac:dyDescent="0.2">
      <c r="A92" s="75"/>
      <c r="B92" s="75"/>
      <c r="C92" s="75"/>
      <c r="D92" s="75"/>
      <c r="E92" s="75"/>
      <c r="F92" s="75"/>
      <c r="G92" s="75"/>
    </row>
    <row r="93" spans="1:7" x14ac:dyDescent="0.2">
      <c r="A93" s="75"/>
      <c r="B93" s="75"/>
      <c r="C93" s="75"/>
      <c r="D93" s="75"/>
      <c r="E93" s="75"/>
      <c r="F93" s="75"/>
      <c r="G93" s="75"/>
    </row>
    <row r="94" spans="1:7" x14ac:dyDescent="0.2">
      <c r="A94" s="75"/>
      <c r="B94" s="75"/>
      <c r="C94" s="75"/>
      <c r="D94" s="75"/>
      <c r="E94" s="75"/>
      <c r="F94" s="75"/>
      <c r="G94" s="75"/>
    </row>
    <row r="95" spans="1:7" x14ac:dyDescent="0.2">
      <c r="A95" s="75"/>
      <c r="B95" s="75"/>
      <c r="C95" s="75"/>
      <c r="D95" s="75"/>
      <c r="E95" s="75"/>
      <c r="F95" s="75"/>
      <c r="G95" s="75"/>
    </row>
    <row r="96" spans="1:7" x14ac:dyDescent="0.2">
      <c r="A96" s="75"/>
      <c r="B96" s="75"/>
      <c r="C96" s="75"/>
      <c r="D96" s="75"/>
      <c r="E96" s="75"/>
      <c r="F96" s="75"/>
      <c r="G96" s="75"/>
    </row>
    <row r="97" spans="1:7" x14ac:dyDescent="0.2">
      <c r="A97" s="75"/>
      <c r="B97" s="75"/>
      <c r="C97" s="75"/>
      <c r="D97" s="75"/>
      <c r="E97" s="75"/>
      <c r="F97" s="75"/>
      <c r="G97" s="75"/>
    </row>
    <row r="98" spans="1:7" x14ac:dyDescent="0.2">
      <c r="A98" s="75"/>
      <c r="B98" s="75"/>
      <c r="C98" s="75"/>
      <c r="D98" s="75"/>
      <c r="E98" s="75"/>
      <c r="F98" s="75"/>
      <c r="G98" s="75"/>
    </row>
    <row r="99" spans="1:7" x14ac:dyDescent="0.2">
      <c r="A99" s="75"/>
      <c r="B99" s="75"/>
      <c r="C99" s="75"/>
      <c r="D99" s="75"/>
      <c r="E99" s="75"/>
      <c r="F99" s="75"/>
      <c r="G99" s="75"/>
    </row>
    <row r="100" spans="1:7" x14ac:dyDescent="0.2">
      <c r="A100" s="75"/>
      <c r="B100" s="75"/>
      <c r="C100" s="75"/>
      <c r="D100" s="75"/>
      <c r="E100" s="75"/>
      <c r="F100" s="75"/>
      <c r="G100" s="75"/>
    </row>
    <row r="101" spans="1:7" x14ac:dyDescent="0.2">
      <c r="A101" s="75"/>
      <c r="B101" s="75"/>
      <c r="C101" s="75"/>
      <c r="D101" s="75"/>
      <c r="E101" s="75"/>
      <c r="F101" s="75"/>
      <c r="G101" s="75"/>
    </row>
    <row r="102" spans="1:7" x14ac:dyDescent="0.2">
      <c r="A102" s="75"/>
      <c r="B102" s="75"/>
      <c r="C102" s="75"/>
      <c r="D102" s="75"/>
      <c r="E102" s="75"/>
      <c r="F102" s="75"/>
      <c r="G102" s="75"/>
    </row>
    <row r="103" spans="1:7" x14ac:dyDescent="0.2">
      <c r="A103" s="75"/>
      <c r="B103" s="75"/>
      <c r="C103" s="75"/>
      <c r="D103" s="75"/>
      <c r="E103" s="75"/>
      <c r="F103" s="75"/>
      <c r="G103" s="75"/>
    </row>
    <row r="104" spans="1:7" x14ac:dyDescent="0.2">
      <c r="A104" s="75"/>
      <c r="B104" s="75"/>
      <c r="C104" s="75"/>
      <c r="D104" s="75"/>
      <c r="E104" s="75"/>
      <c r="F104" s="75"/>
      <c r="G104" s="75"/>
    </row>
    <row r="105" spans="1:7" x14ac:dyDescent="0.2">
      <c r="A105" s="75"/>
      <c r="B105" s="75"/>
      <c r="C105" s="75"/>
      <c r="D105" s="75"/>
      <c r="E105" s="75"/>
      <c r="F105" s="75"/>
      <c r="G105" s="75"/>
    </row>
    <row r="106" spans="1:7" x14ac:dyDescent="0.2">
      <c r="A106" s="75"/>
      <c r="B106" s="75"/>
      <c r="C106" s="75"/>
      <c r="D106" s="75"/>
      <c r="E106" s="75"/>
      <c r="F106" s="75"/>
      <c r="G106" s="75"/>
    </row>
    <row r="107" spans="1:7" x14ac:dyDescent="0.2">
      <c r="A107" s="75"/>
      <c r="B107" s="75"/>
      <c r="C107" s="75"/>
      <c r="D107" s="75"/>
      <c r="E107" s="75"/>
      <c r="F107" s="75"/>
      <c r="G107" s="75"/>
    </row>
    <row r="108" spans="1:7" x14ac:dyDescent="0.2">
      <c r="A108" s="75"/>
      <c r="B108" s="75"/>
      <c r="C108" s="75"/>
      <c r="D108" s="75"/>
      <c r="E108" s="75"/>
      <c r="F108" s="75"/>
      <c r="G108" s="75"/>
    </row>
    <row r="109" spans="1:7" x14ac:dyDescent="0.2">
      <c r="A109" s="75"/>
      <c r="B109" s="75"/>
      <c r="C109" s="75"/>
      <c r="D109" s="75"/>
      <c r="E109" s="75"/>
      <c r="F109" s="75"/>
      <c r="G109" s="75"/>
    </row>
    <row r="110" spans="1:7" x14ac:dyDescent="0.2">
      <c r="A110" s="75"/>
      <c r="B110" s="75"/>
      <c r="C110" s="75"/>
      <c r="D110" s="75"/>
      <c r="E110" s="75"/>
      <c r="F110" s="75"/>
      <c r="G110" s="75"/>
    </row>
    <row r="111" spans="1:7" x14ac:dyDescent="0.2">
      <c r="A111" s="75"/>
      <c r="B111" s="75"/>
      <c r="C111" s="75"/>
      <c r="D111" s="75"/>
      <c r="E111" s="75"/>
      <c r="F111" s="75"/>
      <c r="G111" s="75"/>
    </row>
    <row r="112" spans="1:7" x14ac:dyDescent="0.2">
      <c r="A112" s="75"/>
      <c r="B112" s="75"/>
      <c r="C112" s="75"/>
      <c r="D112" s="75"/>
      <c r="E112" s="75"/>
      <c r="F112" s="75"/>
      <c r="G112" s="75"/>
    </row>
    <row r="113" spans="1:7" x14ac:dyDescent="0.2">
      <c r="A113" s="75"/>
      <c r="B113" s="75"/>
      <c r="C113" s="75"/>
      <c r="D113" s="75"/>
      <c r="E113" s="75"/>
      <c r="F113" s="75"/>
      <c r="G113" s="75"/>
    </row>
    <row r="114" spans="1:7" x14ac:dyDescent="0.2">
      <c r="A114" s="75"/>
      <c r="B114" s="75"/>
      <c r="C114" s="75"/>
      <c r="D114" s="75"/>
      <c r="E114" s="75"/>
      <c r="F114" s="75"/>
      <c r="G114" s="75"/>
    </row>
    <row r="115" spans="1:7" x14ac:dyDescent="0.2">
      <c r="A115" s="75"/>
      <c r="B115" s="75"/>
      <c r="C115" s="75"/>
      <c r="D115" s="75"/>
      <c r="E115" s="75"/>
      <c r="F115" s="75"/>
      <c r="G115" s="75"/>
    </row>
    <row r="116" spans="1:7" x14ac:dyDescent="0.2">
      <c r="A116" s="75"/>
      <c r="B116" s="75"/>
      <c r="C116" s="75"/>
      <c r="D116" s="75"/>
      <c r="E116" s="75"/>
      <c r="F116" s="75"/>
      <c r="G116" s="75"/>
    </row>
    <row r="117" spans="1:7" x14ac:dyDescent="0.2">
      <c r="A117" s="75"/>
      <c r="B117" s="75"/>
      <c r="C117" s="75"/>
      <c r="D117" s="75"/>
      <c r="E117" s="75"/>
      <c r="F117" s="75"/>
      <c r="G117" s="75"/>
    </row>
    <row r="118" spans="1:7" x14ac:dyDescent="0.2">
      <c r="A118" s="75"/>
      <c r="B118" s="75"/>
      <c r="C118" s="75"/>
      <c r="D118" s="75"/>
      <c r="E118" s="75"/>
      <c r="F118" s="75"/>
      <c r="G118" s="75"/>
    </row>
    <row r="119" spans="1:7" x14ac:dyDescent="0.2">
      <c r="A119" s="75"/>
      <c r="B119" s="75"/>
      <c r="C119" s="75"/>
      <c r="D119" s="75"/>
      <c r="E119" s="75"/>
      <c r="F119" s="75"/>
      <c r="G119" s="75"/>
    </row>
    <row r="120" spans="1:7" x14ac:dyDescent="0.2">
      <c r="A120" s="75"/>
      <c r="B120" s="75"/>
      <c r="C120" s="75"/>
      <c r="D120" s="75"/>
      <c r="E120" s="75"/>
      <c r="F120" s="75"/>
      <c r="G120" s="75"/>
    </row>
    <row r="121" spans="1:7" x14ac:dyDescent="0.2">
      <c r="A121" s="75"/>
      <c r="B121" s="75"/>
      <c r="C121" s="75"/>
      <c r="D121" s="75"/>
      <c r="E121" s="75"/>
      <c r="F121" s="75"/>
      <c r="G121" s="75"/>
    </row>
    <row r="122" spans="1:7" x14ac:dyDescent="0.2">
      <c r="A122" s="75"/>
      <c r="B122" s="75"/>
      <c r="C122" s="75"/>
      <c r="D122" s="75"/>
      <c r="E122" s="75"/>
      <c r="F122" s="75"/>
      <c r="G122" s="75"/>
    </row>
    <row r="123" spans="1:7" x14ac:dyDescent="0.2">
      <c r="A123" s="75"/>
      <c r="B123" s="75"/>
      <c r="C123" s="75"/>
      <c r="D123" s="75"/>
      <c r="E123" s="75"/>
      <c r="F123" s="75"/>
      <c r="G123" s="75"/>
    </row>
    <row r="124" spans="1:7" x14ac:dyDescent="0.2">
      <c r="A124" s="75"/>
      <c r="B124" s="75"/>
      <c r="C124" s="75"/>
      <c r="D124" s="75"/>
      <c r="E124" s="75"/>
      <c r="F124" s="75"/>
      <c r="G124" s="75"/>
    </row>
    <row r="125" spans="1:7" x14ac:dyDescent="0.2">
      <c r="A125" s="75"/>
      <c r="B125" s="75"/>
      <c r="C125" s="75"/>
      <c r="D125" s="75"/>
      <c r="E125" s="75"/>
      <c r="F125" s="75"/>
      <c r="G125" s="75"/>
    </row>
    <row r="126" spans="1:7" x14ac:dyDescent="0.2">
      <c r="A126" s="75"/>
      <c r="B126" s="75"/>
      <c r="C126" s="75"/>
      <c r="D126" s="75"/>
      <c r="E126" s="75"/>
      <c r="F126" s="75"/>
      <c r="G126" s="75"/>
    </row>
    <row r="127" spans="1:7" x14ac:dyDescent="0.2">
      <c r="A127" s="75"/>
      <c r="B127" s="75"/>
      <c r="C127" s="75"/>
      <c r="D127" s="75"/>
      <c r="E127" s="75"/>
      <c r="F127" s="75"/>
      <c r="G127" s="75"/>
    </row>
    <row r="128" spans="1:7" x14ac:dyDescent="0.2">
      <c r="A128" s="75"/>
      <c r="B128" s="75"/>
      <c r="C128" s="75"/>
      <c r="D128" s="75"/>
      <c r="E128" s="75"/>
      <c r="F128" s="75"/>
      <c r="G128" s="75"/>
    </row>
    <row r="129" spans="1:7" x14ac:dyDescent="0.2">
      <c r="A129" s="75"/>
      <c r="B129" s="75"/>
      <c r="C129" s="75"/>
      <c r="D129" s="75"/>
      <c r="E129" s="75"/>
      <c r="F129" s="75"/>
      <c r="G129" s="75"/>
    </row>
    <row r="130" spans="1:7" x14ac:dyDescent="0.2">
      <c r="A130" s="75"/>
      <c r="B130" s="75"/>
      <c r="C130" s="75"/>
      <c r="D130" s="75"/>
      <c r="E130" s="75"/>
      <c r="F130" s="75"/>
      <c r="G130" s="75"/>
    </row>
    <row r="131" spans="1:7" x14ac:dyDescent="0.2">
      <c r="A131" s="75"/>
      <c r="B131" s="75"/>
      <c r="C131" s="75"/>
      <c r="D131" s="75"/>
      <c r="E131" s="75"/>
      <c r="F131" s="75"/>
      <c r="G131" s="75"/>
    </row>
    <row r="132" spans="1:7" x14ac:dyDescent="0.2">
      <c r="A132" s="75"/>
      <c r="B132" s="75"/>
      <c r="C132" s="75"/>
      <c r="D132" s="75"/>
      <c r="E132" s="75"/>
      <c r="F132" s="75"/>
      <c r="G132" s="75"/>
    </row>
    <row r="133" spans="1:7" x14ac:dyDescent="0.2">
      <c r="A133" s="75"/>
      <c r="B133" s="75"/>
      <c r="C133" s="75"/>
      <c r="D133" s="75"/>
      <c r="E133" s="75"/>
      <c r="F133" s="75"/>
      <c r="G133" s="75"/>
    </row>
    <row r="134" spans="1:7" x14ac:dyDescent="0.2">
      <c r="A134" s="75"/>
      <c r="B134" s="75"/>
      <c r="C134" s="75"/>
      <c r="D134" s="75"/>
      <c r="E134" s="75"/>
      <c r="F134" s="75"/>
      <c r="G134" s="75"/>
    </row>
    <row r="135" spans="1:7" x14ac:dyDescent="0.2">
      <c r="A135" s="75"/>
      <c r="B135" s="75"/>
      <c r="C135" s="75"/>
      <c r="D135" s="75"/>
      <c r="E135" s="75"/>
      <c r="F135" s="75"/>
      <c r="G135" s="75"/>
    </row>
    <row r="136" spans="1:7" x14ac:dyDescent="0.2">
      <c r="A136" s="75"/>
      <c r="B136" s="75"/>
      <c r="C136" s="75"/>
      <c r="D136" s="75"/>
      <c r="E136" s="75"/>
      <c r="F136" s="75"/>
      <c r="G136" s="75"/>
    </row>
    <row r="137" spans="1:7" x14ac:dyDescent="0.2">
      <c r="A137" s="75"/>
      <c r="B137" s="75"/>
      <c r="C137" s="75"/>
      <c r="D137" s="75"/>
      <c r="E137" s="75"/>
      <c r="F137" s="75"/>
      <c r="G137" s="75"/>
    </row>
    <row r="138" spans="1:7" x14ac:dyDescent="0.2">
      <c r="A138" s="75"/>
      <c r="B138" s="75"/>
      <c r="C138" s="75"/>
      <c r="D138" s="75"/>
      <c r="E138" s="75"/>
      <c r="F138" s="75"/>
      <c r="G138" s="75"/>
    </row>
    <row r="139" spans="1:7" x14ac:dyDescent="0.2">
      <c r="A139" s="75"/>
      <c r="B139" s="75"/>
      <c r="C139" s="75"/>
      <c r="D139" s="75"/>
      <c r="E139" s="75"/>
      <c r="F139" s="75"/>
      <c r="G139" s="75"/>
    </row>
    <row r="140" spans="1:7" x14ac:dyDescent="0.2">
      <c r="A140" s="75"/>
      <c r="B140" s="75"/>
      <c r="C140" s="75"/>
      <c r="D140" s="75"/>
      <c r="E140" s="75"/>
      <c r="F140" s="75"/>
      <c r="G140" s="75"/>
    </row>
    <row r="141" spans="1:7" x14ac:dyDescent="0.2">
      <c r="A141" s="75"/>
      <c r="B141" s="75"/>
      <c r="C141" s="75"/>
      <c r="D141" s="75"/>
      <c r="E141" s="75"/>
      <c r="F141" s="75"/>
      <c r="G141" s="75"/>
    </row>
    <row r="142" spans="1:7" x14ac:dyDescent="0.2">
      <c r="A142" s="75"/>
      <c r="B142" s="75"/>
      <c r="C142" s="75"/>
      <c r="D142" s="75"/>
      <c r="E142" s="75"/>
      <c r="F142" s="75"/>
      <c r="G142" s="75"/>
    </row>
    <row r="143" spans="1:7" x14ac:dyDescent="0.2">
      <c r="A143" s="75"/>
      <c r="B143" s="75"/>
      <c r="C143" s="75"/>
      <c r="D143" s="75"/>
      <c r="E143" s="75"/>
      <c r="F143" s="75"/>
      <c r="G143" s="75"/>
    </row>
    <row r="144" spans="1:7" x14ac:dyDescent="0.2">
      <c r="A144" s="75"/>
      <c r="B144" s="75"/>
      <c r="C144" s="75"/>
      <c r="D144" s="75"/>
      <c r="E144" s="75"/>
      <c r="F144" s="75"/>
      <c r="G144" s="75"/>
    </row>
    <row r="145" spans="1:7" x14ac:dyDescent="0.2">
      <c r="A145" s="75"/>
      <c r="B145" s="75"/>
      <c r="C145" s="75"/>
      <c r="D145" s="75"/>
      <c r="E145" s="75"/>
      <c r="F145" s="75"/>
      <c r="G145" s="75"/>
    </row>
    <row r="146" spans="1:7" x14ac:dyDescent="0.2">
      <c r="A146" s="75"/>
      <c r="B146" s="75"/>
      <c r="C146" s="75"/>
      <c r="D146" s="75"/>
      <c r="E146" s="75"/>
      <c r="F146" s="75"/>
      <c r="G146" s="75"/>
    </row>
    <row r="147" spans="1:7" x14ac:dyDescent="0.2">
      <c r="A147" s="75"/>
      <c r="B147" s="75"/>
      <c r="C147" s="75"/>
      <c r="D147" s="75"/>
      <c r="E147" s="75"/>
      <c r="F147" s="75"/>
      <c r="G147" s="75"/>
    </row>
    <row r="148" spans="1:7" x14ac:dyDescent="0.2">
      <c r="A148" s="75"/>
      <c r="B148" s="75"/>
      <c r="C148" s="75"/>
      <c r="D148" s="75"/>
      <c r="E148" s="75"/>
      <c r="F148" s="75"/>
      <c r="G148" s="75"/>
    </row>
    <row r="149" spans="1:7" x14ac:dyDescent="0.2">
      <c r="A149" s="75"/>
      <c r="B149" s="75"/>
      <c r="C149" s="75"/>
      <c r="D149" s="75"/>
      <c r="E149" s="75"/>
      <c r="F149" s="75"/>
      <c r="G149" s="75"/>
    </row>
    <row r="150" spans="1:7" x14ac:dyDescent="0.2">
      <c r="A150" s="75"/>
      <c r="B150" s="75"/>
      <c r="C150" s="75"/>
      <c r="D150" s="75"/>
      <c r="E150" s="75"/>
      <c r="F150" s="75"/>
      <c r="G150" s="75"/>
    </row>
    <row r="151" spans="1:7" x14ac:dyDescent="0.2">
      <c r="A151" s="75"/>
      <c r="B151" s="75"/>
      <c r="C151" s="75"/>
      <c r="D151" s="75"/>
      <c r="E151" s="75"/>
      <c r="F151" s="75"/>
      <c r="G151" s="75"/>
    </row>
    <row r="152" spans="1:7" x14ac:dyDescent="0.2">
      <c r="A152" s="75"/>
      <c r="B152" s="75"/>
      <c r="C152" s="75"/>
      <c r="D152" s="75"/>
      <c r="E152" s="75"/>
      <c r="F152" s="75"/>
      <c r="G152" s="75"/>
    </row>
    <row r="153" spans="1:7" x14ac:dyDescent="0.2">
      <c r="A153" s="75"/>
      <c r="B153" s="75"/>
      <c r="C153" s="75"/>
      <c r="D153" s="75"/>
      <c r="E153" s="75"/>
      <c r="F153" s="75"/>
      <c r="G153" s="75"/>
    </row>
    <row r="154" spans="1:7" x14ac:dyDescent="0.2">
      <c r="A154" s="75"/>
      <c r="B154" s="75"/>
      <c r="C154" s="75"/>
      <c r="D154" s="75"/>
      <c r="E154" s="75"/>
      <c r="F154" s="75"/>
      <c r="G154" s="75"/>
    </row>
    <row r="155" spans="1:7" x14ac:dyDescent="0.2">
      <c r="A155" s="75"/>
      <c r="B155" s="75"/>
      <c r="C155" s="75"/>
      <c r="D155" s="75"/>
      <c r="E155" s="75"/>
      <c r="F155" s="75"/>
      <c r="G155" s="75"/>
    </row>
    <row r="156" spans="1:7" x14ac:dyDescent="0.2">
      <c r="A156" s="75"/>
      <c r="B156" s="75"/>
      <c r="C156" s="75"/>
      <c r="D156" s="75"/>
      <c r="E156" s="75"/>
      <c r="F156" s="75"/>
      <c r="G156" s="75"/>
    </row>
    <row r="157" spans="1:7" x14ac:dyDescent="0.2">
      <c r="A157" s="75"/>
      <c r="B157" s="75"/>
      <c r="C157" s="75"/>
      <c r="D157" s="75"/>
      <c r="E157" s="75"/>
      <c r="F157" s="75"/>
      <c r="G157" s="75"/>
    </row>
    <row r="158" spans="1:7" x14ac:dyDescent="0.2">
      <c r="A158" s="75"/>
      <c r="B158" s="75"/>
      <c r="C158" s="75"/>
      <c r="D158" s="75"/>
      <c r="E158" s="75"/>
      <c r="F158" s="75"/>
      <c r="G158" s="75"/>
    </row>
    <row r="159" spans="1:7" x14ac:dyDescent="0.2">
      <c r="A159" s="75"/>
      <c r="B159" s="75"/>
      <c r="C159" s="75"/>
      <c r="D159" s="75"/>
      <c r="E159" s="75"/>
      <c r="F159" s="75"/>
      <c r="G159" s="75"/>
    </row>
    <row r="160" spans="1:7" x14ac:dyDescent="0.2">
      <c r="A160" s="75"/>
      <c r="B160" s="75"/>
      <c r="C160" s="75"/>
      <c r="D160" s="75"/>
      <c r="E160" s="75"/>
      <c r="F160" s="75"/>
      <c r="G160" s="75"/>
    </row>
    <row r="161" spans="1:7" x14ac:dyDescent="0.2">
      <c r="A161" s="75"/>
      <c r="B161" s="75"/>
      <c r="C161" s="75"/>
      <c r="D161" s="75"/>
      <c r="E161" s="75"/>
      <c r="F161" s="75"/>
      <c r="G161" s="75"/>
    </row>
    <row r="162" spans="1:7" x14ac:dyDescent="0.2">
      <c r="A162" s="75"/>
      <c r="B162" s="75"/>
      <c r="C162" s="75"/>
      <c r="D162" s="75"/>
      <c r="E162" s="75"/>
      <c r="F162" s="75"/>
      <c r="G162" s="75"/>
    </row>
    <row r="163" spans="1:7" x14ac:dyDescent="0.2">
      <c r="A163" s="75"/>
      <c r="B163" s="75"/>
      <c r="C163" s="75"/>
      <c r="D163" s="75"/>
      <c r="E163" s="75"/>
      <c r="F163" s="75"/>
      <c r="G163" s="75"/>
    </row>
    <row r="164" spans="1:7" x14ac:dyDescent="0.2">
      <c r="A164" s="75"/>
      <c r="B164" s="75"/>
      <c r="C164" s="75"/>
      <c r="D164" s="75"/>
      <c r="E164" s="75"/>
      <c r="F164" s="75"/>
      <c r="G164" s="75"/>
    </row>
    <row r="165" spans="1:7" x14ac:dyDescent="0.2">
      <c r="A165" s="75"/>
      <c r="B165" s="75"/>
      <c r="C165" s="75"/>
      <c r="D165" s="75"/>
      <c r="E165" s="75"/>
      <c r="F165" s="75"/>
      <c r="G165" s="75"/>
    </row>
    <row r="166" spans="1:7" x14ac:dyDescent="0.2">
      <c r="A166" s="75"/>
      <c r="B166" s="75"/>
      <c r="C166" s="75"/>
      <c r="D166" s="75"/>
      <c r="E166" s="75"/>
      <c r="F166" s="75"/>
      <c r="G166" s="75"/>
    </row>
    <row r="167" spans="1:7" x14ac:dyDescent="0.2">
      <c r="A167" s="75"/>
      <c r="B167" s="75"/>
      <c r="C167" s="75"/>
      <c r="D167" s="75"/>
      <c r="E167" s="75"/>
      <c r="F167" s="75"/>
      <c r="G167" s="75"/>
    </row>
    <row r="168" spans="1:7" x14ac:dyDescent="0.2">
      <c r="A168" s="75"/>
      <c r="B168" s="75"/>
      <c r="C168" s="75"/>
      <c r="D168" s="75"/>
      <c r="E168" s="75"/>
      <c r="F168" s="75"/>
      <c r="G168" s="75"/>
    </row>
    <row r="169" spans="1:7" x14ac:dyDescent="0.2">
      <c r="A169" s="75"/>
      <c r="B169" s="75"/>
      <c r="C169" s="75"/>
      <c r="D169" s="75"/>
      <c r="E169" s="75"/>
      <c r="F169" s="75"/>
      <c r="G169" s="75"/>
    </row>
    <row r="170" spans="1:7" x14ac:dyDescent="0.2">
      <c r="A170" s="75"/>
      <c r="B170" s="75"/>
      <c r="C170" s="75"/>
      <c r="D170" s="75"/>
      <c r="E170" s="75"/>
      <c r="F170" s="75"/>
      <c r="G170" s="75"/>
    </row>
    <row r="171" spans="1:7" x14ac:dyDescent="0.2">
      <c r="A171" s="75"/>
      <c r="B171" s="75"/>
      <c r="C171" s="75"/>
      <c r="D171" s="75"/>
      <c r="E171" s="75"/>
      <c r="F171" s="75"/>
      <c r="G171" s="75"/>
    </row>
    <row r="172" spans="1:7" x14ac:dyDescent="0.2">
      <c r="A172" s="75"/>
      <c r="B172" s="75"/>
      <c r="C172" s="75"/>
      <c r="D172" s="75"/>
      <c r="E172" s="75"/>
      <c r="F172" s="75"/>
      <c r="G172" s="75"/>
    </row>
    <row r="173" spans="1:7" x14ac:dyDescent="0.2">
      <c r="A173" s="75"/>
      <c r="B173" s="75"/>
      <c r="C173" s="75"/>
      <c r="D173" s="75"/>
      <c r="E173" s="75"/>
      <c r="F173" s="75"/>
      <c r="G173" s="75"/>
    </row>
    <row r="174" spans="1:7" x14ac:dyDescent="0.2">
      <c r="A174" s="75"/>
      <c r="B174" s="75"/>
      <c r="C174" s="75"/>
      <c r="D174" s="75"/>
      <c r="E174" s="75"/>
      <c r="F174" s="75"/>
      <c r="G174" s="75"/>
    </row>
    <row r="175" spans="1:7" x14ac:dyDescent="0.2">
      <c r="A175" s="75"/>
      <c r="B175" s="75"/>
      <c r="C175" s="75"/>
      <c r="D175" s="75"/>
      <c r="E175" s="75"/>
      <c r="F175" s="75"/>
      <c r="G175" s="75"/>
    </row>
  </sheetData>
  <mergeCells count="18">
    <mergeCell ref="A30:G30"/>
    <mergeCell ref="A41:B41"/>
    <mergeCell ref="B23:C23"/>
    <mergeCell ref="B24:C24"/>
    <mergeCell ref="B25:C25"/>
    <mergeCell ref="A29:G29"/>
    <mergeCell ref="A2:G2"/>
    <mergeCell ref="A4:G4"/>
    <mergeCell ref="A5:G5"/>
    <mergeCell ref="A8:G8"/>
    <mergeCell ref="A21:B21"/>
    <mergeCell ref="B19:D19"/>
    <mergeCell ref="A9:G9"/>
    <mergeCell ref="A12:G12"/>
    <mergeCell ref="A15:C15"/>
    <mergeCell ref="A17:C17"/>
    <mergeCell ref="B18:C18"/>
    <mergeCell ref="A11:G11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1 - vj 1/17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9"/>
  <sheetViews>
    <sheetView zoomScaleNormal="100" workbookViewId="0">
      <pane ySplit="6" topLeftCell="A7" activePane="bottomLeft" state="frozen"/>
      <selection pane="bottomLeft"/>
    </sheetView>
  </sheetViews>
  <sheetFormatPr baseColWidth="10" defaultColWidth="10.75" defaultRowHeight="14.25" x14ac:dyDescent="0.2"/>
  <cols>
    <col min="1" max="1" width="32.875" style="5" customWidth="1"/>
    <col min="2" max="6" width="8" customWidth="1"/>
    <col min="7" max="7" width="10" customWidth="1"/>
    <col min="8" max="26" width="1.25" customWidth="1"/>
  </cols>
  <sheetData>
    <row r="2" spans="1:7" x14ac:dyDescent="0.2">
      <c r="A2" s="118" t="s">
        <v>159</v>
      </c>
      <c r="B2" s="118"/>
      <c r="C2" s="118"/>
      <c r="D2" s="118"/>
      <c r="E2" s="118"/>
      <c r="F2" s="118"/>
      <c r="G2" s="118"/>
    </row>
    <row r="4" spans="1:7" s="9" customFormat="1" ht="26.25" customHeight="1" x14ac:dyDescent="0.2">
      <c r="A4" s="126" t="s">
        <v>134</v>
      </c>
      <c r="B4" s="88" t="s">
        <v>99</v>
      </c>
      <c r="C4" s="88" t="s">
        <v>100</v>
      </c>
      <c r="D4" s="88" t="s">
        <v>101</v>
      </c>
      <c r="E4" s="121" t="s">
        <v>169</v>
      </c>
      <c r="F4" s="122"/>
      <c r="G4" s="123"/>
    </row>
    <row r="5" spans="1:7" s="9" customFormat="1" ht="18" customHeight="1" x14ac:dyDescent="0.2">
      <c r="A5" s="127"/>
      <c r="B5" s="119" t="s">
        <v>170</v>
      </c>
      <c r="C5" s="120"/>
      <c r="D5" s="120"/>
      <c r="E5" s="35" t="s">
        <v>170</v>
      </c>
      <c r="F5" s="35" t="s">
        <v>171</v>
      </c>
      <c r="G5" s="124" t="s">
        <v>160</v>
      </c>
    </row>
    <row r="6" spans="1:7" s="9" customFormat="1" ht="17.25" customHeight="1" x14ac:dyDescent="0.2">
      <c r="A6" s="128"/>
      <c r="B6" s="119" t="s">
        <v>114</v>
      </c>
      <c r="C6" s="120"/>
      <c r="D6" s="120"/>
      <c r="E6" s="120"/>
      <c r="F6" s="120"/>
      <c r="G6" s="125"/>
    </row>
    <row r="7" spans="1:7" s="9" customFormat="1" ht="12" customHeight="1" x14ac:dyDescent="0.2">
      <c r="A7" s="72"/>
    </row>
    <row r="8" spans="1:7" s="9" customFormat="1" ht="12" customHeight="1" x14ac:dyDescent="0.2">
      <c r="A8" s="36" t="s">
        <v>22</v>
      </c>
      <c r="B8" s="89">
        <v>246.67793499999999</v>
      </c>
      <c r="C8" s="89">
        <v>226.690732</v>
      </c>
      <c r="D8" s="89">
        <v>286.03386399999999</v>
      </c>
      <c r="E8" s="89">
        <v>759.40253099999995</v>
      </c>
      <c r="F8" s="89">
        <v>589.72491600000001</v>
      </c>
      <c r="G8" s="90">
        <f>IF(AND(F8&gt;0,E8&gt;0),(E8/F8%)-100,"x  ")</f>
        <v>28.772332726060341</v>
      </c>
    </row>
    <row r="9" spans="1:7" s="9" customFormat="1" ht="12" x14ac:dyDescent="0.2">
      <c r="A9" s="37" t="s">
        <v>23</v>
      </c>
    </row>
    <row r="10" spans="1:7" s="9" customFormat="1" ht="12" x14ac:dyDescent="0.2">
      <c r="A10" s="38" t="s">
        <v>24</v>
      </c>
      <c r="B10" s="89">
        <v>2.5520299999999998</v>
      </c>
      <c r="C10" s="89">
        <v>2.8342640000000001</v>
      </c>
      <c r="D10" s="89">
        <v>2.165454</v>
      </c>
      <c r="E10" s="89">
        <v>7.5517479999999999</v>
      </c>
      <c r="F10" s="89">
        <v>5.9259240000000002</v>
      </c>
      <c r="G10" s="90">
        <f>IF(AND(F10&gt;0,E10&gt;0),(E10/F10%)-100,"x  ")</f>
        <v>27.435788916631381</v>
      </c>
    </row>
    <row r="11" spans="1:7" s="9" customFormat="1" ht="12" x14ac:dyDescent="0.2">
      <c r="A11" s="38" t="s">
        <v>25</v>
      </c>
      <c r="B11" s="89">
        <v>91.682416000000003</v>
      </c>
      <c r="C11" s="89">
        <v>85.433119000000005</v>
      </c>
      <c r="D11" s="89">
        <v>82.956513999999999</v>
      </c>
      <c r="E11" s="89">
        <v>260.07204899999999</v>
      </c>
      <c r="F11" s="89">
        <v>255.816641</v>
      </c>
      <c r="G11" s="90">
        <f>IF(AND(F11&gt;0,E11&gt;0),(E11/F11%)-100,"x  ")</f>
        <v>1.6634601968681011</v>
      </c>
    </row>
    <row r="12" spans="1:7" s="9" customFormat="1" ht="12" x14ac:dyDescent="0.2">
      <c r="A12" s="39" t="s">
        <v>32</v>
      </c>
    </row>
    <row r="13" spans="1:7" s="9" customFormat="1" ht="24" x14ac:dyDescent="0.2">
      <c r="A13" s="39" t="s">
        <v>144</v>
      </c>
      <c r="B13" s="89">
        <v>26.389671</v>
      </c>
      <c r="C13" s="89">
        <v>21.596630999999999</v>
      </c>
      <c r="D13" s="89">
        <v>24.701471000000002</v>
      </c>
      <c r="E13" s="89">
        <v>72.687773000000007</v>
      </c>
      <c r="F13" s="89">
        <v>62.852494</v>
      </c>
      <c r="G13" s="90">
        <f>IF(AND(F13&gt;0,E13&gt;0),(E13/F13%)-100,"x  ")</f>
        <v>15.648192098789281</v>
      </c>
    </row>
    <row r="14" spans="1:7" s="9" customFormat="1" ht="12" x14ac:dyDescent="0.2">
      <c r="A14" s="39" t="s">
        <v>118</v>
      </c>
      <c r="B14" s="89">
        <v>31.810983</v>
      </c>
      <c r="C14" s="89">
        <v>30.502714999999998</v>
      </c>
      <c r="D14" s="89">
        <v>20.215888</v>
      </c>
      <c r="E14" s="89">
        <v>82.529585999999995</v>
      </c>
      <c r="F14" s="89">
        <v>95.861618000000007</v>
      </c>
      <c r="G14" s="90">
        <f>IF(AND(F14&gt;0,E14&gt;0),(E14/F14%)-100,"x  ")</f>
        <v>-13.907580821346045</v>
      </c>
    </row>
    <row r="15" spans="1:7" s="9" customFormat="1" ht="12" x14ac:dyDescent="0.2">
      <c r="A15" s="38" t="s">
        <v>26</v>
      </c>
      <c r="B15" s="89">
        <v>138.327065</v>
      </c>
      <c r="C15" s="89">
        <v>125.472887</v>
      </c>
      <c r="D15" s="89">
        <v>184.926366</v>
      </c>
      <c r="E15" s="89">
        <v>448.72631799999999</v>
      </c>
      <c r="F15" s="89">
        <v>279.77792599999998</v>
      </c>
      <c r="G15" s="90">
        <f>IF(AND(F15&gt;0,E15&gt;0),(E15/F15%)-100,"x  ")</f>
        <v>60.38660533926469</v>
      </c>
    </row>
    <row r="16" spans="1:7" s="9" customFormat="1" ht="12" x14ac:dyDescent="0.2">
      <c r="A16" s="40" t="s">
        <v>28</v>
      </c>
    </row>
    <row r="17" spans="1:7" s="9" customFormat="1" ht="12" x14ac:dyDescent="0.2">
      <c r="A17" s="40" t="s">
        <v>119</v>
      </c>
      <c r="B17" s="89">
        <v>31.945157999999999</v>
      </c>
      <c r="C17" s="89">
        <v>22.357060000000001</v>
      </c>
      <c r="D17" s="89">
        <v>60.219873999999997</v>
      </c>
      <c r="E17" s="89">
        <v>114.522092</v>
      </c>
      <c r="F17" s="89">
        <v>11.167861</v>
      </c>
      <c r="G17" s="90">
        <f>IF(AND(F17&gt;0,E17&gt;0),(E17/F17%)-100,"x  ")</f>
        <v>925.46129469197376</v>
      </c>
    </row>
    <row r="18" spans="1:7" s="9" customFormat="1" ht="12" x14ac:dyDescent="0.2">
      <c r="A18" s="41" t="s">
        <v>120</v>
      </c>
      <c r="B18" s="89">
        <v>4.0846439999999999</v>
      </c>
      <c r="C18" s="89">
        <v>5.9860509999999998</v>
      </c>
      <c r="D18" s="89">
        <v>6.5465739999999997</v>
      </c>
      <c r="E18" s="89">
        <v>16.617269</v>
      </c>
      <c r="F18" s="89">
        <v>11.705527</v>
      </c>
      <c r="G18" s="90">
        <f>IF(AND(F18&gt;0,E18&gt;0),(E18/F18%)-100,"x  ")</f>
        <v>41.960878822457119</v>
      </c>
    </row>
    <row r="19" spans="1:7" s="9" customFormat="1" ht="12" x14ac:dyDescent="0.2">
      <c r="A19" s="41" t="s">
        <v>121</v>
      </c>
      <c r="B19" s="89">
        <v>14.143729</v>
      </c>
      <c r="C19" s="89">
        <v>14.236919</v>
      </c>
      <c r="D19" s="89">
        <v>17.400067</v>
      </c>
      <c r="E19" s="89">
        <v>45.780715000000001</v>
      </c>
      <c r="F19" s="89">
        <v>41.258417000000001</v>
      </c>
      <c r="G19" s="90">
        <f>IF(AND(F19&gt;0,E19&gt;0),(E19/F19%)-100,"x  ")</f>
        <v>10.960910109566242</v>
      </c>
    </row>
    <row r="20" spans="1:7" s="9" customFormat="1" ht="12" x14ac:dyDescent="0.2">
      <c r="A20" s="42" t="s">
        <v>27</v>
      </c>
      <c r="B20" s="89">
        <v>14.116424</v>
      </c>
      <c r="C20" s="89">
        <v>12.950462</v>
      </c>
      <c r="D20" s="89">
        <v>15.985530000000001</v>
      </c>
      <c r="E20" s="89">
        <v>43.052416000000001</v>
      </c>
      <c r="F20" s="89">
        <v>48.204425000000001</v>
      </c>
      <c r="G20" s="90">
        <f>IF(AND(F20&gt;0,E20&gt;0),(E20/F20%)-100,"x  ")</f>
        <v>-10.68783415630412</v>
      </c>
    </row>
    <row r="21" spans="1:7" s="9" customFormat="1" ht="12" x14ac:dyDescent="0.2">
      <c r="A21" s="43"/>
    </row>
    <row r="22" spans="1:7" s="9" customFormat="1" ht="12" x14ac:dyDescent="0.2">
      <c r="A22" s="36" t="s">
        <v>29</v>
      </c>
      <c r="B22" s="89">
        <v>1720.523023</v>
      </c>
      <c r="C22" s="89">
        <v>1641.4407120000001</v>
      </c>
      <c r="D22" s="89">
        <v>1859.575938</v>
      </c>
      <c r="E22" s="89">
        <v>5221.5396730000002</v>
      </c>
      <c r="F22" s="89">
        <v>4470.249538</v>
      </c>
      <c r="G22" s="90">
        <f>IF(AND(F22&gt;0,E22&gt;0),(E22/F22%)-100,"x  ")</f>
        <v>16.806447349606543</v>
      </c>
    </row>
    <row r="23" spans="1:7" s="9" customFormat="1" ht="12" x14ac:dyDescent="0.2">
      <c r="A23" s="44" t="s">
        <v>23</v>
      </c>
    </row>
    <row r="24" spans="1:7" s="9" customFormat="1" ht="12" x14ac:dyDescent="0.2">
      <c r="A24" s="42" t="s">
        <v>30</v>
      </c>
      <c r="B24" s="89">
        <v>9.1959789999999995</v>
      </c>
      <c r="C24" s="89">
        <v>9.5238910000000008</v>
      </c>
      <c r="D24" s="89">
        <v>10.109401999999999</v>
      </c>
      <c r="E24" s="89">
        <v>28.829272</v>
      </c>
      <c r="F24" s="89">
        <v>25.890526999999999</v>
      </c>
      <c r="G24" s="90">
        <f>IF(AND(F24&gt;0,E24&gt;0),(E24/F24%)-100,"x  ")</f>
        <v>11.350657327291955</v>
      </c>
    </row>
    <row r="25" spans="1:7" s="9" customFormat="1" ht="12" x14ac:dyDescent="0.2">
      <c r="A25" s="42" t="s">
        <v>31</v>
      </c>
      <c r="B25" s="89">
        <v>136.477732</v>
      </c>
      <c r="C25" s="89">
        <v>151.41114200000001</v>
      </c>
      <c r="D25" s="89">
        <v>159.56327999999999</v>
      </c>
      <c r="E25" s="89">
        <v>447.45215400000001</v>
      </c>
      <c r="F25" s="89">
        <v>302.58568400000001</v>
      </c>
      <c r="G25" s="90">
        <f>IF(AND(F25&gt;0,E25&gt;0),(E25/F25%)-100,"x  ")</f>
        <v>47.876181081984015</v>
      </c>
    </row>
    <row r="26" spans="1:7" s="9" customFormat="1" ht="12" x14ac:dyDescent="0.2">
      <c r="A26" s="40" t="s">
        <v>32</v>
      </c>
    </row>
    <row r="27" spans="1:7" s="9" customFormat="1" ht="12" x14ac:dyDescent="0.2">
      <c r="A27" s="40" t="s">
        <v>33</v>
      </c>
      <c r="B27" s="89">
        <v>2.9462649999999999</v>
      </c>
      <c r="C27" s="89">
        <v>5.6747540000000001</v>
      </c>
      <c r="D27" s="89">
        <v>8.9100889999999993</v>
      </c>
      <c r="E27" s="89">
        <v>17.531108</v>
      </c>
      <c r="F27" s="89">
        <v>10.784189</v>
      </c>
      <c r="G27" s="90">
        <f>IF(AND(F27&gt;0,E27&gt;0),(E27/F27%)-100,"x  ")</f>
        <v>62.563063388447659</v>
      </c>
    </row>
    <row r="28" spans="1:7" s="9" customFormat="1" ht="12" x14ac:dyDescent="0.2">
      <c r="A28" s="40" t="s">
        <v>34</v>
      </c>
      <c r="B28" s="89">
        <v>36.849679000000002</v>
      </c>
      <c r="C28" s="89">
        <v>54.072972</v>
      </c>
      <c r="D28" s="89">
        <v>42.374513</v>
      </c>
      <c r="E28" s="89">
        <v>133.29716400000001</v>
      </c>
      <c r="F28" s="89">
        <v>65.725166000000002</v>
      </c>
      <c r="G28" s="90">
        <f>IF(AND(F28&gt;0,E28&gt;0),(E28/F28%)-100,"x  ")</f>
        <v>102.80993128263839</v>
      </c>
    </row>
    <row r="29" spans="1:7" s="9" customFormat="1" ht="12" x14ac:dyDescent="0.2">
      <c r="A29" s="40" t="s">
        <v>122</v>
      </c>
      <c r="B29" s="89">
        <v>12.261386</v>
      </c>
      <c r="C29" s="89">
        <v>8.2086279999999991</v>
      </c>
      <c r="D29" s="89">
        <v>12.842043</v>
      </c>
      <c r="E29" s="89">
        <v>33.312057000000003</v>
      </c>
      <c r="F29" s="89">
        <v>34.228988999999999</v>
      </c>
      <c r="G29" s="90">
        <f>IF(AND(F29&gt;0,E29&gt;0),(E29/F29%)-100,"x  ")</f>
        <v>-2.6788170693560289</v>
      </c>
    </row>
    <row r="30" spans="1:7" s="9" customFormat="1" ht="12" x14ac:dyDescent="0.2">
      <c r="A30" s="40" t="s">
        <v>123</v>
      </c>
      <c r="B30" s="89">
        <v>31.703779999999998</v>
      </c>
      <c r="C30" s="89">
        <v>18.385411000000001</v>
      </c>
      <c r="D30" s="89">
        <v>15.110624</v>
      </c>
      <c r="E30" s="89">
        <v>65.199815000000001</v>
      </c>
      <c r="F30" s="89">
        <v>33.229945000000001</v>
      </c>
      <c r="G30" s="90">
        <f>IF(AND(F30&gt;0,E30&gt;0),(E30/F30%)-100,"x  ")</f>
        <v>96.208013585336971</v>
      </c>
    </row>
    <row r="31" spans="1:7" s="9" customFormat="1" ht="12" x14ac:dyDescent="0.2">
      <c r="A31" s="44" t="s">
        <v>35</v>
      </c>
      <c r="B31" s="89">
        <v>1574.8493120000001</v>
      </c>
      <c r="C31" s="89">
        <v>1480.5056790000001</v>
      </c>
      <c r="D31" s="89">
        <v>1689.9032560000001</v>
      </c>
      <c r="E31" s="89">
        <v>4745.2582469999998</v>
      </c>
      <c r="F31" s="89">
        <v>4141.7733269999999</v>
      </c>
      <c r="G31" s="90">
        <f>IF(AND(F31&gt;0,E31&gt;0),(E31/F31%)-100,"x  ")</f>
        <v>14.570689227870432</v>
      </c>
    </row>
    <row r="32" spans="1:7" s="9" customFormat="1" ht="12" x14ac:dyDescent="0.2">
      <c r="A32" s="45" t="s">
        <v>23</v>
      </c>
    </row>
    <row r="33" spans="1:7" s="9" customFormat="1" ht="12" x14ac:dyDescent="0.2">
      <c r="A33" s="40" t="s">
        <v>36</v>
      </c>
      <c r="B33" s="89">
        <v>168.49721099999999</v>
      </c>
      <c r="C33" s="89">
        <v>174.52534399999999</v>
      </c>
      <c r="D33" s="89">
        <v>199.969537</v>
      </c>
      <c r="E33" s="89">
        <v>542.99209199999996</v>
      </c>
      <c r="F33" s="89">
        <v>449.46654100000001</v>
      </c>
      <c r="G33" s="90">
        <f>IF(AND(F33&gt;0,E33&gt;0),(E33/F33%)-100,"x  ")</f>
        <v>20.808123067830309</v>
      </c>
    </row>
    <row r="34" spans="1:7" s="9" customFormat="1" ht="12" x14ac:dyDescent="0.2">
      <c r="A34" s="46" t="s">
        <v>32</v>
      </c>
    </row>
    <row r="35" spans="1:7" s="9" customFormat="1" ht="12" x14ac:dyDescent="0.2">
      <c r="A35" s="46" t="s">
        <v>124</v>
      </c>
      <c r="B35" s="89">
        <v>16.552536</v>
      </c>
      <c r="C35" s="89">
        <v>19.067785000000001</v>
      </c>
      <c r="D35" s="89">
        <v>20.211002000000001</v>
      </c>
      <c r="E35" s="89">
        <v>55.831322999999998</v>
      </c>
      <c r="F35" s="89">
        <v>52.429043</v>
      </c>
      <c r="G35" s="90">
        <f>IF(AND(F35&gt;0,E35&gt;0),(E35/F35%)-100,"x  ")</f>
        <v>6.4893040294479505</v>
      </c>
    </row>
    <row r="36" spans="1:7" s="9" customFormat="1" ht="12" x14ac:dyDescent="0.2">
      <c r="A36" s="47" t="s">
        <v>37</v>
      </c>
      <c r="B36" s="89">
        <v>61.192985</v>
      </c>
      <c r="C36" s="89">
        <v>61.409807999999998</v>
      </c>
      <c r="D36" s="89">
        <v>67.960054</v>
      </c>
      <c r="E36" s="89">
        <v>190.562847</v>
      </c>
      <c r="F36" s="89">
        <v>154.85658599999999</v>
      </c>
      <c r="G36" s="90">
        <f>IF(AND(F36&gt;0,E36&gt;0),(E36/F36%)-100,"x  ")</f>
        <v>23.057631530117817</v>
      </c>
    </row>
    <row r="37" spans="1:7" s="9" customFormat="1" ht="12" x14ac:dyDescent="0.2">
      <c r="A37" s="47" t="s">
        <v>38</v>
      </c>
      <c r="B37" s="89">
        <v>31.871238000000002</v>
      </c>
      <c r="C37" s="89">
        <v>23.496786</v>
      </c>
      <c r="D37" s="89">
        <v>47.986986999999999</v>
      </c>
      <c r="E37" s="89">
        <v>103.355011</v>
      </c>
      <c r="F37" s="89">
        <v>74.703304000000003</v>
      </c>
      <c r="G37" s="90">
        <f>IF(AND(F37&gt;0,E37&gt;0),(E37/F37%)-100,"x  ")</f>
        <v>38.354002387899726</v>
      </c>
    </row>
    <row r="38" spans="1:7" s="9" customFormat="1" ht="12" x14ac:dyDescent="0.2">
      <c r="A38" s="45" t="s">
        <v>39</v>
      </c>
      <c r="B38" s="89">
        <v>1406.3521009999999</v>
      </c>
      <c r="C38" s="89">
        <v>1305.980335</v>
      </c>
      <c r="D38" s="89">
        <v>1489.9337190000001</v>
      </c>
      <c r="E38" s="89">
        <v>4202.2661550000003</v>
      </c>
      <c r="F38" s="89">
        <v>3692.3067860000001</v>
      </c>
      <c r="G38" s="90">
        <f>IF(AND(F38&gt;0,E38&gt;0),(E38/F38%)-100,"x  ")</f>
        <v>13.811402967207286</v>
      </c>
    </row>
    <row r="39" spans="1:7" s="9" customFormat="1" ht="12" x14ac:dyDescent="0.2">
      <c r="A39" s="46" t="s">
        <v>32</v>
      </c>
    </row>
    <row r="40" spans="1:7" s="9" customFormat="1" ht="12" x14ac:dyDescent="0.2">
      <c r="A40" s="46" t="s">
        <v>125</v>
      </c>
      <c r="B40" s="89">
        <v>3.8683640000000001</v>
      </c>
      <c r="C40" s="89">
        <v>2.270159</v>
      </c>
      <c r="D40" s="89">
        <v>1.9324950000000001</v>
      </c>
      <c r="E40" s="89">
        <v>8.0710180000000005</v>
      </c>
      <c r="F40" s="89">
        <v>111.43075</v>
      </c>
      <c r="G40" s="90">
        <f t="shared" ref="G40:G51" si="0">IF(AND(F40&gt;0,E40&gt;0),(E40/F40%)-100,"x  ")</f>
        <v>-92.756920329442281</v>
      </c>
    </row>
    <row r="41" spans="1:7" s="9" customFormat="1" ht="12" x14ac:dyDescent="0.2">
      <c r="A41" s="47" t="s">
        <v>40</v>
      </c>
      <c r="B41" s="89">
        <v>31.885598999999999</v>
      </c>
      <c r="C41" s="89">
        <v>29.01558</v>
      </c>
      <c r="D41" s="89">
        <v>33.697535000000002</v>
      </c>
      <c r="E41" s="89">
        <v>94.598714000000001</v>
      </c>
      <c r="F41" s="89">
        <v>87.825625000000002</v>
      </c>
      <c r="G41" s="90">
        <f t="shared" si="0"/>
        <v>7.7119735840194608</v>
      </c>
    </row>
    <row r="42" spans="1:7" s="9" customFormat="1" ht="12" x14ac:dyDescent="0.2">
      <c r="A42" s="47" t="s">
        <v>41</v>
      </c>
      <c r="B42" s="89">
        <v>33.721595000000001</v>
      </c>
      <c r="C42" s="89">
        <v>33.841084000000002</v>
      </c>
      <c r="D42" s="89">
        <v>38.952261999999997</v>
      </c>
      <c r="E42" s="89">
        <v>106.51494099999999</v>
      </c>
      <c r="F42" s="89">
        <v>93.258433999999994</v>
      </c>
      <c r="G42" s="90">
        <f t="shared" si="0"/>
        <v>14.214807638738606</v>
      </c>
    </row>
    <row r="43" spans="1:7" s="9" customFormat="1" ht="12" x14ac:dyDescent="0.2">
      <c r="A43" s="47" t="s">
        <v>126</v>
      </c>
      <c r="B43" s="89">
        <v>123.432256</v>
      </c>
      <c r="C43" s="89">
        <v>76.682828000000001</v>
      </c>
      <c r="D43" s="89">
        <v>139.70049299999999</v>
      </c>
      <c r="E43" s="89">
        <v>339.81557700000002</v>
      </c>
      <c r="F43" s="89">
        <v>296.80613899999997</v>
      </c>
      <c r="G43" s="90">
        <f t="shared" si="0"/>
        <v>14.490750812940576</v>
      </c>
    </row>
    <row r="44" spans="1:7" s="9" customFormat="1" ht="12" x14ac:dyDescent="0.2">
      <c r="A44" s="47" t="s">
        <v>42</v>
      </c>
      <c r="B44" s="89">
        <v>47.403331000000001</v>
      </c>
      <c r="C44" s="89">
        <v>45.491886000000001</v>
      </c>
      <c r="D44" s="89">
        <v>52.029997999999999</v>
      </c>
      <c r="E44" s="89">
        <v>144.92521500000001</v>
      </c>
      <c r="F44" s="89">
        <v>130.09969799999999</v>
      </c>
      <c r="G44" s="90">
        <f t="shared" si="0"/>
        <v>11.395504546059769</v>
      </c>
    </row>
    <row r="45" spans="1:7" s="9" customFormat="1" ht="12" x14ac:dyDescent="0.2">
      <c r="A45" s="47" t="s">
        <v>43</v>
      </c>
      <c r="B45" s="89">
        <v>169.06004100000001</v>
      </c>
      <c r="C45" s="89">
        <v>144.84658300000001</v>
      </c>
      <c r="D45" s="89">
        <v>161.069343</v>
      </c>
      <c r="E45" s="89">
        <v>474.97596700000003</v>
      </c>
      <c r="F45" s="89">
        <v>490.38161600000001</v>
      </c>
      <c r="G45" s="90">
        <f t="shared" si="0"/>
        <v>-3.1415633248371932</v>
      </c>
    </row>
    <row r="46" spans="1:7" s="9" customFormat="1" ht="12" x14ac:dyDescent="0.2">
      <c r="A46" s="47" t="s">
        <v>128</v>
      </c>
      <c r="B46" s="89">
        <v>220.97635700000001</v>
      </c>
      <c r="C46" s="89">
        <v>246.22998000000001</v>
      </c>
      <c r="D46" s="89">
        <v>300.43386199999998</v>
      </c>
      <c r="E46" s="89">
        <v>767.64019900000005</v>
      </c>
      <c r="F46" s="89">
        <v>706.89583000000005</v>
      </c>
      <c r="G46" s="90">
        <f t="shared" si="0"/>
        <v>8.5931146318970377</v>
      </c>
    </row>
    <row r="47" spans="1:7" s="9" customFormat="1" ht="12" x14ac:dyDescent="0.2">
      <c r="A47" s="47" t="s">
        <v>129</v>
      </c>
      <c r="B47" s="89">
        <v>10.848710000000001</v>
      </c>
      <c r="C47" s="89">
        <v>11.519531000000001</v>
      </c>
      <c r="D47" s="89">
        <v>14.427427</v>
      </c>
      <c r="E47" s="89">
        <v>36.795667999999999</v>
      </c>
      <c r="F47" s="89">
        <v>32.24174</v>
      </c>
      <c r="G47" s="90">
        <f t="shared" si="0"/>
        <v>14.124324555684638</v>
      </c>
    </row>
    <row r="48" spans="1:7" s="9" customFormat="1" ht="12" x14ac:dyDescent="0.2">
      <c r="A48" s="47" t="s">
        <v>130</v>
      </c>
      <c r="B48" s="89">
        <v>62.865340000000003</v>
      </c>
      <c r="C48" s="89">
        <v>65.939108000000004</v>
      </c>
      <c r="D48" s="89">
        <v>81.609468000000007</v>
      </c>
      <c r="E48" s="89">
        <v>210.413916</v>
      </c>
      <c r="F48" s="89">
        <v>202.796356</v>
      </c>
      <c r="G48" s="90">
        <f t="shared" si="0"/>
        <v>3.7562607880390146</v>
      </c>
    </row>
    <row r="49" spans="1:7" s="9" customFormat="1" ht="12" x14ac:dyDescent="0.2">
      <c r="A49" s="47" t="s">
        <v>127</v>
      </c>
      <c r="B49" s="89">
        <v>48.827489</v>
      </c>
      <c r="C49" s="89">
        <v>57.447408000000003</v>
      </c>
      <c r="D49" s="89">
        <v>68.677788000000007</v>
      </c>
      <c r="E49" s="89">
        <v>174.952685</v>
      </c>
      <c r="F49" s="89">
        <v>132.39041</v>
      </c>
      <c r="G49" s="90">
        <f t="shared" si="0"/>
        <v>32.14906200532198</v>
      </c>
    </row>
    <row r="50" spans="1:7" s="9" customFormat="1" ht="12" x14ac:dyDescent="0.2">
      <c r="A50" s="47" t="s">
        <v>45</v>
      </c>
      <c r="B50" s="89">
        <v>67.476735000000005</v>
      </c>
      <c r="C50" s="89">
        <v>69.830641</v>
      </c>
      <c r="D50" s="89">
        <v>79.93459</v>
      </c>
      <c r="E50" s="89">
        <v>217.24196599999999</v>
      </c>
      <c r="F50" s="89">
        <v>206.18714499999999</v>
      </c>
      <c r="G50" s="90">
        <f t="shared" si="0"/>
        <v>5.3615471517392592</v>
      </c>
    </row>
    <row r="51" spans="1:7" s="9" customFormat="1" ht="12" x14ac:dyDescent="0.2">
      <c r="A51" s="47" t="s">
        <v>44</v>
      </c>
      <c r="B51" s="89">
        <v>414.93651999999997</v>
      </c>
      <c r="C51" s="89">
        <v>1.6609999999999999E-3</v>
      </c>
      <c r="D51" s="89">
        <v>311.20128</v>
      </c>
      <c r="E51" s="89">
        <v>726.13946099999998</v>
      </c>
      <c r="F51" s="89">
        <v>9.4837629999999997</v>
      </c>
      <c r="G51" s="90">
        <f t="shared" si="0"/>
        <v>7556.6597140818476</v>
      </c>
    </row>
    <row r="52" spans="1:7" s="9" customFormat="1" ht="12" x14ac:dyDescent="0.2">
      <c r="A52" s="48"/>
    </row>
    <row r="53" spans="1:7" s="9" customFormat="1" ht="12" x14ac:dyDescent="0.2">
      <c r="A53" s="49" t="s">
        <v>165</v>
      </c>
      <c r="B53" s="89">
        <v>24.763494999999999</v>
      </c>
      <c r="C53" s="89">
        <v>27.456465000000001</v>
      </c>
      <c r="D53" s="89">
        <v>31.637460999999998</v>
      </c>
      <c r="E53" s="89">
        <v>83.857421000000002</v>
      </c>
      <c r="F53" s="89">
        <v>105.254932</v>
      </c>
      <c r="G53" s="90">
        <f>IF(AND(F53&gt;0,E53&gt;0),(E53/F53%)-100,"x  ")</f>
        <v>-20.32922409754633</v>
      </c>
    </row>
    <row r="54" spans="1:7" x14ac:dyDescent="0.2">
      <c r="A54" s="43"/>
      <c r="B54" s="9"/>
      <c r="C54" s="9"/>
      <c r="D54" s="9"/>
      <c r="E54" s="9"/>
      <c r="F54" s="9"/>
      <c r="G54" s="9"/>
    </row>
    <row r="55" spans="1:7" x14ac:dyDescent="0.2">
      <c r="A55" s="50" t="s">
        <v>46</v>
      </c>
      <c r="B55" s="91">
        <v>1991.964453</v>
      </c>
      <c r="C55" s="92">
        <v>1895.5879090000001</v>
      </c>
      <c r="D55" s="92">
        <v>2177.2472630000002</v>
      </c>
      <c r="E55" s="92">
        <v>6064.7996249999997</v>
      </c>
      <c r="F55" s="92">
        <v>5165.229386</v>
      </c>
      <c r="G55" s="93">
        <f>IF(AND(F55&gt;0,E55&gt;0),(E55/F55%)-100,"x  ")</f>
        <v>17.41588169226759</v>
      </c>
    </row>
    <row r="56" spans="1:7" ht="7.5" customHeight="1" x14ac:dyDescent="0.2"/>
    <row r="57" spans="1:7" x14ac:dyDescent="0.2">
      <c r="A57" s="34" t="s">
        <v>157</v>
      </c>
    </row>
    <row r="58" spans="1:7" x14ac:dyDescent="0.2">
      <c r="A58" s="34" t="s">
        <v>184</v>
      </c>
      <c r="B58" s="86"/>
      <c r="C58" s="86"/>
      <c r="D58" s="86"/>
      <c r="E58" s="86"/>
      <c r="F58" s="86"/>
      <c r="G58" s="86"/>
    </row>
    <row r="59" spans="1:7" x14ac:dyDescent="0.2">
      <c r="A59" s="34"/>
      <c r="B59" s="34"/>
      <c r="C59" s="34"/>
      <c r="D59" s="34"/>
      <c r="E59" s="34"/>
      <c r="F59" s="34"/>
      <c r="G59" s="34"/>
    </row>
  </sheetData>
  <mergeCells count="6">
    <mergeCell ref="A2:G2"/>
    <mergeCell ref="B5:D5"/>
    <mergeCell ref="B6:F6"/>
    <mergeCell ref="E4:G4"/>
    <mergeCell ref="G5:G6"/>
    <mergeCell ref="A4:A6"/>
  </mergeCells>
  <conditionalFormatting sqref="A31:G55 A8:G29">
    <cfRule type="expression" dxfId="4" priority="4">
      <formula>MOD(ROW(),2)=0</formula>
    </cfRule>
  </conditionalFormatting>
  <conditionalFormatting sqref="A7:G7">
    <cfRule type="expression" dxfId="3" priority="2">
      <formula>MOD(ROW(),2)=0</formula>
    </cfRule>
  </conditionalFormatting>
  <conditionalFormatting sqref="A30:G30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1 - vj 1/17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9"/>
  <sheetViews>
    <sheetView zoomScaleNormal="100" workbookViewId="0">
      <pane ySplit="6" topLeftCell="A7" activePane="bottomLeft" state="frozen"/>
      <selection pane="bottomLeft"/>
    </sheetView>
  </sheetViews>
  <sheetFormatPr baseColWidth="10" defaultRowHeight="14.25" x14ac:dyDescent="0.2"/>
  <cols>
    <col min="1" max="1" width="24" customWidth="1"/>
    <col min="2" max="6" width="9.5" customWidth="1"/>
    <col min="7" max="7" width="11.125" customWidth="1"/>
    <col min="8" max="26" width="1" customWidth="1"/>
  </cols>
  <sheetData>
    <row r="2" spans="1:7" x14ac:dyDescent="0.2">
      <c r="A2" s="129" t="s">
        <v>162</v>
      </c>
      <c r="B2" s="130"/>
      <c r="C2" s="130"/>
      <c r="D2" s="130"/>
      <c r="E2" s="130"/>
      <c r="F2" s="130"/>
      <c r="G2" s="130"/>
    </row>
    <row r="3" spans="1:7" ht="9.75" customHeight="1" x14ac:dyDescent="0.2">
      <c r="A3" s="68"/>
      <c r="B3" s="69"/>
      <c r="C3" s="69"/>
      <c r="D3" s="69"/>
      <c r="E3" s="69"/>
      <c r="F3" s="69"/>
      <c r="G3" s="69"/>
    </row>
    <row r="4" spans="1:7" x14ac:dyDescent="0.2">
      <c r="A4" s="132" t="s">
        <v>47</v>
      </c>
      <c r="B4" s="94" t="s">
        <v>99</v>
      </c>
      <c r="C4" s="94" t="s">
        <v>100</v>
      </c>
      <c r="D4" s="94" t="s">
        <v>101</v>
      </c>
      <c r="E4" s="133" t="s">
        <v>169</v>
      </c>
      <c r="F4" s="133"/>
      <c r="G4" s="134"/>
    </row>
    <row r="5" spans="1:7" ht="24" customHeight="1" x14ac:dyDescent="0.2">
      <c r="A5" s="132"/>
      <c r="B5" s="131" t="s">
        <v>172</v>
      </c>
      <c r="C5" s="131"/>
      <c r="D5" s="131"/>
      <c r="E5" s="85" t="s">
        <v>172</v>
      </c>
      <c r="F5" s="85" t="s">
        <v>173</v>
      </c>
      <c r="G5" s="135" t="s">
        <v>158</v>
      </c>
    </row>
    <row r="6" spans="1:7" ht="17.25" customHeight="1" x14ac:dyDescent="0.2">
      <c r="A6" s="132"/>
      <c r="B6" s="131" t="s">
        <v>114</v>
      </c>
      <c r="C6" s="131"/>
      <c r="D6" s="131"/>
      <c r="E6" s="131"/>
      <c r="F6" s="131"/>
      <c r="G6" s="136"/>
    </row>
    <row r="7" spans="1:7" ht="12" customHeight="1" x14ac:dyDescent="0.2">
      <c r="A7" s="71"/>
    </row>
    <row r="8" spans="1:7" ht="12.75" customHeight="1" x14ac:dyDescent="0.2">
      <c r="A8" s="59" t="s">
        <v>48</v>
      </c>
      <c r="B8" s="89">
        <v>1538.8869979999999</v>
      </c>
      <c r="C8" s="89">
        <v>1083.46083</v>
      </c>
      <c r="D8" s="89">
        <v>1328.256343</v>
      </c>
      <c r="E8" s="89">
        <v>3950.604171</v>
      </c>
      <c r="F8" s="89">
        <v>3226.0988219999999</v>
      </c>
      <c r="G8" s="90">
        <f>IF(AND(F8&gt;0,E8&gt;0),(E8/F8%)-100,"x  ")</f>
        <v>22.457630375713265</v>
      </c>
    </row>
    <row r="9" spans="1:7" ht="12.75" customHeight="1" x14ac:dyDescent="0.2">
      <c r="A9" s="52" t="s">
        <v>23</v>
      </c>
      <c r="B9" s="9"/>
      <c r="C9" s="9"/>
      <c r="D9" s="9"/>
      <c r="E9" s="9"/>
      <c r="F9" s="9"/>
      <c r="G9" s="9"/>
    </row>
    <row r="10" spans="1:7" ht="12.75" customHeight="1" x14ac:dyDescent="0.2">
      <c r="A10" s="52" t="s">
        <v>49</v>
      </c>
      <c r="B10" s="89">
        <v>1012.966979</v>
      </c>
      <c r="C10" s="89">
        <v>975.62493199999994</v>
      </c>
      <c r="D10" s="89">
        <v>1173.1846379999999</v>
      </c>
      <c r="E10" s="89">
        <v>3161.7765490000002</v>
      </c>
      <c r="F10" s="89">
        <v>2888.5403900000001</v>
      </c>
      <c r="G10" s="90">
        <f>IF(AND(F10&gt;0,E10&gt;0),(E10/F10%)-100,"x  ")</f>
        <v>9.4593158519067941</v>
      </c>
    </row>
    <row r="11" spans="1:7" ht="12.75" customHeight="1" x14ac:dyDescent="0.2">
      <c r="A11" s="53" t="s">
        <v>23</v>
      </c>
      <c r="B11" s="9"/>
      <c r="C11" s="9"/>
      <c r="D11" s="9"/>
      <c r="E11" s="9"/>
      <c r="F11" s="9"/>
      <c r="G11" s="9"/>
    </row>
    <row r="12" spans="1:7" ht="12.75" customHeight="1" x14ac:dyDescent="0.2">
      <c r="A12" s="53" t="s">
        <v>50</v>
      </c>
      <c r="B12" s="104">
        <f>SUM(B14:B31)</f>
        <v>552.492569</v>
      </c>
      <c r="C12" s="104">
        <f>SUM(C14:C31)</f>
        <v>535.58480900000018</v>
      </c>
      <c r="D12" s="104">
        <f>SUM(D14:D31)</f>
        <v>588.06083300000012</v>
      </c>
      <c r="E12" s="104">
        <f>SUM(E14:E31)</f>
        <v>1676.1382109999997</v>
      </c>
      <c r="F12" s="104">
        <f>SUM(F14:F31)</f>
        <v>1633.8885090000001</v>
      </c>
      <c r="G12" s="105">
        <f>IF(AND(F12&gt;0,E12&gt;0),(E12/F12%)-100,"x  ")</f>
        <v>2.5858375138373333</v>
      </c>
    </row>
    <row r="13" spans="1:7" ht="12.75" customHeight="1" x14ac:dyDescent="0.2">
      <c r="A13" s="54" t="s">
        <v>23</v>
      </c>
      <c r="B13" s="9"/>
      <c r="C13" s="9"/>
      <c r="D13" s="9"/>
      <c r="E13" s="9"/>
      <c r="F13" s="9"/>
      <c r="G13" s="9"/>
    </row>
    <row r="14" spans="1:7" ht="12.75" customHeight="1" x14ac:dyDescent="0.2">
      <c r="A14" s="55" t="s">
        <v>51</v>
      </c>
      <c r="B14" s="89">
        <v>103.410146</v>
      </c>
      <c r="C14" s="89">
        <v>99.836596999999998</v>
      </c>
      <c r="D14" s="89">
        <v>111.845854</v>
      </c>
      <c r="E14" s="89">
        <v>315.09259700000001</v>
      </c>
      <c r="F14" s="89">
        <v>317.11795100000001</v>
      </c>
      <c r="G14" s="90">
        <f t="shared" ref="G14:G32" si="0">IF(AND(F14&gt;0,E14&gt;0),(E14/F14%)-100,"x  ")</f>
        <v>-0.63867529214705598</v>
      </c>
    </row>
    <row r="15" spans="1:7" ht="12.75" customHeight="1" x14ac:dyDescent="0.2">
      <c r="A15" s="55" t="s">
        <v>52</v>
      </c>
      <c r="B15" s="89">
        <v>87.996590999999995</v>
      </c>
      <c r="C15" s="89">
        <v>74.277608000000001</v>
      </c>
      <c r="D15" s="89">
        <v>93.028130000000004</v>
      </c>
      <c r="E15" s="89">
        <v>255.30232899999999</v>
      </c>
      <c r="F15" s="89">
        <v>266.40154699999999</v>
      </c>
      <c r="G15" s="90">
        <f t="shared" si="0"/>
        <v>-4.1663489288971789</v>
      </c>
    </row>
    <row r="16" spans="1:7" ht="12.75" customHeight="1" x14ac:dyDescent="0.2">
      <c r="A16" s="55" t="s">
        <v>53</v>
      </c>
      <c r="B16" s="89">
        <v>5.531498</v>
      </c>
      <c r="C16" s="89">
        <v>5.7453120000000002</v>
      </c>
      <c r="D16" s="89">
        <v>8.845421</v>
      </c>
      <c r="E16" s="89">
        <v>20.122230999999999</v>
      </c>
      <c r="F16" s="89">
        <v>17.323958999999999</v>
      </c>
      <c r="G16" s="90">
        <f t="shared" si="0"/>
        <v>16.152612690898195</v>
      </c>
    </row>
    <row r="17" spans="1:7" ht="12.75" customHeight="1" x14ac:dyDescent="0.2">
      <c r="A17" s="55" t="s">
        <v>54</v>
      </c>
      <c r="B17" s="89">
        <v>106.445009</v>
      </c>
      <c r="C17" s="89">
        <v>101.882077</v>
      </c>
      <c r="D17" s="89">
        <v>120.405124</v>
      </c>
      <c r="E17" s="89">
        <v>328.73221000000001</v>
      </c>
      <c r="F17" s="89">
        <v>281.64684999999997</v>
      </c>
      <c r="G17" s="90">
        <f t="shared" si="0"/>
        <v>16.71787204437048</v>
      </c>
    </row>
    <row r="18" spans="1:7" ht="12.75" customHeight="1" x14ac:dyDescent="0.2">
      <c r="A18" s="55" t="s">
        <v>55</v>
      </c>
      <c r="B18" s="89">
        <v>86.569295999999994</v>
      </c>
      <c r="C18" s="89">
        <v>83.058297999999994</v>
      </c>
      <c r="D18" s="89">
        <v>77.663201000000001</v>
      </c>
      <c r="E18" s="89">
        <v>247.290795</v>
      </c>
      <c r="F18" s="89">
        <v>234.11460299999999</v>
      </c>
      <c r="G18" s="90">
        <f t="shared" si="0"/>
        <v>5.6280948865030922</v>
      </c>
    </row>
    <row r="19" spans="1:7" ht="12.75" customHeight="1" x14ac:dyDescent="0.2">
      <c r="A19" s="55" t="s">
        <v>56</v>
      </c>
      <c r="B19" s="89">
        <v>5.4633609999999999</v>
      </c>
      <c r="C19" s="89">
        <v>6.883705</v>
      </c>
      <c r="D19" s="89">
        <v>7.5557930000000004</v>
      </c>
      <c r="E19" s="89">
        <v>19.902858999999999</v>
      </c>
      <c r="F19" s="89">
        <v>15.662774000000001</v>
      </c>
      <c r="G19" s="90">
        <f t="shared" si="0"/>
        <v>27.071098644467426</v>
      </c>
    </row>
    <row r="20" spans="1:7" ht="12.75" customHeight="1" x14ac:dyDescent="0.2">
      <c r="A20" s="55" t="s">
        <v>57</v>
      </c>
      <c r="B20" s="89">
        <v>12.941217</v>
      </c>
      <c r="C20" s="89">
        <v>11.272449999999999</v>
      </c>
      <c r="D20" s="89">
        <v>11.317517</v>
      </c>
      <c r="E20" s="89">
        <v>35.531184000000003</v>
      </c>
      <c r="F20" s="89">
        <v>36.832515000000001</v>
      </c>
      <c r="G20" s="90">
        <f t="shared" si="0"/>
        <v>-3.5331038350218478</v>
      </c>
    </row>
    <row r="21" spans="1:7" ht="12.75" customHeight="1" x14ac:dyDescent="0.2">
      <c r="A21" s="55" t="s">
        <v>58</v>
      </c>
      <c r="B21" s="89">
        <v>11.456109</v>
      </c>
      <c r="C21" s="89">
        <v>9.4870169999999998</v>
      </c>
      <c r="D21" s="89">
        <v>11.072430000000001</v>
      </c>
      <c r="E21" s="89">
        <v>32.015555999999997</v>
      </c>
      <c r="F21" s="89">
        <v>32.302669000000002</v>
      </c>
      <c r="G21" s="90">
        <f t="shared" si="0"/>
        <v>-0.88882129213534711</v>
      </c>
    </row>
    <row r="22" spans="1:7" ht="12.75" customHeight="1" x14ac:dyDescent="0.2">
      <c r="A22" s="55" t="s">
        <v>59</v>
      </c>
      <c r="B22" s="89">
        <v>52.259051999999997</v>
      </c>
      <c r="C22" s="89">
        <v>55.846497999999997</v>
      </c>
      <c r="D22" s="89">
        <v>52.091278000000003</v>
      </c>
      <c r="E22" s="89">
        <v>160.19682800000001</v>
      </c>
      <c r="F22" s="89">
        <v>143.76893999999999</v>
      </c>
      <c r="G22" s="90">
        <f t="shared" si="0"/>
        <v>11.426590472184074</v>
      </c>
    </row>
    <row r="23" spans="1:7" ht="12.75" customHeight="1" x14ac:dyDescent="0.2">
      <c r="A23" s="55" t="s">
        <v>60</v>
      </c>
      <c r="B23" s="89">
        <v>16.85811</v>
      </c>
      <c r="C23" s="89">
        <v>20.431636999999998</v>
      </c>
      <c r="D23" s="89">
        <v>18.666274000000001</v>
      </c>
      <c r="E23" s="89">
        <v>55.956021</v>
      </c>
      <c r="F23" s="89">
        <v>50.431528</v>
      </c>
      <c r="G23" s="90">
        <f t="shared" si="0"/>
        <v>10.954443022230052</v>
      </c>
    </row>
    <row r="24" spans="1:7" ht="12.75" customHeight="1" x14ac:dyDescent="0.2">
      <c r="A24" s="55" t="s">
        <v>61</v>
      </c>
      <c r="B24" s="89">
        <v>44.648057000000001</v>
      </c>
      <c r="C24" s="89">
        <v>45.223272000000001</v>
      </c>
      <c r="D24" s="89">
        <v>50.624547</v>
      </c>
      <c r="E24" s="89">
        <v>140.49587600000001</v>
      </c>
      <c r="F24" s="89">
        <v>158.83237299999999</v>
      </c>
      <c r="G24" s="90">
        <f t="shared" si="0"/>
        <v>-11.544558992391302</v>
      </c>
    </row>
    <row r="25" spans="1:7" ht="12.75" customHeight="1" x14ac:dyDescent="0.2">
      <c r="A25" s="55" t="s">
        <v>71</v>
      </c>
      <c r="B25" s="89">
        <v>1.8802410000000001</v>
      </c>
      <c r="C25" s="89">
        <v>3.7002039999999998</v>
      </c>
      <c r="D25" s="89">
        <v>5.316592</v>
      </c>
      <c r="E25" s="89">
        <v>10.897036999999999</v>
      </c>
      <c r="F25" s="89">
        <v>12.614174</v>
      </c>
      <c r="G25" s="90">
        <f t="shared" si="0"/>
        <v>-13.612758156023546</v>
      </c>
    </row>
    <row r="26" spans="1:7" ht="12.75" customHeight="1" x14ac:dyDescent="0.2">
      <c r="A26" s="55" t="s">
        <v>72</v>
      </c>
      <c r="B26" s="89">
        <v>1.8493269999999999</v>
      </c>
      <c r="C26" s="89">
        <v>2.248408</v>
      </c>
      <c r="D26" s="89">
        <v>3.6423999999999999</v>
      </c>
      <c r="E26" s="89">
        <v>7.7401350000000004</v>
      </c>
      <c r="F26" s="89">
        <v>7.5301879999999999</v>
      </c>
      <c r="G26" s="90">
        <f t="shared" si="0"/>
        <v>2.7880711610387436</v>
      </c>
    </row>
    <row r="27" spans="1:7" ht="12.75" customHeight="1" x14ac:dyDescent="0.2">
      <c r="A27" s="55" t="s">
        <v>73</v>
      </c>
      <c r="B27" s="89">
        <v>3.1716700000000002</v>
      </c>
      <c r="C27" s="89">
        <v>3.1440739999999998</v>
      </c>
      <c r="D27" s="89">
        <v>4.2799300000000002</v>
      </c>
      <c r="E27" s="89">
        <v>10.595674000000001</v>
      </c>
      <c r="F27" s="89">
        <v>13.368026</v>
      </c>
      <c r="G27" s="90">
        <f t="shared" si="0"/>
        <v>-20.738678994191062</v>
      </c>
    </row>
    <row r="28" spans="1:7" ht="12.75" customHeight="1" x14ac:dyDescent="0.2">
      <c r="A28" s="55" t="s">
        <v>64</v>
      </c>
      <c r="B28" s="89">
        <v>4.3189669999999998</v>
      </c>
      <c r="C28" s="89">
        <v>4.2930729999999997</v>
      </c>
      <c r="D28" s="89">
        <v>4.2925849999999999</v>
      </c>
      <c r="E28" s="89">
        <v>12.904624999999999</v>
      </c>
      <c r="F28" s="89">
        <v>12.601934</v>
      </c>
      <c r="G28" s="90">
        <f t="shared" si="0"/>
        <v>2.4019408449528328</v>
      </c>
    </row>
    <row r="29" spans="1:7" ht="12.75" customHeight="1" x14ac:dyDescent="0.2">
      <c r="A29" s="55" t="s">
        <v>65</v>
      </c>
      <c r="B29" s="89">
        <v>6.0603990000000003</v>
      </c>
      <c r="C29" s="89">
        <v>6.0530150000000003</v>
      </c>
      <c r="D29" s="89">
        <v>5.5875459999999997</v>
      </c>
      <c r="E29" s="89">
        <v>17.700959999999998</v>
      </c>
      <c r="F29" s="89">
        <v>27.722365</v>
      </c>
      <c r="G29" s="90">
        <f t="shared" si="0"/>
        <v>-36.149170534332121</v>
      </c>
    </row>
    <row r="30" spans="1:7" ht="12.75" customHeight="1" x14ac:dyDescent="0.2">
      <c r="A30" s="55" t="s">
        <v>62</v>
      </c>
      <c r="B30" s="89">
        <v>0.64348099999999997</v>
      </c>
      <c r="C30" s="89">
        <v>0.91758300000000004</v>
      </c>
      <c r="D30" s="89">
        <v>0.94162900000000005</v>
      </c>
      <c r="E30" s="89">
        <v>2.5026929999999998</v>
      </c>
      <c r="F30" s="89">
        <v>1.775331</v>
      </c>
      <c r="G30" s="90">
        <f t="shared" si="0"/>
        <v>40.970500712261526</v>
      </c>
    </row>
    <row r="31" spans="1:7" ht="12.75" customHeight="1" x14ac:dyDescent="0.2">
      <c r="A31" s="55" t="s">
        <v>63</v>
      </c>
      <c r="B31" s="89">
        <v>0.99003799999999997</v>
      </c>
      <c r="C31" s="89">
        <v>1.283981</v>
      </c>
      <c r="D31" s="89">
        <v>0.88458199999999998</v>
      </c>
      <c r="E31" s="89">
        <v>3.158601</v>
      </c>
      <c r="F31" s="89">
        <v>3.8407819999999999</v>
      </c>
      <c r="G31" s="90">
        <f t="shared" si="0"/>
        <v>-17.761513150186602</v>
      </c>
    </row>
    <row r="32" spans="1:7" ht="12.75" customHeight="1" x14ac:dyDescent="0.2">
      <c r="A32" s="56" t="s">
        <v>66</v>
      </c>
      <c r="B32" s="104">
        <f>B10-B12</f>
        <v>460.47441000000003</v>
      </c>
      <c r="C32" s="104">
        <f>C10-C12</f>
        <v>440.04012299999977</v>
      </c>
      <c r="D32" s="104">
        <f>D10-D12</f>
        <v>585.12380499999983</v>
      </c>
      <c r="E32" s="104">
        <f>E10-E12</f>
        <v>1485.6383380000004</v>
      </c>
      <c r="F32" s="104">
        <f>F10-F12</f>
        <v>1254.651881</v>
      </c>
      <c r="G32" s="105">
        <f t="shared" si="0"/>
        <v>18.41040215999169</v>
      </c>
    </row>
    <row r="33" spans="1:7" ht="12.75" customHeight="1" x14ac:dyDescent="0.2">
      <c r="A33" s="54" t="s">
        <v>23</v>
      </c>
      <c r="B33" s="9"/>
      <c r="C33" s="9"/>
      <c r="D33" s="9"/>
      <c r="E33" s="9"/>
      <c r="F33" s="9"/>
      <c r="G33" s="9"/>
    </row>
    <row r="34" spans="1:7" ht="12.75" customHeight="1" x14ac:dyDescent="0.2">
      <c r="A34" s="55" t="s">
        <v>67</v>
      </c>
      <c r="B34" s="89">
        <v>103.935681</v>
      </c>
      <c r="C34" s="89">
        <v>112.441136</v>
      </c>
      <c r="D34" s="89">
        <v>204.77245400000001</v>
      </c>
      <c r="E34" s="89">
        <v>421.149271</v>
      </c>
      <c r="F34" s="89">
        <v>272.20626099999998</v>
      </c>
      <c r="G34" s="90">
        <f t="shared" ref="G34:G43" si="1">IF(AND(F34&gt;0,E34&gt;0),(E34/F34%)-100,"x  ")</f>
        <v>54.716966998786262</v>
      </c>
    </row>
    <row r="35" spans="1:7" ht="12.75" customHeight="1" x14ac:dyDescent="0.2">
      <c r="A35" s="55" t="s">
        <v>68</v>
      </c>
      <c r="B35" s="89">
        <v>145.92827</v>
      </c>
      <c r="C35" s="89">
        <v>138.32284799999999</v>
      </c>
      <c r="D35" s="89">
        <v>160.28149500000001</v>
      </c>
      <c r="E35" s="89">
        <v>444.53261300000003</v>
      </c>
      <c r="F35" s="89">
        <v>415.845934</v>
      </c>
      <c r="G35" s="90">
        <f t="shared" si="1"/>
        <v>6.8983911238627087</v>
      </c>
    </row>
    <row r="36" spans="1:7" ht="12.75" customHeight="1" x14ac:dyDescent="0.2">
      <c r="A36" s="55" t="s">
        <v>69</v>
      </c>
      <c r="B36" s="89">
        <v>84.039807999999994</v>
      </c>
      <c r="C36" s="89">
        <v>70.653733000000003</v>
      </c>
      <c r="D36" s="89">
        <v>89.518302000000006</v>
      </c>
      <c r="E36" s="89">
        <v>244.21184299999999</v>
      </c>
      <c r="F36" s="89">
        <v>227.086873</v>
      </c>
      <c r="G36" s="90">
        <f t="shared" si="1"/>
        <v>7.5411536447551413</v>
      </c>
    </row>
    <row r="37" spans="1:7" ht="12.75" customHeight="1" x14ac:dyDescent="0.2">
      <c r="A37" s="55" t="s">
        <v>70</v>
      </c>
      <c r="B37" s="89">
        <v>60.722414999999998</v>
      </c>
      <c r="C37" s="89">
        <v>55.877595999999997</v>
      </c>
      <c r="D37" s="89">
        <v>62.213653000000001</v>
      </c>
      <c r="E37" s="89">
        <v>178.81366399999999</v>
      </c>
      <c r="F37" s="89">
        <v>131.11475799999999</v>
      </c>
      <c r="G37" s="90">
        <f t="shared" si="1"/>
        <v>36.379509620114618</v>
      </c>
    </row>
    <row r="38" spans="1:7" ht="12.75" customHeight="1" x14ac:dyDescent="0.2">
      <c r="A38" s="55" t="s">
        <v>74</v>
      </c>
      <c r="B38" s="89">
        <v>30.608568000000002</v>
      </c>
      <c r="C38" s="89">
        <v>25.41574</v>
      </c>
      <c r="D38" s="89">
        <v>27.739431</v>
      </c>
      <c r="E38" s="89">
        <v>83.763739000000001</v>
      </c>
      <c r="F38" s="89">
        <v>85.279118999999994</v>
      </c>
      <c r="G38" s="90">
        <f t="shared" si="1"/>
        <v>-1.7769648863281446</v>
      </c>
    </row>
    <row r="39" spans="1:7" ht="12.75" customHeight="1" x14ac:dyDescent="0.2">
      <c r="A39" s="55" t="s">
        <v>156</v>
      </c>
      <c r="B39" s="89">
        <v>3.1138110000000001</v>
      </c>
      <c r="C39" s="89">
        <v>2.5117289999999999</v>
      </c>
      <c r="D39" s="89">
        <v>3.258302</v>
      </c>
      <c r="E39" s="89">
        <v>8.8838419999999996</v>
      </c>
      <c r="F39" s="89">
        <v>14.125339</v>
      </c>
      <c r="G39" s="90">
        <f t="shared" si="1"/>
        <v>-37.107052793564819</v>
      </c>
    </row>
    <row r="40" spans="1:7" ht="12.75" customHeight="1" x14ac:dyDescent="0.2">
      <c r="A40" s="55" t="s">
        <v>75</v>
      </c>
      <c r="B40" s="89">
        <v>19.223579000000001</v>
      </c>
      <c r="C40" s="89">
        <v>19.257915000000001</v>
      </c>
      <c r="D40" s="89">
        <v>21.612152999999999</v>
      </c>
      <c r="E40" s="89">
        <v>60.093646999999997</v>
      </c>
      <c r="F40" s="89">
        <v>66.236154999999997</v>
      </c>
      <c r="G40" s="90">
        <f t="shared" si="1"/>
        <v>-9.2736482061798426</v>
      </c>
    </row>
    <row r="41" spans="1:7" ht="12.75" customHeight="1" x14ac:dyDescent="0.2">
      <c r="A41" s="55" t="s">
        <v>76</v>
      </c>
      <c r="B41" s="89">
        <v>8.1131220000000006</v>
      </c>
      <c r="C41" s="89">
        <v>11.684119000000001</v>
      </c>
      <c r="D41" s="89">
        <v>11.054010999999999</v>
      </c>
      <c r="E41" s="89">
        <v>30.851251999999999</v>
      </c>
      <c r="F41" s="89">
        <v>28.478311000000001</v>
      </c>
      <c r="G41" s="90">
        <f t="shared" si="1"/>
        <v>8.332449912496557</v>
      </c>
    </row>
    <row r="42" spans="1:7" ht="12.75" customHeight="1" x14ac:dyDescent="0.2">
      <c r="A42" s="55" t="s">
        <v>77</v>
      </c>
      <c r="B42" s="89">
        <v>4.7891560000000002</v>
      </c>
      <c r="C42" s="89">
        <v>3.8753069999999998</v>
      </c>
      <c r="D42" s="89">
        <v>4.674004</v>
      </c>
      <c r="E42" s="89">
        <v>13.338467</v>
      </c>
      <c r="F42" s="89">
        <v>14.279131</v>
      </c>
      <c r="G42" s="90">
        <f t="shared" si="1"/>
        <v>-6.5876838023266373</v>
      </c>
    </row>
    <row r="43" spans="1:7" ht="12.75" customHeight="1" x14ac:dyDescent="0.2">
      <c r="A43" s="58" t="s">
        <v>78</v>
      </c>
      <c r="B43" s="89">
        <f>B8-B10</f>
        <v>525.92001899999991</v>
      </c>
      <c r="C43" s="89">
        <f>C8-C10</f>
        <v>107.83589800000004</v>
      </c>
      <c r="D43" s="89">
        <f>D8-D10</f>
        <v>155.07170500000007</v>
      </c>
      <c r="E43" s="89">
        <f>E8-E10</f>
        <v>788.82762199999979</v>
      </c>
      <c r="F43" s="89">
        <f>F8-F10</f>
        <v>337.55843199999981</v>
      </c>
      <c r="G43" s="90">
        <f t="shared" si="1"/>
        <v>133.68624428258994</v>
      </c>
    </row>
    <row r="44" spans="1:7" ht="12.75" customHeight="1" x14ac:dyDescent="0.2">
      <c r="A44" s="56" t="s">
        <v>32</v>
      </c>
      <c r="B44" s="9"/>
      <c r="C44" s="9"/>
      <c r="D44" s="9"/>
      <c r="E44" s="9"/>
      <c r="F44" s="9"/>
      <c r="G44" s="9"/>
    </row>
    <row r="45" spans="1:7" ht="12.75" customHeight="1" x14ac:dyDescent="0.2">
      <c r="A45" s="56" t="s">
        <v>79</v>
      </c>
      <c r="B45" s="89">
        <v>15.6754</v>
      </c>
      <c r="C45" s="89">
        <v>17.109211999999999</v>
      </c>
      <c r="D45" s="89">
        <v>24.059286</v>
      </c>
      <c r="E45" s="89">
        <v>56.843898000000003</v>
      </c>
      <c r="F45" s="89">
        <v>58.981788000000002</v>
      </c>
      <c r="G45" s="90">
        <f>IF(AND(F45&gt;0,E45&gt;0),(E45/F45%)-100,"x  ")</f>
        <v>-3.6246612259363786</v>
      </c>
    </row>
    <row r="46" spans="1:7" ht="12.75" customHeight="1" x14ac:dyDescent="0.2">
      <c r="A46" s="56" t="s">
        <v>80</v>
      </c>
      <c r="B46" s="89">
        <v>439.04412100000002</v>
      </c>
      <c r="C46" s="89">
        <v>24.626743999999999</v>
      </c>
      <c r="D46" s="89">
        <v>28.966660000000001</v>
      </c>
      <c r="E46" s="89">
        <v>492.63752499999998</v>
      </c>
      <c r="F46" s="89">
        <v>63.089505000000003</v>
      </c>
      <c r="G46" s="90">
        <f>IF(AND(F46&gt;0,E46&gt;0),(E46/F46%)-100,"x  ")</f>
        <v>680.85495360916207</v>
      </c>
    </row>
    <row r="47" spans="1:7" ht="12.75" customHeight="1" x14ac:dyDescent="0.2">
      <c r="A47" s="56" t="s">
        <v>81</v>
      </c>
      <c r="B47" s="89">
        <v>42.497847</v>
      </c>
      <c r="C47" s="89">
        <v>39.468604999999997</v>
      </c>
      <c r="D47" s="89">
        <v>51.694426999999997</v>
      </c>
      <c r="E47" s="89">
        <v>133.66087899999999</v>
      </c>
      <c r="F47" s="89">
        <v>131.02369999999999</v>
      </c>
      <c r="G47" s="90">
        <f>IF(AND(F47&gt;0,E47&gt;0),(E47/F47%)-100,"x  ")</f>
        <v>2.0127496017896078</v>
      </c>
    </row>
    <row r="48" spans="1:7" ht="12.75" customHeight="1" x14ac:dyDescent="0.2">
      <c r="A48" s="56" t="s">
        <v>82</v>
      </c>
      <c r="B48" s="89">
        <v>16.187801</v>
      </c>
      <c r="C48" s="89">
        <v>14.008399000000001</v>
      </c>
      <c r="D48" s="89">
        <v>32.152006999999998</v>
      </c>
      <c r="E48" s="89">
        <v>62.348207000000002</v>
      </c>
      <c r="F48" s="89">
        <v>48.934023000000003</v>
      </c>
      <c r="G48" s="90">
        <f>IF(AND(F48&gt;0,E48&gt;0),(E48/F48%)-100,"x  ")</f>
        <v>27.412796205208792</v>
      </c>
    </row>
    <row r="49" spans="1:7" ht="12.75" customHeight="1" x14ac:dyDescent="0.2">
      <c r="A49" s="57" t="s">
        <v>83</v>
      </c>
      <c r="B49" s="89">
        <v>53.494939000000002</v>
      </c>
      <c r="C49" s="89">
        <v>384.12231700000001</v>
      </c>
      <c r="D49" s="89">
        <v>62.870111000000001</v>
      </c>
      <c r="E49" s="89">
        <v>500.48736700000001</v>
      </c>
      <c r="F49" s="89">
        <v>695.53989899999999</v>
      </c>
      <c r="G49" s="90">
        <f>IF(AND(F49&gt;0,E49&gt;0),(E49/F49%)-100,"x  ")</f>
        <v>-28.043327533105327</v>
      </c>
    </row>
    <row r="50" spans="1:7" ht="12.75" customHeight="1" x14ac:dyDescent="0.2">
      <c r="A50" s="58" t="s">
        <v>32</v>
      </c>
      <c r="B50" s="9"/>
      <c r="C50" s="9"/>
      <c r="D50" s="9"/>
      <c r="E50" s="9"/>
      <c r="F50" s="9"/>
      <c r="G50" s="9"/>
    </row>
    <row r="51" spans="1:7" ht="12.75" customHeight="1" x14ac:dyDescent="0.2">
      <c r="A51" s="58" t="s">
        <v>84</v>
      </c>
      <c r="B51" s="89">
        <v>2.1215510000000002</v>
      </c>
      <c r="C51" s="89">
        <v>340.30701800000003</v>
      </c>
      <c r="D51" s="89">
        <v>8.1272559999999991</v>
      </c>
      <c r="E51" s="89">
        <v>350.55582500000003</v>
      </c>
      <c r="F51" s="89">
        <v>10.897872</v>
      </c>
      <c r="G51" s="90">
        <f>IF(AND(F51&gt;0,E51&gt;0),(E51/F51%)-100,"x  ")</f>
        <v>3116.7364876372199</v>
      </c>
    </row>
    <row r="52" spans="1:7" ht="12.75" customHeight="1" x14ac:dyDescent="0.2">
      <c r="A52" s="58" t="s">
        <v>131</v>
      </c>
      <c r="B52" s="89">
        <v>6.7387160000000002</v>
      </c>
      <c r="C52" s="89">
        <v>8.1680949999999992</v>
      </c>
      <c r="D52" s="89">
        <v>7.8937879999999998</v>
      </c>
      <c r="E52" s="89">
        <v>22.800598999999998</v>
      </c>
      <c r="F52" s="89">
        <v>4.3459770000000004</v>
      </c>
      <c r="G52" s="90">
        <f>IF(AND(F52&gt;0,E52&gt;0),(E52/F52%)-100,"x  ")</f>
        <v>424.63689982712742</v>
      </c>
    </row>
    <row r="53" spans="1:7" ht="12.75" customHeight="1" x14ac:dyDescent="0.2">
      <c r="A53" s="58" t="s">
        <v>85</v>
      </c>
      <c r="B53" s="89">
        <v>23.310972</v>
      </c>
      <c r="C53" s="89">
        <v>7.0327299999999999</v>
      </c>
      <c r="D53" s="89">
        <v>14.753769</v>
      </c>
      <c r="E53" s="89">
        <v>45.097470999999999</v>
      </c>
      <c r="F53" s="89">
        <v>20.476877000000002</v>
      </c>
      <c r="G53" s="90">
        <f>IF(AND(F53&gt;0,E53&gt;0),(E53/F53%)-100,"x  ")</f>
        <v>120.23607896848722</v>
      </c>
    </row>
    <row r="54" spans="1:7" ht="12.75" customHeight="1" x14ac:dyDescent="0.2">
      <c r="A54" s="59" t="s">
        <v>86</v>
      </c>
      <c r="B54" s="89">
        <v>172.11625599999999</v>
      </c>
      <c r="C54" s="89">
        <v>169.34314800000001</v>
      </c>
      <c r="D54" s="89">
        <v>425.99039099999999</v>
      </c>
      <c r="E54" s="89">
        <v>767.44979499999999</v>
      </c>
      <c r="F54" s="89">
        <v>535.74641999999994</v>
      </c>
      <c r="G54" s="90">
        <f>IF(AND(F54&gt;0,E54&gt;0),(E54/F54%)-100,"x  ")</f>
        <v>43.248702436499741</v>
      </c>
    </row>
    <row r="55" spans="1:7" ht="12.75" customHeight="1" x14ac:dyDescent="0.2">
      <c r="A55" s="52" t="s">
        <v>32</v>
      </c>
      <c r="B55" s="9"/>
      <c r="C55" s="9"/>
      <c r="D55" s="9"/>
      <c r="E55" s="9"/>
      <c r="F55" s="9"/>
      <c r="G55" s="9"/>
    </row>
    <row r="56" spans="1:7" ht="12.75" customHeight="1" x14ac:dyDescent="0.2">
      <c r="A56" s="58" t="s">
        <v>87</v>
      </c>
      <c r="B56" s="89">
        <v>145.41322299999999</v>
      </c>
      <c r="C56" s="89">
        <v>145.703473</v>
      </c>
      <c r="D56" s="89">
        <v>176.196031</v>
      </c>
      <c r="E56" s="89">
        <v>467.312727</v>
      </c>
      <c r="F56" s="89">
        <v>460.08610900000002</v>
      </c>
      <c r="G56" s="90">
        <f>IF(AND(F56&gt;0,E56&gt;0),(E56/F56%)-100,"x  ")</f>
        <v>1.5707098863965001</v>
      </c>
    </row>
    <row r="57" spans="1:7" ht="12.75" customHeight="1" x14ac:dyDescent="0.2">
      <c r="A57" s="53" t="s">
        <v>32</v>
      </c>
      <c r="B57" s="9"/>
      <c r="C57" s="9"/>
      <c r="D57" s="9"/>
      <c r="E57" s="9"/>
      <c r="F57" s="9"/>
      <c r="G57" s="9"/>
    </row>
    <row r="58" spans="1:7" ht="12.75" customHeight="1" x14ac:dyDescent="0.2">
      <c r="A58" s="53" t="s">
        <v>88</v>
      </c>
      <c r="B58" s="89">
        <v>129.97977800000001</v>
      </c>
      <c r="C58" s="89">
        <v>127.405868</v>
      </c>
      <c r="D58" s="89">
        <v>153.48482899999999</v>
      </c>
      <c r="E58" s="89">
        <v>410.870475</v>
      </c>
      <c r="F58" s="89">
        <v>384.45762000000002</v>
      </c>
      <c r="G58" s="90">
        <f>IF(AND(F58&gt;0,E58&gt;0),(E58/F58%)-100,"x  ")</f>
        <v>6.8701603573366583</v>
      </c>
    </row>
    <row r="59" spans="1:7" ht="12.75" customHeight="1" x14ac:dyDescent="0.2">
      <c r="A59" s="53" t="s">
        <v>89</v>
      </c>
      <c r="B59" s="89">
        <v>9.2422810000000002</v>
      </c>
      <c r="C59" s="89">
        <v>11.124074</v>
      </c>
      <c r="D59" s="89">
        <v>14.380272</v>
      </c>
      <c r="E59" s="89">
        <v>34.746626999999997</v>
      </c>
      <c r="F59" s="89">
        <v>48.502321000000002</v>
      </c>
      <c r="G59" s="90">
        <f>IF(AND(F59&gt;0,E59&gt;0),(E59/F59%)-100,"x  ")</f>
        <v>-28.360898440303515</v>
      </c>
    </row>
    <row r="60" spans="1:7" ht="12.75" customHeight="1" x14ac:dyDescent="0.2">
      <c r="A60" s="52" t="s">
        <v>132</v>
      </c>
      <c r="B60" s="95">
        <v>22.543275999999999</v>
      </c>
      <c r="C60" s="89">
        <v>19.575023999999999</v>
      </c>
      <c r="D60" s="89">
        <v>28.126417</v>
      </c>
      <c r="E60" s="89">
        <v>70.244716999999994</v>
      </c>
      <c r="F60" s="89">
        <v>63.873361000000003</v>
      </c>
      <c r="G60" s="90">
        <f>IF(AND(F60&gt;0,E60&gt;0),(E60/F60%)-100,"x  ")</f>
        <v>9.9749815889600484</v>
      </c>
    </row>
    <row r="61" spans="1:7" ht="12.75" customHeight="1" x14ac:dyDescent="0.2">
      <c r="A61" s="53" t="s">
        <v>32</v>
      </c>
      <c r="B61" s="9"/>
      <c r="C61" s="9"/>
      <c r="D61" s="9"/>
      <c r="E61" s="9"/>
      <c r="F61" s="9"/>
      <c r="G61" s="9"/>
    </row>
    <row r="62" spans="1:7" ht="12.75" customHeight="1" x14ac:dyDescent="0.2">
      <c r="A62" s="53" t="s">
        <v>90</v>
      </c>
      <c r="B62" s="89">
        <v>10.768300999999999</v>
      </c>
      <c r="C62" s="89">
        <v>9.2889219999999995</v>
      </c>
      <c r="D62" s="89">
        <v>14.482794999999999</v>
      </c>
      <c r="E62" s="89">
        <v>34.540018000000003</v>
      </c>
      <c r="F62" s="89">
        <v>29.555107</v>
      </c>
      <c r="G62" s="90">
        <f>IF(AND(F62&gt;0,E62&gt;0),(E62/F62%)-100,"x  ")</f>
        <v>16.866496203177363</v>
      </c>
    </row>
    <row r="63" spans="1:7" ht="12.75" customHeight="1" x14ac:dyDescent="0.2">
      <c r="A63" s="53"/>
      <c r="B63" s="9"/>
      <c r="C63" s="9"/>
      <c r="D63" s="9"/>
      <c r="E63" s="9"/>
      <c r="F63" s="9"/>
      <c r="G63" s="9"/>
    </row>
    <row r="64" spans="1:7" ht="12.75" customHeight="1" x14ac:dyDescent="0.2">
      <c r="A64" s="59" t="s">
        <v>91</v>
      </c>
      <c r="B64" s="89">
        <v>215.94022799999999</v>
      </c>
      <c r="C64" s="89">
        <v>249.56704300000001</v>
      </c>
      <c r="D64" s="89">
        <v>344.504954</v>
      </c>
      <c r="E64" s="89">
        <v>810.01222499999994</v>
      </c>
      <c r="F64" s="89">
        <v>672.28990899999997</v>
      </c>
      <c r="G64" s="90">
        <f>IF(AND(F64&gt;0,E64&gt;0),(E64/F64%)-100,"x  ")</f>
        <v>20.485554543702065</v>
      </c>
    </row>
    <row r="65" spans="1:7" ht="12.75" customHeight="1" x14ac:dyDescent="0.2">
      <c r="A65" s="52" t="s">
        <v>32</v>
      </c>
      <c r="B65" s="9"/>
      <c r="C65" s="9"/>
      <c r="D65" s="9"/>
      <c r="E65" s="9"/>
      <c r="F65" s="9"/>
      <c r="G65" s="9"/>
    </row>
    <row r="66" spans="1:7" ht="12.75" customHeight="1" x14ac:dyDescent="0.2">
      <c r="A66" s="58" t="s">
        <v>92</v>
      </c>
      <c r="B66" s="89">
        <v>28.181729000000001</v>
      </c>
      <c r="C66" s="89">
        <v>32.710163999999999</v>
      </c>
      <c r="D66" s="89">
        <v>42.464210999999999</v>
      </c>
      <c r="E66" s="89">
        <v>103.356104</v>
      </c>
      <c r="F66" s="89">
        <v>96.336760999999996</v>
      </c>
      <c r="G66" s="90">
        <f t="shared" ref="G66:G71" si="2">IF(AND(F66&gt;0,E66&gt;0),(E66/F66%)-100,"x  ")</f>
        <v>7.2862559703455361</v>
      </c>
    </row>
    <row r="67" spans="1:7" ht="12.75" customHeight="1" x14ac:dyDescent="0.2">
      <c r="A67" s="58" t="s">
        <v>185</v>
      </c>
      <c r="B67" s="89">
        <v>82.028104999999996</v>
      </c>
      <c r="C67" s="89">
        <v>81.915335999999996</v>
      </c>
      <c r="D67" s="89">
        <v>122.41588299999999</v>
      </c>
      <c r="E67" s="89">
        <v>286.35932400000002</v>
      </c>
      <c r="F67" s="89">
        <v>211.13787600000001</v>
      </c>
      <c r="G67" s="90">
        <f t="shared" si="2"/>
        <v>35.626695420579125</v>
      </c>
    </row>
    <row r="68" spans="1:7" ht="12.75" customHeight="1" x14ac:dyDescent="0.2">
      <c r="A68" s="58" t="s">
        <v>93</v>
      </c>
      <c r="B68" s="89">
        <v>19.931004999999999</v>
      </c>
      <c r="C68" s="89">
        <v>22.867044</v>
      </c>
      <c r="D68" s="89">
        <v>30.782129000000001</v>
      </c>
      <c r="E68" s="89">
        <v>73.580178000000004</v>
      </c>
      <c r="F68" s="89">
        <v>113.847458</v>
      </c>
      <c r="G68" s="90">
        <f t="shared" si="2"/>
        <v>-35.36950293611298</v>
      </c>
    </row>
    <row r="69" spans="1:7" ht="12.75" customHeight="1" x14ac:dyDescent="0.2">
      <c r="A69" s="58" t="s">
        <v>94</v>
      </c>
      <c r="B69" s="89">
        <v>17.035246000000001</v>
      </c>
      <c r="C69" s="89">
        <v>21.694980000000001</v>
      </c>
      <c r="D69" s="89">
        <v>19.997941999999998</v>
      </c>
      <c r="E69" s="89">
        <v>58.728167999999997</v>
      </c>
      <c r="F69" s="89">
        <v>50.366092999999999</v>
      </c>
      <c r="G69" s="90">
        <f t="shared" si="2"/>
        <v>16.602588173754114</v>
      </c>
    </row>
    <row r="70" spans="1:7" ht="12.75" customHeight="1" x14ac:dyDescent="0.2">
      <c r="A70" s="60" t="s">
        <v>133</v>
      </c>
      <c r="B70" s="89">
        <v>15.707839999999999</v>
      </c>
      <c r="C70" s="89">
        <v>18.181812999999998</v>
      </c>
      <c r="D70" s="89">
        <v>31.771782000000002</v>
      </c>
      <c r="E70" s="89">
        <v>65.661434999999997</v>
      </c>
      <c r="F70" s="89">
        <v>30.424741000000001</v>
      </c>
      <c r="G70" s="90">
        <f t="shared" si="2"/>
        <v>115.81592099666517</v>
      </c>
    </row>
    <row r="71" spans="1:7" ht="12.75" customHeight="1" x14ac:dyDescent="0.2">
      <c r="A71" s="61" t="s">
        <v>95</v>
      </c>
      <c r="B71" s="89">
        <v>10.35289</v>
      </c>
      <c r="C71" s="89">
        <v>7.5004020000000002</v>
      </c>
      <c r="D71" s="89">
        <v>11.648179000000001</v>
      </c>
      <c r="E71" s="89">
        <v>29.501470999999999</v>
      </c>
      <c r="F71" s="89">
        <v>29.322937</v>
      </c>
      <c r="G71" s="90">
        <f t="shared" si="2"/>
        <v>0.6088544268263405</v>
      </c>
    </row>
    <row r="72" spans="1:7" ht="12.75" customHeight="1" x14ac:dyDescent="0.2">
      <c r="A72" s="62" t="s">
        <v>32</v>
      </c>
      <c r="B72" s="9"/>
      <c r="C72" s="9"/>
      <c r="D72" s="9"/>
      <c r="E72" s="9"/>
      <c r="F72" s="9"/>
      <c r="G72" s="9"/>
    </row>
    <row r="73" spans="1:7" ht="12.75" customHeight="1" x14ac:dyDescent="0.2">
      <c r="A73" s="62" t="s">
        <v>116</v>
      </c>
      <c r="B73" s="89">
        <v>9.1679189999999995</v>
      </c>
      <c r="C73" s="89">
        <v>6.1563319999999999</v>
      </c>
      <c r="D73" s="89">
        <v>9.6010709999999992</v>
      </c>
      <c r="E73" s="89">
        <v>24.925322000000001</v>
      </c>
      <c r="F73" s="89">
        <v>26.061799000000001</v>
      </c>
      <c r="G73" s="90">
        <f>IF(AND(F73&gt;0,E73&gt;0),(E73/F73%)-100,"x  ")</f>
        <v>-4.3607005026782701</v>
      </c>
    </row>
    <row r="74" spans="1:7" ht="24" x14ac:dyDescent="0.2">
      <c r="A74" s="63" t="s">
        <v>111</v>
      </c>
      <c r="B74" s="89">
        <v>1.1731419999999999</v>
      </c>
      <c r="C74" s="89">
        <v>1.5941689999999999</v>
      </c>
      <c r="D74" s="89">
        <v>3.9772850000000002</v>
      </c>
      <c r="E74" s="89">
        <v>6.7445959999999996</v>
      </c>
      <c r="F74" s="89">
        <v>6.2313989999999997</v>
      </c>
      <c r="G74" s="90">
        <f>IF(AND(F74&gt;0,E74&gt;0),(E74/F74%)-100,"x  ")</f>
        <v>8.2356626497516743</v>
      </c>
    </row>
    <row r="75" spans="1:7" x14ac:dyDescent="0.2">
      <c r="A75" s="64" t="s">
        <v>46</v>
      </c>
      <c r="B75" s="96">
        <v>1991.964453</v>
      </c>
      <c r="C75" s="92">
        <v>1895.5879090000001</v>
      </c>
      <c r="D75" s="92">
        <v>2177.2472630000002</v>
      </c>
      <c r="E75" s="92">
        <v>6064.7996249999997</v>
      </c>
      <c r="F75" s="92">
        <v>5165.229386</v>
      </c>
      <c r="G75" s="93">
        <f>IF(AND(F75&gt;0,E75&gt;0),(E75/F75%)-100,"x  ")</f>
        <v>17.41588169226759</v>
      </c>
    </row>
    <row r="77" spans="1:7" x14ac:dyDescent="0.2">
      <c r="A77" s="34" t="s">
        <v>157</v>
      </c>
    </row>
    <row r="78" spans="1:7" x14ac:dyDescent="0.2">
      <c r="A78" s="34" t="s">
        <v>184</v>
      </c>
      <c r="B78" s="86"/>
      <c r="C78" s="86"/>
      <c r="D78" s="86"/>
      <c r="E78" s="86"/>
      <c r="F78" s="86"/>
      <c r="G78" s="86"/>
    </row>
    <row r="79" spans="1:7" x14ac:dyDescent="0.2">
      <c r="A79" s="34"/>
      <c r="B79" s="34"/>
      <c r="C79" s="34"/>
      <c r="D79" s="34"/>
      <c r="E79" s="34"/>
      <c r="F79" s="34"/>
      <c r="G79" s="34"/>
    </row>
  </sheetData>
  <mergeCells count="6">
    <mergeCell ref="A2:G2"/>
    <mergeCell ref="B5:D5"/>
    <mergeCell ref="A4:A6"/>
    <mergeCell ref="B6:F6"/>
    <mergeCell ref="E4:G4"/>
    <mergeCell ref="G5:G6"/>
  </mergeCells>
  <conditionalFormatting sqref="A8:G24 A26:G75">
    <cfRule type="expression" dxfId="1" priority="2">
      <formula>MOD(ROW(),2)=0</formula>
    </cfRule>
  </conditionalFormatting>
  <conditionalFormatting sqref="A25:G25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G III 1 - vj 1/17 SH</oddFooter>
  </headerFooter>
  <rowBreaks count="1" manualBreakCount="1">
    <brk id="4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zoomScaleNormal="100" workbookViewId="0"/>
  </sheetViews>
  <sheetFormatPr baseColWidth="10" defaultColWidth="10.875" defaultRowHeight="14.25" x14ac:dyDescent="0.2"/>
  <cols>
    <col min="1" max="7" width="11.875" customWidth="1"/>
  </cols>
  <sheetData>
    <row r="2" spans="1:7" x14ac:dyDescent="0.2">
      <c r="A2" s="118" t="s">
        <v>163</v>
      </c>
      <c r="B2" s="118"/>
      <c r="C2" s="118"/>
      <c r="D2" s="118"/>
      <c r="E2" s="118"/>
      <c r="F2" s="118"/>
      <c r="G2" s="118"/>
    </row>
    <row r="3" spans="1:7" x14ac:dyDescent="0.2">
      <c r="A3" s="118" t="s">
        <v>174</v>
      </c>
      <c r="B3" s="118"/>
      <c r="C3" s="118"/>
      <c r="D3" s="118"/>
      <c r="E3" s="118"/>
      <c r="F3" s="118"/>
      <c r="G3" s="118"/>
    </row>
    <row r="28" spans="1:7" x14ac:dyDescent="0.2">
      <c r="A28" s="118"/>
      <c r="B28" s="118"/>
      <c r="C28" s="118"/>
      <c r="D28" s="118"/>
      <c r="E28" s="118"/>
      <c r="F28" s="118"/>
      <c r="G28" s="118"/>
    </row>
    <row r="29" spans="1:7" x14ac:dyDescent="0.2">
      <c r="A29" s="137" t="s">
        <v>175</v>
      </c>
      <c r="B29" s="137"/>
      <c r="C29" s="137"/>
      <c r="D29" s="137"/>
      <c r="E29" s="137"/>
      <c r="F29" s="137"/>
      <c r="G29" s="137"/>
    </row>
  </sheetData>
  <mergeCells count="4">
    <mergeCell ref="A29:G29"/>
    <mergeCell ref="A28:G28"/>
    <mergeCell ref="A2:G2"/>
    <mergeCell ref="A3:G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1/17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5" workbookViewId="0">
      <selection activeCell="B40" sqref="B40:B48"/>
    </sheetView>
  </sheetViews>
  <sheetFormatPr baseColWidth="10" defaultRowHeight="14.25" x14ac:dyDescent="0.2"/>
  <cols>
    <col min="1" max="1" width="18.625" customWidth="1"/>
    <col min="2" max="2" width="11" customWidth="1"/>
    <col min="7" max="26" width="2" customWidth="1"/>
  </cols>
  <sheetData>
    <row r="1" spans="1:26" x14ac:dyDescent="0.2">
      <c r="A1" s="67" t="s">
        <v>164</v>
      </c>
      <c r="B1" s="10"/>
      <c r="C1" s="10"/>
      <c r="D1" s="10"/>
      <c r="E1" s="10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8" t="s">
        <v>96</v>
      </c>
      <c r="B3" s="141" t="s">
        <v>97</v>
      </c>
      <c r="C3" s="142"/>
      <c r="D3" s="143"/>
      <c r="E3" s="143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39"/>
      <c r="B4" s="144" t="s">
        <v>176</v>
      </c>
      <c r="C4" s="145"/>
      <c r="D4" s="146"/>
      <c r="E4" s="146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39"/>
      <c r="B5" s="141"/>
      <c r="C5" s="147"/>
      <c r="D5" s="143"/>
      <c r="E5" s="143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40"/>
      <c r="B6" s="148"/>
      <c r="C6" s="143"/>
      <c r="D6" s="143"/>
      <c r="E6" s="143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6"/>
      <c r="B8" s="17"/>
      <c r="C8" s="17"/>
      <c r="D8" s="17"/>
      <c r="E8" s="17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18" t="s">
        <v>46</v>
      </c>
      <c r="B9" s="97">
        <v>6060.0597390000003</v>
      </c>
      <c r="C9" s="98"/>
      <c r="D9" s="97">
        <v>5165.229386</v>
      </c>
      <c r="E9" s="9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19"/>
      <c r="B10" s="20">
        <v>2017</v>
      </c>
      <c r="C10" s="20">
        <v>2017</v>
      </c>
      <c r="D10" s="12">
        <v>2016</v>
      </c>
      <c r="E10" s="12">
        <v>2016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19" t="s">
        <v>177</v>
      </c>
      <c r="B11" s="81">
        <v>492.63752499999998</v>
      </c>
      <c r="C11" s="82">
        <f t="shared" ref="C11:C25" si="0">IF(B$8&gt;0,B11/B$8*100,0)</f>
        <v>0</v>
      </c>
      <c r="D11" s="83">
        <v>63.089505000000003</v>
      </c>
      <c r="E11" s="82">
        <f t="shared" ref="E11:E25" si="1">IF(D$8&gt;0,D11/D$8*100,0)</f>
        <v>0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19" t="s">
        <v>68</v>
      </c>
      <c r="B12" s="81">
        <v>444.53261300000003</v>
      </c>
      <c r="C12" s="84">
        <f t="shared" si="0"/>
        <v>0</v>
      </c>
      <c r="D12" s="83">
        <v>415.845934</v>
      </c>
      <c r="E12" s="82">
        <f t="shared" si="1"/>
        <v>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5"/>
    </row>
    <row r="13" spans="1:26" x14ac:dyDescent="0.2">
      <c r="A13" s="19" t="s">
        <v>178</v>
      </c>
      <c r="B13" s="81">
        <v>421.149271</v>
      </c>
      <c r="C13" s="84">
        <f t="shared" si="0"/>
        <v>0</v>
      </c>
      <c r="D13" s="83">
        <v>272.20626099999998</v>
      </c>
      <c r="E13" s="82">
        <f t="shared" si="1"/>
        <v>0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5"/>
    </row>
    <row r="14" spans="1:26" x14ac:dyDescent="0.2">
      <c r="A14" s="19" t="s">
        <v>179</v>
      </c>
      <c r="B14" s="81">
        <v>410.870475</v>
      </c>
      <c r="C14" s="84">
        <f t="shared" si="0"/>
        <v>0</v>
      </c>
      <c r="D14" s="83">
        <v>384.45762000000002</v>
      </c>
      <c r="E14" s="82">
        <f t="shared" si="1"/>
        <v>0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5"/>
    </row>
    <row r="15" spans="1:26" x14ac:dyDescent="0.2">
      <c r="A15" s="19" t="s">
        <v>84</v>
      </c>
      <c r="B15" s="81">
        <v>350.55582500000003</v>
      </c>
      <c r="C15" s="84">
        <f t="shared" si="0"/>
        <v>0</v>
      </c>
      <c r="D15" s="83">
        <v>10.897872</v>
      </c>
      <c r="E15" s="82">
        <f t="shared" si="1"/>
        <v>0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5"/>
    </row>
    <row r="16" spans="1:26" x14ac:dyDescent="0.2">
      <c r="A16" s="19" t="s">
        <v>54</v>
      </c>
      <c r="B16" s="81">
        <v>328.73221000000001</v>
      </c>
      <c r="C16" s="84">
        <f t="shared" si="0"/>
        <v>0</v>
      </c>
      <c r="D16" s="83">
        <v>281.64684999999997</v>
      </c>
      <c r="E16" s="82">
        <f t="shared" si="1"/>
        <v>0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5"/>
    </row>
    <row r="17" spans="1:26" x14ac:dyDescent="0.2">
      <c r="A17" s="19" t="s">
        <v>180</v>
      </c>
      <c r="B17" s="81">
        <v>315.09259700000001</v>
      </c>
      <c r="C17" s="84">
        <f t="shared" si="0"/>
        <v>0</v>
      </c>
      <c r="D17" s="83">
        <v>317.11795100000001</v>
      </c>
      <c r="E17" s="82">
        <f t="shared" si="1"/>
        <v>0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5"/>
    </row>
    <row r="18" spans="1:26" x14ac:dyDescent="0.2">
      <c r="A18" s="19" t="s">
        <v>181</v>
      </c>
      <c r="B18" s="81">
        <v>255.585375</v>
      </c>
      <c r="C18" s="84">
        <f t="shared" si="0"/>
        <v>0</v>
      </c>
      <c r="D18" s="83">
        <v>193.36543399999999</v>
      </c>
      <c r="E18" s="82">
        <f t="shared" si="1"/>
        <v>0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5"/>
    </row>
    <row r="19" spans="1:26" x14ac:dyDescent="0.2">
      <c r="A19" s="19" t="s">
        <v>52</v>
      </c>
      <c r="B19" s="81">
        <v>255.30232899999999</v>
      </c>
      <c r="C19" s="84">
        <f t="shared" si="0"/>
        <v>0</v>
      </c>
      <c r="D19" s="83">
        <v>266.40154699999999</v>
      </c>
      <c r="E19" s="82">
        <f t="shared" si="1"/>
        <v>0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5"/>
    </row>
    <row r="20" spans="1:26" x14ac:dyDescent="0.2">
      <c r="A20" s="19" t="s">
        <v>55</v>
      </c>
      <c r="B20" s="81">
        <v>247.290795</v>
      </c>
      <c r="C20" s="84">
        <f t="shared" si="0"/>
        <v>0</v>
      </c>
      <c r="D20" s="83">
        <v>234.11460299999999</v>
      </c>
      <c r="E20" s="82">
        <f t="shared" si="1"/>
        <v>0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5"/>
    </row>
    <row r="21" spans="1:26" x14ac:dyDescent="0.2">
      <c r="A21" s="19" t="s">
        <v>69</v>
      </c>
      <c r="B21" s="81">
        <v>244.21184299999999</v>
      </c>
      <c r="C21" s="84">
        <f t="shared" si="0"/>
        <v>0</v>
      </c>
      <c r="D21" s="83">
        <v>227.086873</v>
      </c>
      <c r="E21" s="82">
        <f t="shared" si="1"/>
        <v>0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5"/>
    </row>
    <row r="22" spans="1:26" x14ac:dyDescent="0.2">
      <c r="A22" s="19" t="s">
        <v>182</v>
      </c>
      <c r="B22" s="81">
        <v>217.10495800000001</v>
      </c>
      <c r="C22" s="84">
        <f t="shared" si="0"/>
        <v>0</v>
      </c>
      <c r="D22" s="83">
        <v>0.10661</v>
      </c>
      <c r="E22" s="82">
        <f t="shared" si="1"/>
        <v>0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5"/>
    </row>
    <row r="23" spans="1:26" x14ac:dyDescent="0.2">
      <c r="A23" s="19" t="s">
        <v>70</v>
      </c>
      <c r="B23" s="81">
        <v>178.81366399999999</v>
      </c>
      <c r="C23" s="84">
        <f t="shared" si="0"/>
        <v>0</v>
      </c>
      <c r="D23" s="83">
        <v>131.11475799999999</v>
      </c>
      <c r="E23" s="82">
        <f t="shared" si="1"/>
        <v>0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5"/>
    </row>
    <row r="24" spans="1:26" x14ac:dyDescent="0.2">
      <c r="A24" s="19" t="s">
        <v>59</v>
      </c>
      <c r="B24" s="81">
        <v>160.19682800000001</v>
      </c>
      <c r="C24" s="84">
        <f t="shared" si="0"/>
        <v>0</v>
      </c>
      <c r="D24" s="83">
        <v>143.76893999999999</v>
      </c>
      <c r="E24" s="82">
        <f t="shared" si="1"/>
        <v>0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5"/>
    </row>
    <row r="25" spans="1:26" x14ac:dyDescent="0.2">
      <c r="A25" s="19" t="s">
        <v>61</v>
      </c>
      <c r="B25" s="81">
        <v>140.49587600000001</v>
      </c>
      <c r="C25" s="84">
        <f t="shared" si="0"/>
        <v>0</v>
      </c>
      <c r="D25" s="83">
        <v>158.83237299999999</v>
      </c>
      <c r="E25" s="82">
        <f t="shared" si="1"/>
        <v>0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5"/>
    </row>
    <row r="27" spans="1:26" x14ac:dyDescent="0.2">
      <c r="A27" s="19" t="s">
        <v>98</v>
      </c>
      <c r="B27" s="81">
        <f>B9-(SUM(B11:B25))</f>
        <v>1597.4875550000006</v>
      </c>
      <c r="C27" s="84">
        <f>IF(B$8&gt;0,B27/B$8*100,0)</f>
        <v>0</v>
      </c>
      <c r="D27" s="83">
        <f>D9-(SUM(D11:D25))</f>
        <v>2065.1762549999999</v>
      </c>
      <c r="E27" s="82">
        <f>IF(D$8&gt;0,D27/D$8*100,0)</f>
        <v>0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5"/>
    </row>
    <row r="28" spans="1:26" x14ac:dyDescent="0.2"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5"/>
    </row>
    <row r="29" spans="1:26" x14ac:dyDescent="0.2"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5"/>
    </row>
    <row r="30" spans="1:26" x14ac:dyDescent="0.2"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5"/>
    </row>
    <row r="31" spans="1:26" x14ac:dyDescent="0.2">
      <c r="A31" s="67" t="s">
        <v>183</v>
      </c>
      <c r="B31" s="21"/>
      <c r="C31" s="22"/>
      <c r="D31" s="22"/>
      <c r="E31" s="22"/>
      <c r="F31" s="22"/>
      <c r="G31" s="22"/>
      <c r="H31" s="23"/>
      <c r="I31" s="23"/>
      <c r="J31" s="23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3"/>
      <c r="I32" s="25"/>
      <c r="J32" s="25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76" t="s">
        <v>152</v>
      </c>
      <c r="G33" s="24"/>
      <c r="H33" s="24"/>
      <c r="I33" s="24"/>
      <c r="J33" s="24"/>
      <c r="K33" s="25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26"/>
      <c r="G34" s="24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x14ac:dyDescent="0.2">
      <c r="A35" s="27"/>
      <c r="B35" s="17"/>
      <c r="C35" s="17"/>
      <c r="D35" s="17"/>
      <c r="E35" s="17"/>
      <c r="F35" s="17"/>
      <c r="G35" s="24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">
      <c r="A36" s="6"/>
      <c r="B36" s="6">
        <v>2017</v>
      </c>
      <c r="C36" s="6">
        <v>2016</v>
      </c>
      <c r="D36" s="6">
        <v>2015</v>
      </c>
      <c r="E36" s="28"/>
      <c r="F36" s="28"/>
      <c r="G36" s="17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x14ac:dyDescent="0.2">
      <c r="A37" s="6" t="s">
        <v>99</v>
      </c>
      <c r="B37" s="99">
        <f t="shared" ref="B37:B39" si="2">IF(F37=0,"",F37)</f>
        <v>1991.964453</v>
      </c>
      <c r="C37" s="100">
        <v>1418.0812080000001</v>
      </c>
      <c r="D37" s="100">
        <v>1483.328685</v>
      </c>
      <c r="E37" s="28"/>
      <c r="F37" s="101">
        <v>1991.964453</v>
      </c>
      <c r="G37" s="17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x14ac:dyDescent="0.2">
      <c r="A38" s="15" t="s">
        <v>100</v>
      </c>
      <c r="B38" s="99">
        <f t="shared" si="2"/>
        <v>1895.5879090000001</v>
      </c>
      <c r="C38" s="100">
        <v>1514.210808</v>
      </c>
      <c r="D38" s="100">
        <v>1477.459638</v>
      </c>
      <c r="E38" s="12"/>
      <c r="F38" s="101">
        <v>1895.5879090000001</v>
      </c>
      <c r="G38" s="17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x14ac:dyDescent="0.2">
      <c r="A39" s="15" t="s">
        <v>101</v>
      </c>
      <c r="B39" s="99">
        <f t="shared" si="2"/>
        <v>2177.2472630000002</v>
      </c>
      <c r="C39" s="100">
        <v>2232.9373700000001</v>
      </c>
      <c r="D39" s="100">
        <v>1800.0293899999999</v>
      </c>
      <c r="E39" s="12"/>
      <c r="F39" s="101">
        <v>2177.2472630000002</v>
      </c>
      <c r="G39" s="17"/>
      <c r="H39" s="17"/>
      <c r="I39" s="17"/>
      <c r="J39" s="17"/>
      <c r="K39" s="29"/>
      <c r="L39" s="17"/>
      <c r="M39" s="17"/>
      <c r="N39" s="17"/>
      <c r="O39" s="17"/>
      <c r="P39" s="17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102</v>
      </c>
      <c r="B40" s="99"/>
      <c r="C40" s="100">
        <v>1728.6237430000001</v>
      </c>
      <c r="D40" s="100">
        <v>1576.2930349999999</v>
      </c>
      <c r="E40" s="12"/>
      <c r="F40" s="101">
        <v>0</v>
      </c>
      <c r="G40" s="17"/>
      <c r="H40" s="17"/>
      <c r="I40" s="17"/>
      <c r="J40" s="17"/>
      <c r="K40" s="29"/>
      <c r="L40" s="17"/>
      <c r="M40" s="17"/>
      <c r="N40" s="17"/>
      <c r="O40" s="17"/>
      <c r="P40" s="17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103</v>
      </c>
      <c r="B41" s="99"/>
      <c r="C41" s="100">
        <v>1715.398254</v>
      </c>
      <c r="D41" s="100">
        <v>1498.123775</v>
      </c>
      <c r="E41" s="12"/>
      <c r="F41" s="101">
        <v>0</v>
      </c>
      <c r="G41" s="17"/>
      <c r="H41" s="17"/>
      <c r="I41" s="17"/>
      <c r="J41" s="17"/>
      <c r="K41" s="29"/>
      <c r="L41" s="17"/>
      <c r="M41" s="17"/>
      <c r="N41" s="17"/>
      <c r="O41" s="17"/>
      <c r="P41" s="17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104</v>
      </c>
      <c r="B42" s="99"/>
      <c r="C42" s="100">
        <v>1632.8033640000001</v>
      </c>
      <c r="D42" s="100">
        <v>1741.268779</v>
      </c>
      <c r="E42" s="20"/>
      <c r="F42" s="101">
        <v>0</v>
      </c>
      <c r="G42" s="17"/>
      <c r="H42" s="17"/>
      <c r="I42" s="17"/>
      <c r="J42" s="17"/>
      <c r="K42" s="17"/>
      <c r="L42" s="17"/>
      <c r="M42" s="17"/>
      <c r="N42" s="17"/>
      <c r="O42" s="17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 t="s">
        <v>105</v>
      </c>
      <c r="B43" s="99"/>
      <c r="C43" s="100">
        <v>1496.062113</v>
      </c>
      <c r="D43" s="100">
        <v>1610.2032409999999</v>
      </c>
      <c r="E43" s="20"/>
      <c r="F43" s="101">
        <v>0</v>
      </c>
      <c r="G43" s="17"/>
      <c r="H43" s="17"/>
      <c r="I43" s="17"/>
      <c r="J43" s="17"/>
      <c r="K43" s="17"/>
      <c r="L43" s="17"/>
      <c r="M43" s="17"/>
      <c r="N43" s="17"/>
      <c r="O43" s="17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106</v>
      </c>
      <c r="B44" s="102"/>
      <c r="C44" s="100">
        <v>1605.5199950000001</v>
      </c>
      <c r="D44" s="100">
        <v>1488.872269</v>
      </c>
      <c r="E44" s="20"/>
      <c r="F44" s="101">
        <v>0</v>
      </c>
      <c r="G44" s="17"/>
      <c r="H44" s="17"/>
      <c r="I44" s="17"/>
      <c r="J44" s="17"/>
      <c r="K44" s="17"/>
      <c r="L44" s="17"/>
      <c r="M44" s="17"/>
      <c r="N44" s="17"/>
      <c r="O44" s="17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107</v>
      </c>
      <c r="B45" s="102"/>
      <c r="C45" s="100">
        <v>1598.3547149999999</v>
      </c>
      <c r="D45" s="100">
        <v>1583.9198730000001</v>
      </c>
      <c r="E45" s="20"/>
      <c r="F45" s="101">
        <v>0</v>
      </c>
      <c r="G45" s="17"/>
      <c r="H45" s="17"/>
      <c r="I45" s="17"/>
      <c r="J45" s="17"/>
      <c r="K45" s="17"/>
      <c r="L45" s="17"/>
      <c r="M45" s="17"/>
      <c r="N45" s="17"/>
      <c r="O45" s="17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6" t="s">
        <v>108</v>
      </c>
      <c r="B46" s="102"/>
      <c r="C46" s="100">
        <v>1574.6168970000001</v>
      </c>
      <c r="D46" s="100">
        <v>1666.6887180000001</v>
      </c>
      <c r="E46" s="20"/>
      <c r="F46" s="101">
        <v>0</v>
      </c>
      <c r="G46" s="17"/>
      <c r="H46" s="17"/>
      <c r="I46" s="17"/>
      <c r="J46" s="17"/>
      <c r="K46" s="17"/>
      <c r="L46" s="17"/>
      <c r="M46" s="17"/>
      <c r="N46" s="17"/>
      <c r="O46" s="17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109</v>
      </c>
      <c r="B47" s="102"/>
      <c r="C47" s="100">
        <v>1784.5031650000001</v>
      </c>
      <c r="D47" s="100">
        <v>2159.6155990000002</v>
      </c>
      <c r="E47" s="28"/>
      <c r="F47" s="101">
        <v>0</v>
      </c>
      <c r="G47" s="17"/>
      <c r="H47" s="17"/>
      <c r="I47" s="17"/>
      <c r="J47" s="17"/>
      <c r="K47" s="29"/>
      <c r="L47" s="17"/>
      <c r="M47" s="17"/>
      <c r="N47" s="17"/>
      <c r="O47" s="17"/>
      <c r="P47" s="17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110</v>
      </c>
      <c r="B48" s="102"/>
      <c r="C48" s="100">
        <v>1805.16911</v>
      </c>
      <c r="D48" s="100">
        <v>1520.1858360000001</v>
      </c>
      <c r="E48" s="30"/>
      <c r="F48" s="103">
        <v>0</v>
      </c>
      <c r="G48" s="30"/>
      <c r="H48" s="30"/>
      <c r="I48" s="30"/>
      <c r="J48" s="30"/>
      <c r="K48" s="29"/>
      <c r="L48" s="17"/>
      <c r="M48" s="17"/>
      <c r="N48" s="17"/>
      <c r="O48" s="17"/>
      <c r="P48" s="17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6"/>
      <c r="B49" s="6"/>
      <c r="C49" s="6"/>
      <c r="D49" s="6"/>
    </row>
    <row r="50" spans="1:4" x14ac:dyDescent="0.2">
      <c r="B50" s="6"/>
      <c r="C50" s="6"/>
      <c r="D50" s="6"/>
    </row>
    <row r="51" spans="1:4" x14ac:dyDescent="0.2">
      <c r="B51" s="6"/>
      <c r="C51" s="6"/>
      <c r="D51" s="6"/>
    </row>
  </sheetData>
  <mergeCells count="4">
    <mergeCell ref="A3:A6"/>
    <mergeCell ref="B3:E3"/>
    <mergeCell ref="B4:E4"/>
    <mergeCell ref="B5:E6"/>
  </mergeCells>
  <pageMargins left="0.7" right="0.7" top="0.78740157499999996" bottom="0.78740157499999996" header="0.3" footer="0.3"/>
  <pageSetup paperSize="9" orientation="portrait" r:id="rId1"/>
  <headerFooter>
    <oddFooter>&amp;L&amp;8Statistikamt Nord&amp;C&amp;8&amp;P&amp;R&amp;8Statistischer Bericht G III 1 - vj 1/17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V0_1</vt:lpstr>
      <vt:lpstr>V0_2</vt:lpstr>
      <vt:lpstr>T1_1</vt:lpstr>
      <vt:lpstr>T2_1</vt:lpstr>
      <vt:lpstr>TG3_1</vt:lpstr>
      <vt:lpstr>T3_1</vt:lpstr>
      <vt:lpstr>T2_1!Druckbereich</vt:lpstr>
      <vt:lpstr>T2_1!Drucktitel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2013-03-20T15:24:50Z</cp:lastPrinted>
  <dcterms:created xsi:type="dcterms:W3CDTF">2012-03-28T07:56:08Z</dcterms:created>
  <dcterms:modified xsi:type="dcterms:W3CDTF">2019-08-20T12:39:39Z</dcterms:modified>
  <cp:category>LIS-Bericht</cp:category>
</cp:coreProperties>
</file>