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T2_1!$2:$6</definedName>
  </definedNames>
  <calcPr calcId="145621"/>
</workbook>
</file>

<file path=xl/calcChain.xml><?xml version="1.0" encoding="utf-8"?>
<calcChain xmlns="http://schemas.openxmlformats.org/spreadsheetml/2006/main">
  <c r="B48" i="9" l="1"/>
  <c r="B47" i="9"/>
  <c r="B46" i="9"/>
  <c r="B45" i="9"/>
  <c r="B44" i="9"/>
  <c r="B43" i="9"/>
  <c r="B42" i="9"/>
  <c r="B41" i="9"/>
  <c r="B40" i="9"/>
  <c r="B39" i="9"/>
  <c r="B38" i="9"/>
  <c r="B37" i="9"/>
  <c r="E27" i="9"/>
  <c r="D27" i="9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75" i="10"/>
  <c r="G74" i="10"/>
  <c r="G73" i="10"/>
  <c r="G71" i="10"/>
  <c r="G70" i="10"/>
  <c r="G69" i="10"/>
  <c r="G68" i="10"/>
  <c r="G67" i="10"/>
  <c r="G66" i="10"/>
  <c r="G64" i="10"/>
  <c r="G62" i="10"/>
  <c r="G60" i="10"/>
  <c r="G59" i="10"/>
  <c r="G58" i="10"/>
  <c r="G56" i="10"/>
  <c r="G54" i="10"/>
  <c r="G53" i="10"/>
  <c r="G52" i="10"/>
  <c r="G51" i="10"/>
  <c r="G49" i="10"/>
  <c r="G48" i="10"/>
  <c r="G47" i="10"/>
  <c r="G46" i="10"/>
  <c r="G45" i="10"/>
  <c r="F43" i="10"/>
  <c r="E43" i="10"/>
  <c r="D43" i="10"/>
  <c r="C43" i="10"/>
  <c r="B43" i="10"/>
  <c r="G42" i="10"/>
  <c r="G41" i="10"/>
  <c r="G40" i="10"/>
  <c r="G39" i="10"/>
  <c r="G38" i="10"/>
  <c r="G37" i="10"/>
  <c r="G36" i="10"/>
  <c r="G35" i="10"/>
  <c r="G34" i="10"/>
  <c r="G31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F12" i="10"/>
  <c r="F32" i="10" s="1"/>
  <c r="E12" i="10"/>
  <c r="E32" i="10" s="1"/>
  <c r="D12" i="10"/>
  <c r="D32" i="10" s="1"/>
  <c r="C12" i="10"/>
  <c r="C32" i="10" s="1"/>
  <c r="B12" i="10"/>
  <c r="B32" i="10" s="1"/>
  <c r="G10" i="10"/>
  <c r="G8" i="10"/>
  <c r="G55" i="5"/>
  <c r="G53" i="5"/>
  <c r="G51" i="5"/>
  <c r="G50" i="5"/>
  <c r="G49" i="5"/>
  <c r="G48" i="5"/>
  <c r="G47" i="5"/>
  <c r="G46" i="5"/>
  <c r="G45" i="5"/>
  <c r="G44" i="5"/>
  <c r="G43" i="5"/>
  <c r="G42" i="5"/>
  <c r="G41" i="5"/>
  <c r="G40" i="5"/>
  <c r="G38" i="5"/>
  <c r="G37" i="5"/>
  <c r="G36" i="5"/>
  <c r="G35" i="5"/>
  <c r="G33" i="5"/>
  <c r="G31" i="5"/>
  <c r="G30" i="5"/>
  <c r="G29" i="5"/>
  <c r="G28" i="5"/>
  <c r="G27" i="5"/>
  <c r="G25" i="5"/>
  <c r="G24" i="5"/>
  <c r="G22" i="5"/>
  <c r="G20" i="5"/>
  <c r="G19" i="5"/>
  <c r="G18" i="5"/>
  <c r="G17" i="5"/>
  <c r="G15" i="5"/>
  <c r="G14" i="5"/>
  <c r="G13" i="5"/>
  <c r="G11" i="5"/>
  <c r="G10" i="5"/>
  <c r="G8" i="5"/>
  <c r="G43" i="10" l="1"/>
  <c r="G32" i="10"/>
  <c r="G12" i="10"/>
</calcChain>
</file>

<file path=xl/sharedStrings.xml><?xml version="1.0" encoding="utf-8"?>
<sst xmlns="http://schemas.openxmlformats.org/spreadsheetml/2006/main" count="226" uniqueCount="188">
  <si>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</si>
  <si>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</si>
  <si>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</si>
  <si>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</si>
  <si>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</si>
  <si>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</si>
  <si>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</si>
  <si>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</si>
  <si>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</si>
  <si>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</si>
  <si>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</si>
  <si>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</si>
  <si>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</si>
  <si>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</si>
  <si>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</si>
  <si>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</si>
  <si>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</si>
  <si>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</si>
  <si>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</si>
  <si>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</si>
  <si>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</si>
  <si>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</si>
  <si>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</si>
  <si>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</si>
  <si>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</si>
  <si>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</si>
  <si>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</si>
  <si>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</si>
  <si>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</si>
  <si>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</si>
  <si>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</si>
  <si>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</si>
  <si>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</si>
  <si>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</si>
  <si>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</si>
  <si>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</si>
  <si>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</si>
  <si>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</si>
  <si>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</si>
  <si>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</si>
  <si>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</si>
  <si>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</si>
  <si>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</si>
  <si>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</si>
  <si>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</si>
  <si>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</si>
  <si>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</si>
  <si>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</si>
  <si>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</si>
  <si>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</si>
  <si>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</si>
  <si>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</si>
  <si>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</si>
  <si>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</si>
  <si>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</si>
  <si>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</si>
  <si>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</si>
  <si>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</si>
  <si>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</si>
  <si>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</si>
  <si>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</si>
  <si>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</si>
  <si>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</si>
  <si>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</si>
  <si>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</si>
  <si>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</si>
  <si>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</si>
  <si>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</si>
  <si>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</si>
  <si>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</si>
  <si>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</si>
  <si>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</si>
  <si>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</si>
  <si>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</si>
  <si>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</si>
  <si>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</si>
  <si>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</si>
  <si>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</si>
  <si>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</si>
  <si>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</si>
  <si>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</si>
  <si>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</si>
  <si>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</si>
  <si>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</si>
  <si>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</si>
  <si>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</si>
  <si>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</si>
  <si>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</si>
  <si>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</si>
  <si>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</si>
  <si>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</si>
  <si>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</si>
  <si>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</si>
  <si>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</si>
  <si>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</si>
  <si>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</si>
  <si>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</si>
  <si>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</si>
  <si>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</si>
  <si>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</si>
  <si>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</si>
  <si>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</si>
  <si>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</si>
  <si>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</si>
  <si>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</si>
  <si>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</si>
  <si>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</si>
  <si>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</si>
  <si>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</si>
  <si>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</si>
  <si>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</si>
  <si>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</si>
  <si>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</si>
  <si>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</si>
  <si>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</si>
  <si>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</si>
  <si>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</si>
  <si>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</si>
  <si>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</si>
  <si>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</si>
  <si>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</si>
  <si>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</si>
  <si>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</si>
  <si>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</si>
  <si>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</si>
  <si>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</si>
  <si>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</si>
  <si>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</si>
  <si>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</si>
  <si>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</si>
  <si>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</si>
  <si>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</si>
  <si>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</si>
  <si>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</si>
  <si>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</si>
  <si>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</si>
  <si>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</si>
  <si>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</si>
  <si>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</si>
  <si>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</si>
  <si>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</si>
  <si>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</si>
  <si>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</si>
  <si>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</si>
  <si>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</si>
  <si>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</si>
  <si>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</si>
  <si>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</si>
  <si>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</si>
  <si>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</si>
  <si>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</si>
  <si>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</si>
  <si>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</si>
  <si>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</si>
  <si>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Sven Ohlsen</t>
  </si>
  <si>
    <t>sven.ohlsen@statistik-nord.de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</si>
  <si>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</si>
  <si>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</si>
  <si>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</si>
  <si>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</si>
  <si>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</si>
  <si>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</si>
  <si>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</si>
  <si>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</si>
  <si>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</si>
  <si>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</si>
  <si>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Kennziffer: G III 1 - vj 4/17 SH</t>
  </si>
  <si>
    <t>4. Quartal 2017</t>
  </si>
  <si>
    <t xml:space="preserve">© Statistisches Amt für Hamburg und Schleswig-Holstein, Hamburg 2019  
Auszugsweise Vervielfältigung und Verbreitung mit Quellenangabe gestattet.        </t>
  </si>
  <si>
    <t>Januar - Dezember</t>
  </si>
  <si>
    <r>
      <t>2017</t>
    </r>
    <r>
      <rPr>
        <vertAlign val="superscript"/>
        <sz val="9"/>
        <rFont val="Arial"/>
        <family val="2"/>
      </rPr>
      <t>a</t>
    </r>
  </si>
  <si>
    <r>
      <t>2016</t>
    </r>
    <r>
      <rPr>
        <vertAlign val="superscript"/>
        <sz val="9"/>
        <rFont val="Arial"/>
        <family val="2"/>
      </rPr>
      <t>a</t>
    </r>
  </si>
  <si>
    <r>
      <t>2017</t>
    </r>
    <r>
      <rPr>
        <vertAlign val="superscript"/>
        <sz val="9"/>
        <color theme="1"/>
        <rFont val="Arial"/>
        <family val="2"/>
      </rPr>
      <t>a</t>
    </r>
  </si>
  <si>
    <r>
      <t>2016</t>
    </r>
    <r>
      <rPr>
        <vertAlign val="superscript"/>
        <sz val="9"/>
        <color theme="1"/>
        <rFont val="Arial"/>
        <family val="2"/>
      </rPr>
      <t>a</t>
    </r>
  </si>
  <si>
    <t>der Monate Januar bis Dezember</t>
  </si>
  <si>
    <t>2. Ausfuhr des Landes Schleswig-Holstein 2015 bis 2017 im Monatsvergleich</t>
  </si>
  <si>
    <t>Januar - Dezember 2017</t>
  </si>
  <si>
    <t>Verein.Staaten (USA)</t>
  </si>
  <si>
    <t>Vereinigt.Königreich</t>
  </si>
  <si>
    <t>Frankreich</t>
  </si>
  <si>
    <t>China, Volksrepublik</t>
  </si>
  <si>
    <t>Russische Föderation</t>
  </si>
  <si>
    <t>Algerien</t>
  </si>
  <si>
    <t>Kaimaninseln</t>
  </si>
  <si>
    <t>2. Ausfuhr des Landes Schleswig-Holstein in den Jahren 2015 bis 2017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</si>
  <si>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endgültige Daten</t>
    </r>
  </si>
  <si>
    <t>Volksrepublik China + Hongkong</t>
  </si>
  <si>
    <r>
      <t xml:space="preserve">Herausgegeben am: 21. August 2019 </t>
    </r>
    <r>
      <rPr>
        <b/>
        <sz val="12"/>
        <color theme="1"/>
        <rFont val="Arial"/>
        <family val="2"/>
      </rPr>
      <t>(Korrektur)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</si>
</sst>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##\ ###\ ##0\ ;\-###\ ###\ ##0\ ;\-\ "/>
    <numFmt numFmtId="165" formatCode="_-* #,##0.00\ [$€]_-;\-* #,##0.00\ [$€]_-;_-* &quot;-&quot;??\ [$€]_-;_-@_-"/>
    <numFmt numFmtId="166" formatCode="###\ ###\ ##0;0\ \ ;\-###\ ###\ ##0.0\ \ ;\-\ \ "/>
    <numFmt numFmtId="167" formatCode="###\ ##0.0\ \ ;\-\ ###\ ##0.0\ \ ;\-\ \ \ \ \ \ "/>
    <numFmt numFmtId="168" formatCode="###\ ###\ ##0&quot;  &quot;;\-###\ ###\ ##0&quot;  &quot;;&quot;-  &quot;"/>
    <numFmt numFmtId="169" formatCode="###\ ##0.0&quot;  &quot;;\-###\ ##0.0&quot;  &quot;;&quot;-  &quot;"/>
    <numFmt numFmtId="170" formatCode="###\ ###\ ##0.0&quot;  &quot;;\-###\ ###\ ##0&quot;  &quot;"/>
    <numFmt numFmtId="171" formatCode="###\ ###\ ##0.0&quot;  &quot;;\-###\ ###\ ##0&quot;  &quot;;&quot;-  &quot;"/>
    <numFmt numFmtId="172" formatCode="\r\ ###\ ##0&quot;  &quot;;\r\ \-\ ###\ ##0&quot;  &quot;;\r\ &quot;-  &quot;"/>
    <numFmt numFmtId="173" formatCode="\r\ ##0.0&quot;  &quot;;\r\ \-\ ##0.0&quot;  &quot;;\r\ &quot;-  &quot;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2" fillId="0" borderId="0"/>
    <xf numFmtId="165" fontId="11" fillId="0" borderId="0" applyFont="0" applyFill="0" applyBorder="0" applyAlignment="0" applyProtection="0"/>
    <xf numFmtId="0" fontId="23" fillId="0" borderId="0"/>
    <xf numFmtId="0" fontId="28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7" xfId="0" quotePrefix="1" applyFont="1" applyFill="1" applyBorder="1" applyAlignment="1">
      <alignment horizontal="center" vertical="center" wrapText="1"/>
    </xf>
    <xf numFmtId="0" fontId="17" fillId="0" borderId="13" xfId="0" applyFont="1" applyBorder="1"/>
    <xf numFmtId="0" fontId="16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2"/>
    </xf>
    <xf numFmtId="0" fontId="17" fillId="0" borderId="13" xfId="0" applyFont="1" applyBorder="1" applyAlignment="1">
      <alignment horizontal="left" indent="2"/>
    </xf>
    <xf numFmtId="0" fontId="17" fillId="0" borderId="13" xfId="0" applyFont="1" applyBorder="1" applyAlignment="1">
      <alignment horizontal="left" vertical="center" indent="2"/>
    </xf>
    <xf numFmtId="0" fontId="17" fillId="0" borderId="13" xfId="0" applyFont="1" applyBorder="1" applyAlignment="1">
      <alignment horizontal="left" indent="1"/>
    </xf>
    <xf numFmtId="0" fontId="16" fillId="0" borderId="13" xfId="0" applyFont="1" applyBorder="1"/>
    <xf numFmtId="0" fontId="16" fillId="0" borderId="13" xfId="0" applyFont="1" applyBorder="1" applyAlignment="1">
      <alignment horizontal="left" indent="1"/>
    </xf>
    <xf numFmtId="0" fontId="16" fillId="0" borderId="13" xfId="0" applyFont="1" applyBorder="1" applyAlignment="1">
      <alignment horizontal="left" indent="2"/>
    </xf>
    <xf numFmtId="0" fontId="16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3"/>
    </xf>
    <xf numFmtId="0" fontId="17" fillId="0" borderId="13" xfId="0" applyFont="1" applyBorder="1" applyAlignment="1">
      <alignment horizontal="left" indent="4"/>
    </xf>
    <xf numFmtId="0" fontId="16" fillId="0" borderId="13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6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 indent="2"/>
    </xf>
    <xf numFmtId="0" fontId="16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3"/>
    </xf>
    <xf numFmtId="0" fontId="17" fillId="0" borderId="6" xfId="0" applyFont="1" applyBorder="1" applyAlignment="1">
      <alignment horizontal="left" vertical="top" indent="2"/>
    </xf>
    <xf numFmtId="0" fontId="17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 indent="1"/>
    </xf>
    <xf numFmtId="0" fontId="16" fillId="0" borderId="6" xfId="0" applyFont="1" applyBorder="1" applyAlignment="1">
      <alignment horizontal="left" vertical="top"/>
    </xf>
    <xf numFmtId="0" fontId="17" fillId="0" borderId="6" xfId="0" applyFont="1" applyBorder="1" applyAlignment="1">
      <alignment horizontal="left" indent="1"/>
    </xf>
    <xf numFmtId="0" fontId="17" fillId="0" borderId="6" xfId="0" applyFont="1" applyBorder="1"/>
    <xf numFmtId="0" fontId="16" fillId="0" borderId="6" xfId="0" applyFont="1" applyBorder="1" applyAlignment="1">
      <alignment horizontal="left" indent="1"/>
    </xf>
    <xf numFmtId="0" fontId="16" fillId="0" borderId="6" xfId="0" applyFont="1" applyBorder="1" applyAlignment="1">
      <alignment horizontal="left" wrapText="1"/>
    </xf>
    <xf numFmtId="0" fontId="25" fillId="0" borderId="19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indent="2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/>
    <xf numFmtId="0" fontId="5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/>
    </xf>
    <xf numFmtId="0" fontId="8" fillId="0" borderId="0" xfId="0" applyFont="1" applyAlignment="1">
      <alignment horizontal="right"/>
    </xf>
    <xf numFmtId="166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Alignment="1">
      <alignment horizontal="right" vertical="center"/>
    </xf>
    <xf numFmtId="0" fontId="16" fillId="2" borderId="1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21" fillId="0" borderId="0" xfId="0" quotePrefix="1" applyFont="1" applyAlignment="1">
      <alignment horizontal="right"/>
    </xf>
    <xf numFmtId="0" fontId="17" fillId="2" borderId="7" xfId="0" quotePrefix="1" applyFont="1" applyFill="1" applyBorder="1" applyAlignment="1">
      <alignment horizontal="centerContinuous" vertical="center" wrapText="1"/>
    </xf>
    <xf numFmtId="168" fontId="16" fillId="0" borderId="0" xfId="0" applyNumberFormat="1" applyFont="1"/>
    <xf numFmtId="169" fontId="16" fillId="0" borderId="0" xfId="0" applyNumberFormat="1" applyFont="1"/>
    <xf numFmtId="168" fontId="25" fillId="0" borderId="15" xfId="0" applyNumberFormat="1" applyFont="1" applyBorder="1"/>
    <xf numFmtId="168" fontId="25" fillId="0" borderId="16" xfId="0" applyNumberFormat="1" applyFont="1" applyBorder="1"/>
    <xf numFmtId="169" fontId="25" fillId="0" borderId="16" xfId="0" applyNumberFormat="1" applyFont="1" applyBorder="1"/>
    <xf numFmtId="0" fontId="16" fillId="2" borderId="17" xfId="0" quotePrefix="1" applyFont="1" applyFill="1" applyBorder="1" applyAlignment="1">
      <alignment horizontal="center" vertical="center"/>
    </xf>
    <xf numFmtId="168" fontId="17" fillId="0" borderId="0" xfId="0" applyNumberFormat="1" applyFont="1"/>
    <xf numFmtId="168" fontId="25" fillId="0" borderId="20" xfId="0" applyNumberFormat="1" applyFont="1" applyBorder="1"/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70" fontId="5" fillId="0" borderId="0" xfId="0" applyNumberFormat="1" applyFont="1" applyBorder="1" applyAlignment="1" applyProtection="1">
      <alignment horizontal="right" vertical="center"/>
      <protection locked="0"/>
    </xf>
    <xf numFmtId="171" fontId="5" fillId="0" borderId="0" xfId="0" applyNumberFormat="1" applyFont="1"/>
    <xf numFmtId="171" fontId="5" fillId="0" borderId="0" xfId="0" applyNumberFormat="1" applyFont="1" applyBorder="1" applyAlignment="1" applyProtection="1">
      <alignment horizontal="right" vertical="center"/>
      <protection locked="0"/>
    </xf>
    <xf numFmtId="170" fontId="5" fillId="0" borderId="0" xfId="0" applyNumberFormat="1" applyFont="1"/>
    <xf numFmtId="171" fontId="5" fillId="0" borderId="0" xfId="0" applyNumberFormat="1" applyFont="1" applyBorder="1" applyAlignment="1" applyProtection="1">
      <alignment horizontal="right"/>
      <protection locked="0"/>
    </xf>
    <xf numFmtId="172" fontId="16" fillId="0" borderId="0" xfId="0" applyNumberFormat="1" applyFont="1"/>
    <xf numFmtId="173" fontId="16" fillId="0" borderId="0" xfId="0" applyNumberFormat="1" applyFont="1"/>
    <xf numFmtId="0" fontId="9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30" fillId="0" borderId="0" xfId="4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vertical="center"/>
    </xf>
    <xf numFmtId="17" fontId="17" fillId="2" borderId="7" xfId="0" quotePrefix="1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9" xfId="0" applyFont="1" applyFill="1" applyBorder="1" applyAlignment="1"/>
    <xf numFmtId="0" fontId="17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indent="1"/>
    </xf>
    <xf numFmtId="0" fontId="16" fillId="2" borderId="11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left" vertical="center" inden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/>
    <xf numFmtId="0" fontId="16" fillId="2" borderId="21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Hyperlink" xfId="4" builtinId="8"/>
    <cellStyle name="Standard" xfId="0" builtinId="0"/>
    <cellStyle name="Standard 2" xfId="1"/>
    <cellStyle name="Standard 2 2" xfId="5"/>
    <cellStyle name="Standard 3 2" xfId="3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2017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T3_1!$B$37:$B$48</c:f>
              <c:numCache>
                <c:formatCode>###\ ###\ ##0.0"  ";\-###\ ###\ ##0"  "</c:formatCode>
                <c:ptCount val="12"/>
                <c:pt idx="0">
                  <c:v>1991.964453</c:v>
                </c:pt>
                <c:pt idx="1">
                  <c:v>1895.5879090000001</c:v>
                </c:pt>
                <c:pt idx="2">
                  <c:v>2177.2472630000002</c:v>
                </c:pt>
                <c:pt idx="3">
                  <c:v>2175.4245169999999</c:v>
                </c:pt>
                <c:pt idx="4">
                  <c:v>1654.6371859999999</c:v>
                </c:pt>
                <c:pt idx="5">
                  <c:v>1707.9411520000001</c:v>
                </c:pt>
                <c:pt idx="6">
                  <c:v>1844.04168</c:v>
                </c:pt>
                <c:pt idx="7">
                  <c:v>1592.7177099999999</c:v>
                </c:pt>
                <c:pt idx="8">
                  <c:v>1632.184524</c:v>
                </c:pt>
                <c:pt idx="9">
                  <c:v>1870.8495419999999</c:v>
                </c:pt>
                <c:pt idx="10">
                  <c:v>1798.6734670000001</c:v>
                </c:pt>
                <c:pt idx="11">
                  <c:v>1658.2605229999999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T3_1!$C$37:$C$48</c:f>
              <c:numCache>
                <c:formatCode>###\ ###\ ##0.0"  ";\-###\ ###\ ##0"  ";"-  "</c:formatCode>
                <c:ptCount val="12"/>
                <c:pt idx="0">
                  <c:v>1418.0812080000001</c:v>
                </c:pt>
                <c:pt idx="1">
                  <c:v>1514.210808</c:v>
                </c:pt>
                <c:pt idx="2">
                  <c:v>2232.9373700000001</c:v>
                </c:pt>
                <c:pt idx="3">
                  <c:v>1728.6237430000001</c:v>
                </c:pt>
                <c:pt idx="4">
                  <c:v>1715.398254</c:v>
                </c:pt>
                <c:pt idx="5">
                  <c:v>1632.8033640000001</c:v>
                </c:pt>
                <c:pt idx="6">
                  <c:v>1496.062113</c:v>
                </c:pt>
                <c:pt idx="7">
                  <c:v>1605.5199950000001</c:v>
                </c:pt>
                <c:pt idx="8">
                  <c:v>1598.3547149999999</c:v>
                </c:pt>
                <c:pt idx="9">
                  <c:v>1574.6168970000001</c:v>
                </c:pt>
                <c:pt idx="10">
                  <c:v>1784.5031650000001</c:v>
                </c:pt>
                <c:pt idx="11">
                  <c:v>1805.16911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T3_1!$D$37:$D$48</c:f>
              <c:numCache>
                <c:formatCode>###\ ###\ ##0.0"  ";\-###\ ###\ ##0"  ";"-  "</c:formatCode>
                <c:ptCount val="12"/>
                <c:pt idx="0">
                  <c:v>1483.328685</c:v>
                </c:pt>
                <c:pt idx="1">
                  <c:v>1477.459638</c:v>
                </c:pt>
                <c:pt idx="2">
                  <c:v>1800.0293899999999</c:v>
                </c:pt>
                <c:pt idx="3">
                  <c:v>1576.2930349999999</c:v>
                </c:pt>
                <c:pt idx="4">
                  <c:v>1498.123775</c:v>
                </c:pt>
                <c:pt idx="5">
                  <c:v>1741.268779</c:v>
                </c:pt>
                <c:pt idx="6">
                  <c:v>1610.2032409999999</c:v>
                </c:pt>
                <c:pt idx="7">
                  <c:v>1488.872269</c:v>
                </c:pt>
                <c:pt idx="8">
                  <c:v>1583.9198730000001</c:v>
                </c:pt>
                <c:pt idx="9">
                  <c:v>1666.6887180000001</c:v>
                </c:pt>
                <c:pt idx="10">
                  <c:v>2159.6155990000002</c:v>
                </c:pt>
                <c:pt idx="11">
                  <c:v>1520.1858360000001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03680"/>
        <c:axId val="39705984"/>
      </c:lineChart>
      <c:catAx>
        <c:axId val="3970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705984"/>
        <c:crosses val="autoZero"/>
        <c:auto val="1"/>
        <c:lblAlgn val="ctr"/>
        <c:lblOffset val="100"/>
        <c:noMultiLvlLbl val="0"/>
      </c:catAx>
      <c:valAx>
        <c:axId val="3970598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97036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Vereinigt.Königreich</c:v>
                </c:pt>
                <c:pt idx="4">
                  <c:v>Frankreich</c:v>
                </c:pt>
                <c:pt idx="5">
                  <c:v>Belgien</c:v>
                </c:pt>
                <c:pt idx="6">
                  <c:v>Polen</c:v>
                </c:pt>
                <c:pt idx="7">
                  <c:v>Italien</c:v>
                </c:pt>
                <c:pt idx="8">
                  <c:v>China, Volksrepublik</c:v>
                </c:pt>
                <c:pt idx="9">
                  <c:v>Russische Föderation</c:v>
                </c:pt>
                <c:pt idx="10">
                  <c:v>Ägypten</c:v>
                </c:pt>
                <c:pt idx="11">
                  <c:v>Algerien</c:v>
                </c:pt>
                <c:pt idx="12">
                  <c:v>Schweden</c:v>
                </c:pt>
                <c:pt idx="13">
                  <c:v>Spanien</c:v>
                </c:pt>
                <c:pt idx="14">
                  <c:v>Kaimaninseln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1730.941896</c:v>
                </c:pt>
                <c:pt idx="1">
                  <c:v>1526.780195</c:v>
                </c:pt>
                <c:pt idx="2">
                  <c:v>1398.5343580000001</c:v>
                </c:pt>
                <c:pt idx="3">
                  <c:v>1272.5668700000001</c:v>
                </c:pt>
                <c:pt idx="4">
                  <c:v>1167.8467559999999</c:v>
                </c:pt>
                <c:pt idx="5">
                  <c:v>974.13756899999998</c:v>
                </c:pt>
                <c:pt idx="6">
                  <c:v>973.748468</c:v>
                </c:pt>
                <c:pt idx="7">
                  <c:v>964.79772200000002</c:v>
                </c:pt>
                <c:pt idx="8">
                  <c:v>964.70995700000003</c:v>
                </c:pt>
                <c:pt idx="9">
                  <c:v>759.26467100000002</c:v>
                </c:pt>
                <c:pt idx="10">
                  <c:v>714.78466700000001</c:v>
                </c:pt>
                <c:pt idx="11">
                  <c:v>635.15964199999996</c:v>
                </c:pt>
                <c:pt idx="12">
                  <c:v>633.96701399999995</c:v>
                </c:pt>
                <c:pt idx="13">
                  <c:v>630.72152800000003</c:v>
                </c:pt>
                <c:pt idx="14">
                  <c:v>620.84577899999999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Dänemark</c:v>
                </c:pt>
                <c:pt idx="1">
                  <c:v>Verein.Staaten (USA)</c:v>
                </c:pt>
                <c:pt idx="2">
                  <c:v>Niederlande</c:v>
                </c:pt>
                <c:pt idx="3">
                  <c:v>Vereinigt.Königreich</c:v>
                </c:pt>
                <c:pt idx="4">
                  <c:v>Frankreich</c:v>
                </c:pt>
                <c:pt idx="5">
                  <c:v>Belgien</c:v>
                </c:pt>
                <c:pt idx="6">
                  <c:v>Polen</c:v>
                </c:pt>
                <c:pt idx="7">
                  <c:v>Italien</c:v>
                </c:pt>
                <c:pt idx="8">
                  <c:v>China, Volksrepublik</c:v>
                </c:pt>
                <c:pt idx="9">
                  <c:v>Russische Föderation</c:v>
                </c:pt>
                <c:pt idx="10">
                  <c:v>Ägypten</c:v>
                </c:pt>
                <c:pt idx="11">
                  <c:v>Algerien</c:v>
                </c:pt>
                <c:pt idx="12">
                  <c:v>Schweden</c:v>
                </c:pt>
                <c:pt idx="13">
                  <c:v>Spanien</c:v>
                </c:pt>
                <c:pt idx="14">
                  <c:v>Kaimaninseln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1752.868005</c:v>
                </c:pt>
                <c:pt idx="1">
                  <c:v>1428.467881</c:v>
                </c:pt>
                <c:pt idx="2">
                  <c:v>1200.548074</c:v>
                </c:pt>
                <c:pt idx="3">
                  <c:v>1114.8335460000001</c:v>
                </c:pt>
                <c:pt idx="4">
                  <c:v>1261.266384</c:v>
                </c:pt>
                <c:pt idx="5">
                  <c:v>953.07875999999999</c:v>
                </c:pt>
                <c:pt idx="6">
                  <c:v>906.12395600000002</c:v>
                </c:pt>
                <c:pt idx="7">
                  <c:v>941.56424900000002</c:v>
                </c:pt>
                <c:pt idx="8">
                  <c:v>818.81667400000003</c:v>
                </c:pt>
                <c:pt idx="9">
                  <c:v>300.91531099999997</c:v>
                </c:pt>
                <c:pt idx="10">
                  <c:v>70.625238999999993</c:v>
                </c:pt>
                <c:pt idx="11">
                  <c:v>677.74066100000005</c:v>
                </c:pt>
                <c:pt idx="12">
                  <c:v>586.15581799999995</c:v>
                </c:pt>
                <c:pt idx="13">
                  <c:v>609.17747499999996</c:v>
                </c:pt>
                <c:pt idx="14">
                  <c:v>0.20358399999999999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73952"/>
        <c:axId val="40175488"/>
      </c:barChart>
      <c:catAx>
        <c:axId val="4017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175488"/>
        <c:crosses val="autoZero"/>
        <c:auto val="1"/>
        <c:lblAlgn val="ctr"/>
        <c:lblOffset val="100"/>
        <c:noMultiLvlLbl val="0"/>
      </c:catAx>
      <c:valAx>
        <c:axId val="40175488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401739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29</xdr:row>
      <xdr:rowOff>128586</xdr:rowOff>
    </xdr:from>
    <xdr:to>
      <xdr:col>6</xdr:col>
      <xdr:colOff>552450</xdr:colOff>
      <xdr:row>48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4</xdr:row>
      <xdr:rowOff>171450</xdr:rowOff>
    </xdr:from>
    <xdr:to>
      <xdr:col>6</xdr:col>
      <xdr:colOff>571500</xdr:colOff>
      <xdr:row>24</xdr:row>
      <xdr:rowOff>4763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2" t="s">
        <v>112</v>
      </c>
    </row>
    <row r="4" spans="1:7" ht="20.25" x14ac:dyDescent="0.3">
      <c r="A4" s="32" t="s">
        <v>113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0" t="s">
        <v>151</v>
      </c>
    </row>
    <row r="16" spans="1:7" ht="15" x14ac:dyDescent="0.2">
      <c r="G16" s="65" t="s">
        <v>166</v>
      </c>
    </row>
    <row r="17" spans="1:7" x14ac:dyDescent="0.2">
      <c r="G17" s="66"/>
    </row>
    <row r="18" spans="1:7" ht="37.5" customHeight="1" x14ac:dyDescent="0.5">
      <c r="G18" s="33" t="s">
        <v>143</v>
      </c>
    </row>
    <row r="19" spans="1:7" ht="37.5" customHeight="1" x14ac:dyDescent="0.5">
      <c r="G19" s="33" t="s">
        <v>142</v>
      </c>
    </row>
    <row r="20" spans="1:7" ht="37.5" x14ac:dyDescent="0.5">
      <c r="G20" s="87" t="s">
        <v>167</v>
      </c>
    </row>
    <row r="21" spans="1:7" ht="16.5" x14ac:dyDescent="0.25">
      <c r="A21" s="31"/>
      <c r="B21" s="31"/>
      <c r="C21" s="31"/>
      <c r="D21" s="31"/>
      <c r="E21" s="31"/>
      <c r="F21" s="31"/>
      <c r="G21" s="66"/>
    </row>
    <row r="22" spans="1:7" ht="15.75" x14ac:dyDescent="0.25">
      <c r="G22" s="80" t="s">
        <v>187</v>
      </c>
    </row>
    <row r="23" spans="1:7" ht="20.25" customHeight="1" x14ac:dyDescent="0.25">
      <c r="A23" s="106"/>
      <c r="B23" s="106"/>
      <c r="C23" s="106"/>
      <c r="D23" s="106"/>
      <c r="E23" s="106"/>
      <c r="F23" s="106"/>
      <c r="G23" s="106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/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51" customFormat="1" x14ac:dyDescent="0.2"/>
    <row r="2" spans="1:7" s="51" customFormat="1" ht="15.75" x14ac:dyDescent="0.25">
      <c r="A2" s="107" t="s">
        <v>0</v>
      </c>
      <c r="B2" s="107"/>
      <c r="C2" s="107"/>
      <c r="D2" s="107"/>
      <c r="E2" s="107"/>
      <c r="F2" s="107"/>
      <c r="G2" s="107"/>
    </row>
    <row r="3" spans="1:7" s="51" customFormat="1" x14ac:dyDescent="0.2"/>
    <row r="4" spans="1:7" s="51" customFormat="1" ht="15.75" x14ac:dyDescent="0.25">
      <c r="A4" s="108" t="s">
        <v>1</v>
      </c>
      <c r="B4" s="109"/>
      <c r="C4" s="109"/>
      <c r="D4" s="109"/>
      <c r="E4" s="109"/>
      <c r="F4" s="109"/>
      <c r="G4" s="109"/>
    </row>
    <row r="5" spans="1:7" s="51" customFormat="1" x14ac:dyDescent="0.2">
      <c r="A5" s="110"/>
      <c r="B5" s="110"/>
      <c r="C5" s="110"/>
      <c r="D5" s="110"/>
      <c r="E5" s="110"/>
      <c r="F5" s="110"/>
      <c r="G5" s="110"/>
    </row>
    <row r="6" spans="1:7" s="51" customFormat="1" x14ac:dyDescent="0.2">
      <c r="A6" s="73" t="s">
        <v>145</v>
      </c>
      <c r="B6" s="77"/>
      <c r="C6" s="77"/>
      <c r="D6" s="77"/>
      <c r="E6" s="77"/>
      <c r="F6" s="77"/>
      <c r="G6" s="77"/>
    </row>
    <row r="7" spans="1:7" s="51" customFormat="1" ht="5.85" customHeight="1" x14ac:dyDescent="0.2">
      <c r="A7" s="73"/>
      <c r="B7" s="77"/>
      <c r="C7" s="77"/>
      <c r="D7" s="77"/>
      <c r="E7" s="77"/>
      <c r="F7" s="77"/>
      <c r="G7" s="77"/>
    </row>
    <row r="8" spans="1:7" s="51" customFormat="1" x14ac:dyDescent="0.2">
      <c r="A8" s="111" t="s">
        <v>115</v>
      </c>
      <c r="B8" s="112"/>
      <c r="C8" s="112"/>
      <c r="D8" s="112"/>
      <c r="E8" s="112"/>
      <c r="F8" s="112"/>
      <c r="G8" s="112"/>
    </row>
    <row r="9" spans="1:7" s="51" customFormat="1" x14ac:dyDescent="0.2">
      <c r="A9" s="112" t="s">
        <v>4</v>
      </c>
      <c r="B9" s="112"/>
      <c r="C9" s="112"/>
      <c r="D9" s="112"/>
      <c r="E9" s="112"/>
      <c r="F9" s="112"/>
      <c r="G9" s="112"/>
    </row>
    <row r="10" spans="1:7" s="51" customFormat="1" ht="5.85" customHeight="1" x14ac:dyDescent="0.2">
      <c r="A10" s="77"/>
      <c r="B10" s="77"/>
      <c r="C10" s="77"/>
      <c r="D10" s="77"/>
      <c r="E10" s="77"/>
      <c r="F10" s="77"/>
      <c r="G10" s="77"/>
    </row>
    <row r="11" spans="1:7" s="51" customFormat="1" x14ac:dyDescent="0.2">
      <c r="A11" s="116" t="s">
        <v>2</v>
      </c>
      <c r="B11" s="116"/>
      <c r="C11" s="116"/>
      <c r="D11" s="116"/>
      <c r="E11" s="116"/>
      <c r="F11" s="116"/>
      <c r="G11" s="116"/>
    </row>
    <row r="12" spans="1:7" s="51" customFormat="1" x14ac:dyDescent="0.2">
      <c r="A12" s="112" t="s">
        <v>3</v>
      </c>
      <c r="B12" s="112"/>
      <c r="C12" s="112"/>
      <c r="D12" s="112"/>
      <c r="E12" s="112"/>
      <c r="F12" s="112"/>
      <c r="G12" s="112"/>
    </row>
    <row r="13" spans="1:7" s="51" customFormat="1" x14ac:dyDescent="0.2">
      <c r="A13" s="77"/>
      <c r="B13" s="77"/>
      <c r="C13" s="77"/>
      <c r="D13" s="77"/>
      <c r="E13" s="77"/>
      <c r="F13" s="77"/>
      <c r="G13" s="77"/>
    </row>
    <row r="14" spans="1:7" s="51" customFormat="1" x14ac:dyDescent="0.2">
      <c r="A14" s="77"/>
      <c r="B14" s="77"/>
      <c r="C14" s="77"/>
      <c r="D14" s="77"/>
      <c r="E14" s="77"/>
      <c r="F14" s="77"/>
      <c r="G14" s="77"/>
    </row>
    <row r="15" spans="1:7" s="51" customFormat="1" ht="12.75" customHeight="1" x14ac:dyDescent="0.2">
      <c r="A15" s="111" t="s">
        <v>117</v>
      </c>
      <c r="B15" s="112"/>
      <c r="C15" s="112"/>
      <c r="D15" s="74"/>
      <c r="E15" s="74"/>
      <c r="F15" s="74"/>
      <c r="G15" s="74"/>
    </row>
    <row r="16" spans="1:7" s="51" customFormat="1" ht="5.85" customHeight="1" x14ac:dyDescent="0.2">
      <c r="A16" s="74"/>
      <c r="B16" s="78"/>
      <c r="C16" s="78"/>
      <c r="D16" s="74"/>
      <c r="E16" s="74"/>
      <c r="F16" s="74"/>
      <c r="G16" s="74"/>
    </row>
    <row r="17" spans="1:7" s="51" customFormat="1" ht="12.75" customHeight="1" x14ac:dyDescent="0.2">
      <c r="A17" s="114" t="s">
        <v>154</v>
      </c>
      <c r="B17" s="112"/>
      <c r="C17" s="112"/>
      <c r="D17" s="78"/>
      <c r="E17" s="78"/>
      <c r="F17" s="78"/>
      <c r="G17" s="78"/>
    </row>
    <row r="18" spans="1:7" s="51" customFormat="1" ht="12.75" customHeight="1" x14ac:dyDescent="0.2">
      <c r="A18" s="78" t="s">
        <v>135</v>
      </c>
      <c r="B18" s="115" t="s">
        <v>161</v>
      </c>
      <c r="C18" s="112"/>
      <c r="D18" s="78"/>
      <c r="E18" s="78"/>
      <c r="F18" s="78"/>
      <c r="G18" s="78"/>
    </row>
    <row r="19" spans="1:7" s="51" customFormat="1" ht="12.75" customHeight="1" x14ac:dyDescent="0.2">
      <c r="A19" s="78" t="s">
        <v>136</v>
      </c>
      <c r="B19" s="113" t="s">
        <v>155</v>
      </c>
      <c r="C19" s="113"/>
      <c r="D19" s="113"/>
      <c r="E19" s="78"/>
      <c r="F19" s="78"/>
      <c r="G19" s="78"/>
    </row>
    <row r="20" spans="1:7" s="51" customFormat="1" x14ac:dyDescent="0.2">
      <c r="A20" s="78"/>
      <c r="B20" s="78"/>
      <c r="C20" s="78"/>
      <c r="D20" s="78"/>
      <c r="E20" s="78"/>
      <c r="F20" s="78"/>
      <c r="G20" s="78"/>
    </row>
    <row r="21" spans="1:7" s="51" customFormat="1" ht="12.75" customHeight="1" x14ac:dyDescent="0.2">
      <c r="A21" s="111" t="s">
        <v>146</v>
      </c>
      <c r="B21" s="112"/>
      <c r="C21" s="74"/>
      <c r="D21" s="74"/>
      <c r="E21" s="74"/>
      <c r="F21" s="74"/>
      <c r="G21" s="74"/>
    </row>
    <row r="22" spans="1:7" s="51" customFormat="1" ht="5.85" customHeight="1" x14ac:dyDescent="0.2">
      <c r="A22" s="74"/>
      <c r="B22" s="78"/>
      <c r="C22" s="74"/>
      <c r="D22" s="74"/>
      <c r="E22" s="74"/>
      <c r="F22" s="74"/>
      <c r="G22" s="74"/>
    </row>
    <row r="23" spans="1:7" s="51" customFormat="1" ht="12.75" customHeight="1" x14ac:dyDescent="0.2">
      <c r="A23" s="78" t="s">
        <v>137</v>
      </c>
      <c r="B23" s="112" t="s">
        <v>138</v>
      </c>
      <c r="C23" s="112"/>
      <c r="D23" s="78"/>
      <c r="E23" s="78"/>
      <c r="F23" s="78"/>
      <c r="G23" s="78"/>
    </row>
    <row r="24" spans="1:7" s="51" customFormat="1" ht="12.75" customHeight="1" x14ac:dyDescent="0.2">
      <c r="A24" s="78" t="s">
        <v>139</v>
      </c>
      <c r="B24" s="112" t="s">
        <v>140</v>
      </c>
      <c r="C24" s="112"/>
      <c r="D24" s="78"/>
      <c r="E24" s="78"/>
      <c r="F24" s="78"/>
      <c r="G24" s="78"/>
    </row>
    <row r="25" spans="1:7" s="51" customFormat="1" ht="12.75" customHeight="1" x14ac:dyDescent="0.2">
      <c r="A25" s="78"/>
      <c r="B25" s="112"/>
      <c r="C25" s="112"/>
      <c r="D25" s="78"/>
      <c r="E25" s="78"/>
      <c r="F25" s="78"/>
      <c r="G25" s="78"/>
    </row>
    <row r="26" spans="1:7" s="51" customFormat="1" x14ac:dyDescent="0.2">
      <c r="A26" s="77"/>
      <c r="B26" s="77"/>
      <c r="C26" s="77"/>
      <c r="D26" s="77"/>
      <c r="E26" s="77"/>
      <c r="F26" s="77"/>
      <c r="G26" s="77"/>
    </row>
    <row r="27" spans="1:7" s="51" customFormat="1" x14ac:dyDescent="0.2">
      <c r="A27" s="77" t="s">
        <v>147</v>
      </c>
      <c r="B27" s="79" t="s">
        <v>148</v>
      </c>
      <c r="C27" s="77"/>
      <c r="D27" s="77"/>
      <c r="E27" s="77"/>
      <c r="F27" s="77"/>
      <c r="G27" s="77"/>
    </row>
    <row r="28" spans="1:7" s="51" customFormat="1" x14ac:dyDescent="0.2">
      <c r="A28" s="77"/>
      <c r="B28" s="77"/>
      <c r="C28" s="77"/>
      <c r="D28" s="77"/>
      <c r="E28" s="77"/>
      <c r="F28" s="77"/>
      <c r="G28" s="77"/>
    </row>
    <row r="29" spans="1:7" s="51" customFormat="1" ht="27.75" customHeight="1" x14ac:dyDescent="0.2">
      <c r="A29" s="117" t="s">
        <v>168</v>
      </c>
      <c r="B29" s="112"/>
      <c r="C29" s="112"/>
      <c r="D29" s="112"/>
      <c r="E29" s="112"/>
      <c r="F29" s="112"/>
      <c r="G29" s="112"/>
    </row>
    <row r="30" spans="1:7" s="51" customFormat="1" ht="41.85" customHeight="1" x14ac:dyDescent="0.2">
      <c r="A30" s="112" t="s">
        <v>153</v>
      </c>
      <c r="B30" s="112"/>
      <c r="C30" s="112"/>
      <c r="D30" s="112"/>
      <c r="E30" s="112"/>
      <c r="F30" s="112"/>
      <c r="G30" s="112"/>
    </row>
    <row r="31" spans="1:7" s="51" customFormat="1" x14ac:dyDescent="0.2">
      <c r="A31" s="77"/>
      <c r="B31" s="77"/>
      <c r="C31" s="77"/>
      <c r="D31" s="77"/>
      <c r="E31" s="77"/>
      <c r="F31" s="77"/>
      <c r="G31" s="77"/>
    </row>
    <row r="32" spans="1:7" s="51" customFormat="1" x14ac:dyDescent="0.2">
      <c r="A32" s="77"/>
      <c r="B32" s="77"/>
      <c r="C32" s="77"/>
      <c r="D32" s="77"/>
      <c r="E32" s="77"/>
      <c r="F32" s="77"/>
      <c r="G32" s="77"/>
    </row>
    <row r="33" spans="1:7" s="51" customFormat="1" x14ac:dyDescent="0.2">
      <c r="A33" s="77"/>
      <c r="B33" s="77"/>
      <c r="C33" s="77"/>
      <c r="D33" s="77"/>
      <c r="E33" s="77"/>
      <c r="F33" s="77"/>
      <c r="G33" s="77"/>
    </row>
    <row r="34" spans="1:7" s="51" customFormat="1" x14ac:dyDescent="0.2">
      <c r="A34" s="77"/>
      <c r="B34" s="77"/>
      <c r="C34" s="77"/>
      <c r="D34" s="77"/>
      <c r="E34" s="77"/>
      <c r="F34" s="77"/>
      <c r="G34" s="77"/>
    </row>
    <row r="35" spans="1:7" s="51" customFormat="1" x14ac:dyDescent="0.2">
      <c r="A35" s="77"/>
      <c r="B35" s="77"/>
      <c r="C35" s="77"/>
      <c r="D35" s="77"/>
      <c r="E35" s="77"/>
      <c r="F35" s="77"/>
      <c r="G35" s="77"/>
    </row>
    <row r="36" spans="1:7" s="51" customFormat="1" x14ac:dyDescent="0.2">
      <c r="A36" s="77"/>
      <c r="B36" s="77"/>
      <c r="C36" s="77"/>
      <c r="D36" s="77"/>
      <c r="E36" s="77"/>
      <c r="F36" s="77"/>
      <c r="G36" s="77"/>
    </row>
    <row r="37" spans="1:7" s="51" customFormat="1" x14ac:dyDescent="0.2">
      <c r="A37" s="77"/>
      <c r="B37" s="77"/>
      <c r="C37" s="77"/>
      <c r="D37" s="77"/>
      <c r="E37" s="77"/>
      <c r="F37" s="77"/>
      <c r="G37" s="77"/>
    </row>
    <row r="38" spans="1:7" s="51" customFormat="1" x14ac:dyDescent="0.2">
      <c r="A38" s="77"/>
      <c r="B38" s="77"/>
      <c r="C38" s="77"/>
      <c r="D38" s="77"/>
      <c r="E38" s="77"/>
      <c r="F38" s="77"/>
      <c r="G38" s="77"/>
    </row>
    <row r="39" spans="1:7" s="51" customFormat="1" x14ac:dyDescent="0.2">
      <c r="A39" s="77"/>
      <c r="B39" s="77"/>
      <c r="C39" s="77"/>
      <c r="D39" s="77"/>
      <c r="E39" s="77"/>
      <c r="F39" s="77"/>
      <c r="G39" s="77"/>
    </row>
    <row r="40" spans="1:7" s="51" customFormat="1" x14ac:dyDescent="0.2">
      <c r="A40" s="77"/>
      <c r="B40" s="77"/>
      <c r="C40" s="77"/>
      <c r="D40" s="77"/>
      <c r="E40" s="77"/>
      <c r="F40" s="77"/>
      <c r="G40" s="77"/>
    </row>
    <row r="41" spans="1:7" s="51" customFormat="1" x14ac:dyDescent="0.2">
      <c r="A41" s="110" t="s">
        <v>149</v>
      </c>
      <c r="B41" s="110"/>
      <c r="C41" s="77"/>
      <c r="D41" s="77"/>
      <c r="E41" s="77"/>
      <c r="F41" s="77"/>
      <c r="G41" s="77"/>
    </row>
    <row r="42" spans="1:7" s="51" customFormat="1" x14ac:dyDescent="0.2">
      <c r="A42" s="77"/>
      <c r="B42" s="77"/>
      <c r="C42" s="77"/>
      <c r="D42" s="77"/>
      <c r="E42" s="77"/>
      <c r="F42" s="77"/>
      <c r="G42" s="77"/>
    </row>
    <row r="43" spans="1:7" s="51" customFormat="1" x14ac:dyDescent="0.2">
      <c r="A43" s="7">
        <v>0</v>
      </c>
      <c r="B43" s="8" t="s">
        <v>5</v>
      </c>
      <c r="C43" s="77"/>
      <c r="D43" s="77"/>
      <c r="E43" s="77"/>
      <c r="F43" s="77"/>
      <c r="G43" s="77"/>
    </row>
    <row r="44" spans="1:7" s="51" customFormat="1" x14ac:dyDescent="0.2">
      <c r="A44" s="8" t="s">
        <v>19</v>
      </c>
      <c r="B44" s="8" t="s">
        <v>6</v>
      </c>
      <c r="C44" s="77"/>
      <c r="D44" s="77"/>
      <c r="E44" s="77"/>
      <c r="F44" s="77"/>
      <c r="G44" s="77"/>
    </row>
    <row r="45" spans="1:7" s="51" customFormat="1" x14ac:dyDescent="0.2">
      <c r="A45" s="8" t="s">
        <v>20</v>
      </c>
      <c r="B45" s="8" t="s">
        <v>7</v>
      </c>
      <c r="C45" s="77"/>
      <c r="D45" s="77"/>
      <c r="E45" s="77"/>
      <c r="F45" s="77"/>
      <c r="G45" s="77"/>
    </row>
    <row r="46" spans="1:7" s="51" customFormat="1" x14ac:dyDescent="0.2">
      <c r="A46" s="8" t="s">
        <v>21</v>
      </c>
      <c r="B46" s="8" t="s">
        <v>8</v>
      </c>
      <c r="C46" s="77"/>
      <c r="D46" s="77"/>
      <c r="E46" s="77"/>
      <c r="F46" s="77"/>
      <c r="G46" s="77"/>
    </row>
    <row r="47" spans="1:7" s="51" customFormat="1" x14ac:dyDescent="0.2">
      <c r="A47" s="8" t="s">
        <v>15</v>
      </c>
      <c r="B47" s="8" t="s">
        <v>9</v>
      </c>
      <c r="C47" s="77"/>
      <c r="D47" s="77"/>
      <c r="E47" s="77"/>
      <c r="F47" s="77"/>
      <c r="G47" s="77"/>
    </row>
    <row r="48" spans="1:7" s="51" customFormat="1" x14ac:dyDescent="0.2">
      <c r="A48" s="8" t="s">
        <v>16</v>
      </c>
      <c r="B48" s="8" t="s">
        <v>10</v>
      </c>
      <c r="C48" s="77"/>
      <c r="D48" s="77"/>
      <c r="E48" s="77"/>
      <c r="F48" s="77"/>
      <c r="G48" s="77"/>
    </row>
    <row r="49" spans="1:7" s="51" customFormat="1" x14ac:dyDescent="0.2">
      <c r="A49" s="8" t="s">
        <v>17</v>
      </c>
      <c r="B49" s="8" t="s">
        <v>11</v>
      </c>
      <c r="C49" s="77"/>
      <c r="D49" s="77"/>
      <c r="E49" s="77"/>
      <c r="F49" s="77"/>
      <c r="G49" s="77"/>
    </row>
    <row r="50" spans="1:7" s="51" customFormat="1" x14ac:dyDescent="0.2">
      <c r="A50" s="8" t="s">
        <v>18</v>
      </c>
      <c r="B50" s="8" t="s">
        <v>12</v>
      </c>
      <c r="C50" s="77"/>
      <c r="D50" s="77"/>
      <c r="E50" s="77"/>
      <c r="F50" s="77"/>
      <c r="G50" s="77"/>
    </row>
    <row r="51" spans="1:7" s="51" customFormat="1" x14ac:dyDescent="0.2">
      <c r="A51" s="8" t="s">
        <v>150</v>
      </c>
      <c r="B51" s="8" t="s">
        <v>13</v>
      </c>
      <c r="C51" s="77"/>
      <c r="D51" s="77"/>
      <c r="E51" s="77"/>
      <c r="F51" s="77"/>
      <c r="G51" s="77"/>
    </row>
    <row r="52" spans="1:7" s="51" customFormat="1" x14ac:dyDescent="0.2">
      <c r="A52" s="8" t="s">
        <v>141</v>
      </c>
      <c r="B52" s="8" t="s">
        <v>14</v>
      </c>
      <c r="C52" s="77"/>
      <c r="D52" s="77"/>
      <c r="E52" s="77"/>
      <c r="F52" s="77"/>
      <c r="G52" s="77"/>
    </row>
    <row r="53" spans="1:7" s="51" customFormat="1" x14ac:dyDescent="0.2"/>
    <row r="54" spans="1:7" x14ac:dyDescent="0.2">
      <c r="A54" s="75"/>
      <c r="B54" s="75"/>
      <c r="C54" s="75"/>
      <c r="D54" s="75"/>
      <c r="E54" s="75"/>
      <c r="F54" s="75"/>
      <c r="G54" s="75"/>
    </row>
    <row r="55" spans="1:7" x14ac:dyDescent="0.2">
      <c r="A55" s="75"/>
      <c r="B55" s="75"/>
      <c r="C55" s="75"/>
      <c r="D55" s="75"/>
      <c r="E55" s="75"/>
      <c r="F55" s="75"/>
      <c r="G55" s="75"/>
    </row>
    <row r="56" spans="1:7" x14ac:dyDescent="0.2">
      <c r="A56" s="75"/>
      <c r="B56" s="75"/>
      <c r="C56" s="75"/>
      <c r="D56" s="75"/>
      <c r="E56" s="75"/>
      <c r="F56" s="75"/>
      <c r="G56" s="75"/>
    </row>
    <row r="57" spans="1:7" x14ac:dyDescent="0.2">
      <c r="A57" s="75"/>
      <c r="B57" s="75"/>
      <c r="C57" s="75"/>
      <c r="D57" s="75"/>
      <c r="E57" s="75"/>
      <c r="F57" s="75"/>
      <c r="G57" s="75"/>
    </row>
    <row r="58" spans="1:7" x14ac:dyDescent="0.2">
      <c r="A58" s="75"/>
      <c r="B58" s="75"/>
      <c r="C58" s="75"/>
      <c r="D58" s="75"/>
      <c r="E58" s="75"/>
      <c r="F58" s="75"/>
      <c r="G58" s="75"/>
    </row>
    <row r="59" spans="1:7" x14ac:dyDescent="0.2">
      <c r="A59" s="75"/>
      <c r="B59" s="75"/>
      <c r="C59" s="75"/>
      <c r="D59" s="75"/>
      <c r="E59" s="75"/>
      <c r="F59" s="75"/>
      <c r="G59" s="75"/>
    </row>
    <row r="60" spans="1:7" x14ac:dyDescent="0.2">
      <c r="A60" s="75"/>
      <c r="B60" s="75"/>
      <c r="C60" s="75"/>
      <c r="D60" s="75"/>
      <c r="E60" s="75"/>
      <c r="F60" s="75"/>
      <c r="G60" s="75"/>
    </row>
    <row r="61" spans="1:7" x14ac:dyDescent="0.2">
      <c r="A61" s="75"/>
      <c r="B61" s="75"/>
      <c r="C61" s="75"/>
      <c r="D61" s="75"/>
      <c r="E61" s="75"/>
      <c r="F61" s="75"/>
      <c r="G61" s="75"/>
    </row>
    <row r="62" spans="1:7" x14ac:dyDescent="0.2">
      <c r="A62" s="75"/>
      <c r="B62" s="75"/>
      <c r="C62" s="75"/>
      <c r="D62" s="75"/>
      <c r="E62" s="75"/>
      <c r="F62" s="75"/>
      <c r="G62" s="75"/>
    </row>
    <row r="63" spans="1:7" x14ac:dyDescent="0.2">
      <c r="A63" s="75"/>
      <c r="B63" s="75"/>
      <c r="C63" s="75"/>
      <c r="D63" s="75"/>
      <c r="E63" s="75"/>
      <c r="F63" s="75"/>
      <c r="G63" s="75"/>
    </row>
    <row r="64" spans="1:7" x14ac:dyDescent="0.2">
      <c r="A64" s="75"/>
      <c r="B64" s="75"/>
      <c r="C64" s="75"/>
      <c r="D64" s="75"/>
      <c r="E64" s="75"/>
      <c r="F64" s="75"/>
      <c r="G64" s="75"/>
    </row>
    <row r="65" spans="1:7" x14ac:dyDescent="0.2">
      <c r="A65" s="75"/>
      <c r="B65" s="75"/>
      <c r="C65" s="75"/>
      <c r="D65" s="75"/>
      <c r="E65" s="75"/>
      <c r="F65" s="75"/>
      <c r="G65" s="75"/>
    </row>
    <row r="66" spans="1:7" x14ac:dyDescent="0.2">
      <c r="A66" s="75"/>
      <c r="B66" s="75"/>
      <c r="C66" s="75"/>
      <c r="D66" s="75"/>
      <c r="E66" s="75"/>
      <c r="F66" s="75"/>
      <c r="G66" s="75"/>
    </row>
    <row r="67" spans="1:7" x14ac:dyDescent="0.2">
      <c r="A67" s="75"/>
      <c r="B67" s="75"/>
      <c r="C67" s="75"/>
      <c r="D67" s="75"/>
      <c r="E67" s="75"/>
      <c r="F67" s="75"/>
      <c r="G67" s="75"/>
    </row>
    <row r="68" spans="1:7" x14ac:dyDescent="0.2">
      <c r="A68" s="75"/>
      <c r="B68" s="75"/>
      <c r="C68" s="75"/>
      <c r="D68" s="75"/>
      <c r="E68" s="75"/>
      <c r="F68" s="75"/>
      <c r="G68" s="75"/>
    </row>
    <row r="69" spans="1:7" x14ac:dyDescent="0.2">
      <c r="A69" s="75"/>
      <c r="B69" s="75"/>
      <c r="C69" s="75"/>
      <c r="D69" s="75"/>
      <c r="E69" s="75"/>
      <c r="F69" s="75"/>
      <c r="G69" s="75"/>
    </row>
    <row r="70" spans="1:7" x14ac:dyDescent="0.2">
      <c r="A70" s="75"/>
      <c r="B70" s="75"/>
      <c r="C70" s="75"/>
      <c r="D70" s="75"/>
      <c r="E70" s="75"/>
      <c r="F70" s="75"/>
      <c r="G70" s="75"/>
    </row>
    <row r="71" spans="1:7" x14ac:dyDescent="0.2">
      <c r="A71" s="75"/>
      <c r="B71" s="75"/>
      <c r="C71" s="75"/>
      <c r="D71" s="75"/>
      <c r="E71" s="75"/>
      <c r="F71" s="75"/>
      <c r="G71" s="75"/>
    </row>
    <row r="72" spans="1:7" x14ac:dyDescent="0.2">
      <c r="A72" s="75"/>
      <c r="B72" s="75"/>
      <c r="C72" s="75"/>
      <c r="D72" s="75"/>
      <c r="E72" s="75"/>
      <c r="F72" s="75"/>
      <c r="G72" s="75"/>
    </row>
    <row r="73" spans="1:7" x14ac:dyDescent="0.2">
      <c r="A73" s="75"/>
      <c r="B73" s="75"/>
      <c r="C73" s="75"/>
      <c r="D73" s="75"/>
      <c r="E73" s="75"/>
      <c r="F73" s="75"/>
      <c r="G73" s="75"/>
    </row>
    <row r="74" spans="1:7" x14ac:dyDescent="0.2">
      <c r="A74" s="75"/>
      <c r="B74" s="75"/>
      <c r="C74" s="75"/>
      <c r="D74" s="75"/>
      <c r="E74" s="75"/>
      <c r="F74" s="75"/>
      <c r="G74" s="75"/>
    </row>
    <row r="75" spans="1:7" x14ac:dyDescent="0.2">
      <c r="A75" s="75"/>
      <c r="B75" s="75"/>
      <c r="C75" s="75"/>
      <c r="D75" s="75"/>
      <c r="E75" s="75"/>
      <c r="F75" s="75"/>
      <c r="G75" s="75"/>
    </row>
    <row r="76" spans="1:7" x14ac:dyDescent="0.2">
      <c r="A76" s="75"/>
      <c r="B76" s="75"/>
      <c r="C76" s="75"/>
      <c r="D76" s="75"/>
      <c r="E76" s="75"/>
      <c r="F76" s="75"/>
      <c r="G76" s="75"/>
    </row>
    <row r="77" spans="1:7" x14ac:dyDescent="0.2">
      <c r="A77" s="75"/>
      <c r="B77" s="75"/>
      <c r="C77" s="75"/>
      <c r="D77" s="75"/>
      <c r="E77" s="75"/>
      <c r="F77" s="75"/>
      <c r="G77" s="75"/>
    </row>
    <row r="78" spans="1:7" x14ac:dyDescent="0.2">
      <c r="A78" s="75"/>
      <c r="B78" s="75"/>
      <c r="C78" s="75"/>
      <c r="D78" s="75"/>
      <c r="E78" s="75"/>
      <c r="F78" s="75"/>
      <c r="G78" s="75"/>
    </row>
    <row r="79" spans="1:7" x14ac:dyDescent="0.2">
      <c r="A79" s="75"/>
      <c r="B79" s="75"/>
      <c r="C79" s="75"/>
      <c r="D79" s="75"/>
      <c r="E79" s="75"/>
      <c r="F79" s="75"/>
      <c r="G79" s="75"/>
    </row>
    <row r="80" spans="1:7" x14ac:dyDescent="0.2">
      <c r="A80" s="75"/>
      <c r="B80" s="75"/>
      <c r="C80" s="75"/>
      <c r="D80" s="75"/>
      <c r="E80" s="75"/>
      <c r="F80" s="75"/>
      <c r="G80" s="75"/>
    </row>
    <row r="81" spans="1:7" x14ac:dyDescent="0.2">
      <c r="A81" s="75"/>
      <c r="B81" s="75"/>
      <c r="C81" s="75"/>
      <c r="D81" s="75"/>
      <c r="E81" s="75"/>
      <c r="F81" s="75"/>
      <c r="G81" s="75"/>
    </row>
    <row r="82" spans="1:7" x14ac:dyDescent="0.2">
      <c r="A82" s="75"/>
      <c r="B82" s="75"/>
      <c r="C82" s="75"/>
      <c r="D82" s="75"/>
      <c r="E82" s="75"/>
      <c r="F82" s="75"/>
      <c r="G82" s="75"/>
    </row>
    <row r="83" spans="1:7" x14ac:dyDescent="0.2">
      <c r="A83" s="75"/>
      <c r="B83" s="75"/>
      <c r="C83" s="75"/>
      <c r="D83" s="75"/>
      <c r="E83" s="75"/>
      <c r="F83" s="75"/>
      <c r="G83" s="75"/>
    </row>
    <row r="84" spans="1:7" x14ac:dyDescent="0.2">
      <c r="A84" s="75"/>
      <c r="B84" s="75"/>
      <c r="C84" s="75"/>
      <c r="D84" s="75"/>
      <c r="E84" s="75"/>
      <c r="F84" s="75"/>
      <c r="G84" s="75"/>
    </row>
    <row r="85" spans="1:7" x14ac:dyDescent="0.2">
      <c r="A85" s="75"/>
      <c r="B85" s="75"/>
      <c r="C85" s="75"/>
      <c r="D85" s="75"/>
      <c r="E85" s="75"/>
      <c r="F85" s="75"/>
      <c r="G85" s="75"/>
    </row>
    <row r="86" spans="1:7" x14ac:dyDescent="0.2">
      <c r="A86" s="75"/>
      <c r="B86" s="75"/>
      <c r="C86" s="75"/>
      <c r="D86" s="75"/>
      <c r="E86" s="75"/>
      <c r="F86" s="75"/>
      <c r="G86" s="75"/>
    </row>
    <row r="87" spans="1:7" x14ac:dyDescent="0.2">
      <c r="A87" s="75"/>
      <c r="B87" s="75"/>
      <c r="C87" s="75"/>
      <c r="D87" s="75"/>
      <c r="E87" s="75"/>
      <c r="F87" s="75"/>
      <c r="G87" s="75"/>
    </row>
    <row r="88" spans="1:7" x14ac:dyDescent="0.2">
      <c r="A88" s="75"/>
      <c r="B88" s="75"/>
      <c r="C88" s="75"/>
      <c r="D88" s="75"/>
      <c r="E88" s="75"/>
      <c r="F88" s="75"/>
      <c r="G88" s="75"/>
    </row>
    <row r="89" spans="1:7" x14ac:dyDescent="0.2">
      <c r="A89" s="75"/>
      <c r="B89" s="75"/>
      <c r="C89" s="75"/>
      <c r="D89" s="75"/>
      <c r="E89" s="75"/>
      <c r="F89" s="75"/>
      <c r="G89" s="75"/>
    </row>
    <row r="90" spans="1:7" x14ac:dyDescent="0.2">
      <c r="A90" s="75"/>
      <c r="B90" s="75"/>
      <c r="C90" s="75"/>
      <c r="D90" s="75"/>
      <c r="E90" s="75"/>
      <c r="F90" s="75"/>
      <c r="G90" s="75"/>
    </row>
    <row r="91" spans="1:7" x14ac:dyDescent="0.2">
      <c r="A91" s="75"/>
      <c r="B91" s="75"/>
      <c r="C91" s="75"/>
      <c r="D91" s="75"/>
      <c r="E91" s="75"/>
      <c r="F91" s="75"/>
      <c r="G91" s="75"/>
    </row>
    <row r="92" spans="1:7" x14ac:dyDescent="0.2">
      <c r="A92" s="75"/>
      <c r="B92" s="75"/>
      <c r="C92" s="75"/>
      <c r="D92" s="75"/>
      <c r="E92" s="75"/>
      <c r="F92" s="75"/>
      <c r="G92" s="75"/>
    </row>
    <row r="93" spans="1:7" x14ac:dyDescent="0.2">
      <c r="A93" s="75"/>
      <c r="B93" s="75"/>
      <c r="C93" s="75"/>
      <c r="D93" s="75"/>
      <c r="E93" s="75"/>
      <c r="F93" s="75"/>
      <c r="G93" s="75"/>
    </row>
    <row r="94" spans="1:7" x14ac:dyDescent="0.2">
      <c r="A94" s="75"/>
      <c r="B94" s="75"/>
      <c r="C94" s="75"/>
      <c r="D94" s="75"/>
      <c r="E94" s="75"/>
      <c r="F94" s="75"/>
      <c r="G94" s="75"/>
    </row>
    <row r="95" spans="1:7" x14ac:dyDescent="0.2">
      <c r="A95" s="75"/>
      <c r="B95" s="75"/>
      <c r="C95" s="75"/>
      <c r="D95" s="75"/>
      <c r="E95" s="75"/>
      <c r="F95" s="75"/>
      <c r="G95" s="75"/>
    </row>
    <row r="96" spans="1:7" x14ac:dyDescent="0.2">
      <c r="A96" s="75"/>
      <c r="B96" s="75"/>
      <c r="C96" s="75"/>
      <c r="D96" s="75"/>
      <c r="E96" s="75"/>
      <c r="F96" s="75"/>
      <c r="G96" s="75"/>
    </row>
    <row r="97" spans="1:7" x14ac:dyDescent="0.2">
      <c r="A97" s="75"/>
      <c r="B97" s="75"/>
      <c r="C97" s="75"/>
      <c r="D97" s="75"/>
      <c r="E97" s="75"/>
      <c r="F97" s="75"/>
      <c r="G97" s="75"/>
    </row>
    <row r="98" spans="1:7" x14ac:dyDescent="0.2">
      <c r="A98" s="75"/>
      <c r="B98" s="75"/>
      <c r="C98" s="75"/>
      <c r="D98" s="75"/>
      <c r="E98" s="75"/>
      <c r="F98" s="75"/>
      <c r="G98" s="75"/>
    </row>
    <row r="99" spans="1:7" x14ac:dyDescent="0.2">
      <c r="A99" s="75"/>
      <c r="B99" s="75"/>
      <c r="C99" s="75"/>
      <c r="D99" s="75"/>
      <c r="E99" s="75"/>
      <c r="F99" s="75"/>
      <c r="G99" s="75"/>
    </row>
    <row r="100" spans="1:7" x14ac:dyDescent="0.2">
      <c r="A100" s="75"/>
      <c r="B100" s="75"/>
      <c r="C100" s="75"/>
      <c r="D100" s="75"/>
      <c r="E100" s="75"/>
      <c r="F100" s="75"/>
      <c r="G100" s="75"/>
    </row>
    <row r="101" spans="1:7" x14ac:dyDescent="0.2">
      <c r="A101" s="75"/>
      <c r="B101" s="75"/>
      <c r="C101" s="75"/>
      <c r="D101" s="75"/>
      <c r="E101" s="75"/>
      <c r="F101" s="75"/>
      <c r="G101" s="75"/>
    </row>
    <row r="102" spans="1:7" x14ac:dyDescent="0.2">
      <c r="A102" s="75"/>
      <c r="B102" s="75"/>
      <c r="C102" s="75"/>
      <c r="D102" s="75"/>
      <c r="E102" s="75"/>
      <c r="F102" s="75"/>
      <c r="G102" s="75"/>
    </row>
    <row r="103" spans="1:7" x14ac:dyDescent="0.2">
      <c r="A103" s="75"/>
      <c r="B103" s="75"/>
      <c r="C103" s="75"/>
      <c r="D103" s="75"/>
      <c r="E103" s="75"/>
      <c r="F103" s="75"/>
      <c r="G103" s="75"/>
    </row>
    <row r="104" spans="1:7" x14ac:dyDescent="0.2">
      <c r="A104" s="75"/>
      <c r="B104" s="75"/>
      <c r="C104" s="75"/>
      <c r="D104" s="75"/>
      <c r="E104" s="75"/>
      <c r="F104" s="75"/>
      <c r="G104" s="75"/>
    </row>
    <row r="105" spans="1:7" x14ac:dyDescent="0.2">
      <c r="A105" s="75"/>
      <c r="B105" s="75"/>
      <c r="C105" s="75"/>
      <c r="D105" s="75"/>
      <c r="E105" s="75"/>
      <c r="F105" s="75"/>
      <c r="G105" s="75"/>
    </row>
    <row r="106" spans="1:7" x14ac:dyDescent="0.2">
      <c r="A106" s="75"/>
      <c r="B106" s="75"/>
      <c r="C106" s="75"/>
      <c r="D106" s="75"/>
      <c r="E106" s="75"/>
      <c r="F106" s="75"/>
      <c r="G106" s="75"/>
    </row>
    <row r="107" spans="1:7" x14ac:dyDescent="0.2">
      <c r="A107" s="75"/>
      <c r="B107" s="75"/>
      <c r="C107" s="75"/>
      <c r="D107" s="75"/>
      <c r="E107" s="75"/>
      <c r="F107" s="75"/>
      <c r="G107" s="75"/>
    </row>
    <row r="108" spans="1:7" x14ac:dyDescent="0.2">
      <c r="A108" s="75"/>
      <c r="B108" s="75"/>
      <c r="C108" s="75"/>
      <c r="D108" s="75"/>
      <c r="E108" s="75"/>
      <c r="F108" s="75"/>
      <c r="G108" s="75"/>
    </row>
    <row r="109" spans="1:7" x14ac:dyDescent="0.2">
      <c r="A109" s="75"/>
      <c r="B109" s="75"/>
      <c r="C109" s="75"/>
      <c r="D109" s="75"/>
      <c r="E109" s="75"/>
      <c r="F109" s="75"/>
      <c r="G109" s="75"/>
    </row>
    <row r="110" spans="1:7" x14ac:dyDescent="0.2">
      <c r="A110" s="75"/>
      <c r="B110" s="75"/>
      <c r="C110" s="75"/>
      <c r="D110" s="75"/>
      <c r="E110" s="75"/>
      <c r="F110" s="75"/>
      <c r="G110" s="75"/>
    </row>
    <row r="111" spans="1:7" x14ac:dyDescent="0.2">
      <c r="A111" s="75"/>
      <c r="B111" s="75"/>
      <c r="C111" s="75"/>
      <c r="D111" s="75"/>
      <c r="E111" s="75"/>
      <c r="F111" s="75"/>
      <c r="G111" s="75"/>
    </row>
    <row r="112" spans="1:7" x14ac:dyDescent="0.2">
      <c r="A112" s="75"/>
      <c r="B112" s="75"/>
      <c r="C112" s="75"/>
      <c r="D112" s="75"/>
      <c r="E112" s="75"/>
      <c r="F112" s="75"/>
      <c r="G112" s="75"/>
    </row>
    <row r="113" spans="1:7" x14ac:dyDescent="0.2">
      <c r="A113" s="75"/>
      <c r="B113" s="75"/>
      <c r="C113" s="75"/>
      <c r="D113" s="75"/>
      <c r="E113" s="75"/>
      <c r="F113" s="75"/>
      <c r="G113" s="75"/>
    </row>
    <row r="114" spans="1:7" x14ac:dyDescent="0.2">
      <c r="A114" s="75"/>
      <c r="B114" s="75"/>
      <c r="C114" s="75"/>
      <c r="D114" s="75"/>
      <c r="E114" s="75"/>
      <c r="F114" s="75"/>
      <c r="G114" s="75"/>
    </row>
    <row r="115" spans="1:7" x14ac:dyDescent="0.2">
      <c r="A115" s="75"/>
      <c r="B115" s="75"/>
      <c r="C115" s="75"/>
      <c r="D115" s="75"/>
      <c r="E115" s="75"/>
      <c r="F115" s="75"/>
      <c r="G115" s="75"/>
    </row>
    <row r="116" spans="1:7" x14ac:dyDescent="0.2">
      <c r="A116" s="75"/>
      <c r="B116" s="75"/>
      <c r="C116" s="75"/>
      <c r="D116" s="75"/>
      <c r="E116" s="75"/>
      <c r="F116" s="75"/>
      <c r="G116" s="75"/>
    </row>
    <row r="117" spans="1:7" x14ac:dyDescent="0.2">
      <c r="A117" s="75"/>
      <c r="B117" s="75"/>
      <c r="C117" s="75"/>
      <c r="D117" s="75"/>
      <c r="E117" s="75"/>
      <c r="F117" s="75"/>
      <c r="G117" s="75"/>
    </row>
    <row r="118" spans="1:7" x14ac:dyDescent="0.2">
      <c r="A118" s="75"/>
      <c r="B118" s="75"/>
      <c r="C118" s="75"/>
      <c r="D118" s="75"/>
      <c r="E118" s="75"/>
      <c r="F118" s="75"/>
      <c r="G118" s="75"/>
    </row>
    <row r="119" spans="1:7" x14ac:dyDescent="0.2">
      <c r="A119" s="75"/>
      <c r="B119" s="75"/>
      <c r="C119" s="75"/>
      <c r="D119" s="75"/>
      <c r="E119" s="75"/>
      <c r="F119" s="75"/>
      <c r="G119" s="75"/>
    </row>
    <row r="120" spans="1:7" x14ac:dyDescent="0.2">
      <c r="A120" s="75"/>
      <c r="B120" s="75"/>
      <c r="C120" s="75"/>
      <c r="D120" s="75"/>
      <c r="E120" s="75"/>
      <c r="F120" s="75"/>
      <c r="G120" s="75"/>
    </row>
    <row r="121" spans="1:7" x14ac:dyDescent="0.2">
      <c r="A121" s="75"/>
      <c r="B121" s="75"/>
      <c r="C121" s="75"/>
      <c r="D121" s="75"/>
      <c r="E121" s="75"/>
      <c r="F121" s="75"/>
      <c r="G121" s="75"/>
    </row>
    <row r="122" spans="1:7" x14ac:dyDescent="0.2">
      <c r="A122" s="75"/>
      <c r="B122" s="75"/>
      <c r="C122" s="75"/>
      <c r="D122" s="75"/>
      <c r="E122" s="75"/>
      <c r="F122" s="75"/>
      <c r="G122" s="75"/>
    </row>
    <row r="123" spans="1:7" x14ac:dyDescent="0.2">
      <c r="A123" s="75"/>
      <c r="B123" s="75"/>
      <c r="C123" s="75"/>
      <c r="D123" s="75"/>
      <c r="E123" s="75"/>
      <c r="F123" s="75"/>
      <c r="G123" s="75"/>
    </row>
    <row r="124" spans="1:7" x14ac:dyDescent="0.2">
      <c r="A124" s="75"/>
      <c r="B124" s="75"/>
      <c r="C124" s="75"/>
      <c r="D124" s="75"/>
      <c r="E124" s="75"/>
      <c r="F124" s="75"/>
      <c r="G124" s="75"/>
    </row>
    <row r="125" spans="1:7" x14ac:dyDescent="0.2">
      <c r="A125" s="75"/>
      <c r="B125" s="75"/>
      <c r="C125" s="75"/>
      <c r="D125" s="75"/>
      <c r="E125" s="75"/>
      <c r="F125" s="75"/>
      <c r="G125" s="75"/>
    </row>
    <row r="126" spans="1:7" x14ac:dyDescent="0.2">
      <c r="A126" s="75"/>
      <c r="B126" s="75"/>
      <c r="C126" s="75"/>
      <c r="D126" s="75"/>
      <c r="E126" s="75"/>
      <c r="F126" s="75"/>
      <c r="G126" s="75"/>
    </row>
    <row r="127" spans="1:7" x14ac:dyDescent="0.2">
      <c r="A127" s="75"/>
      <c r="B127" s="75"/>
      <c r="C127" s="75"/>
      <c r="D127" s="75"/>
      <c r="E127" s="75"/>
      <c r="F127" s="75"/>
      <c r="G127" s="75"/>
    </row>
    <row r="128" spans="1:7" x14ac:dyDescent="0.2">
      <c r="A128" s="75"/>
      <c r="B128" s="75"/>
      <c r="C128" s="75"/>
      <c r="D128" s="75"/>
      <c r="E128" s="75"/>
      <c r="F128" s="75"/>
      <c r="G128" s="75"/>
    </row>
    <row r="129" spans="1:7" x14ac:dyDescent="0.2">
      <c r="A129" s="75"/>
      <c r="B129" s="75"/>
      <c r="C129" s="75"/>
      <c r="D129" s="75"/>
      <c r="E129" s="75"/>
      <c r="F129" s="75"/>
      <c r="G129" s="75"/>
    </row>
    <row r="130" spans="1:7" x14ac:dyDescent="0.2">
      <c r="A130" s="75"/>
      <c r="B130" s="75"/>
      <c r="C130" s="75"/>
      <c r="D130" s="75"/>
      <c r="E130" s="75"/>
      <c r="F130" s="75"/>
      <c r="G130" s="75"/>
    </row>
    <row r="131" spans="1:7" x14ac:dyDescent="0.2">
      <c r="A131" s="75"/>
      <c r="B131" s="75"/>
      <c r="C131" s="75"/>
      <c r="D131" s="75"/>
      <c r="E131" s="75"/>
      <c r="F131" s="75"/>
      <c r="G131" s="75"/>
    </row>
    <row r="132" spans="1:7" x14ac:dyDescent="0.2">
      <c r="A132" s="75"/>
      <c r="B132" s="75"/>
      <c r="C132" s="75"/>
      <c r="D132" s="75"/>
      <c r="E132" s="75"/>
      <c r="F132" s="75"/>
      <c r="G132" s="75"/>
    </row>
    <row r="133" spans="1:7" x14ac:dyDescent="0.2">
      <c r="A133" s="75"/>
      <c r="B133" s="75"/>
      <c r="C133" s="75"/>
      <c r="D133" s="75"/>
      <c r="E133" s="75"/>
      <c r="F133" s="75"/>
      <c r="G133" s="75"/>
    </row>
    <row r="134" spans="1:7" x14ac:dyDescent="0.2">
      <c r="A134" s="75"/>
      <c r="B134" s="75"/>
      <c r="C134" s="75"/>
      <c r="D134" s="75"/>
      <c r="E134" s="75"/>
      <c r="F134" s="75"/>
      <c r="G134" s="75"/>
    </row>
    <row r="135" spans="1:7" x14ac:dyDescent="0.2">
      <c r="A135" s="75"/>
      <c r="B135" s="75"/>
      <c r="C135" s="75"/>
      <c r="D135" s="75"/>
      <c r="E135" s="75"/>
      <c r="F135" s="75"/>
      <c r="G135" s="75"/>
    </row>
    <row r="136" spans="1:7" x14ac:dyDescent="0.2">
      <c r="A136" s="75"/>
      <c r="B136" s="75"/>
      <c r="C136" s="75"/>
      <c r="D136" s="75"/>
      <c r="E136" s="75"/>
      <c r="F136" s="75"/>
      <c r="G136" s="75"/>
    </row>
    <row r="137" spans="1:7" x14ac:dyDescent="0.2">
      <c r="A137" s="75"/>
      <c r="B137" s="75"/>
      <c r="C137" s="75"/>
      <c r="D137" s="75"/>
      <c r="E137" s="75"/>
      <c r="F137" s="75"/>
      <c r="G137" s="75"/>
    </row>
    <row r="138" spans="1:7" x14ac:dyDescent="0.2">
      <c r="A138" s="75"/>
      <c r="B138" s="75"/>
      <c r="C138" s="75"/>
      <c r="D138" s="75"/>
      <c r="E138" s="75"/>
      <c r="F138" s="75"/>
      <c r="G138" s="75"/>
    </row>
    <row r="139" spans="1:7" x14ac:dyDescent="0.2">
      <c r="A139" s="75"/>
      <c r="B139" s="75"/>
      <c r="C139" s="75"/>
      <c r="D139" s="75"/>
      <c r="E139" s="75"/>
      <c r="F139" s="75"/>
      <c r="G139" s="75"/>
    </row>
    <row r="140" spans="1:7" x14ac:dyDescent="0.2">
      <c r="A140" s="75"/>
      <c r="B140" s="75"/>
      <c r="C140" s="75"/>
      <c r="D140" s="75"/>
      <c r="E140" s="75"/>
      <c r="F140" s="75"/>
      <c r="G140" s="75"/>
    </row>
    <row r="141" spans="1:7" x14ac:dyDescent="0.2">
      <c r="A141" s="75"/>
      <c r="B141" s="75"/>
      <c r="C141" s="75"/>
      <c r="D141" s="75"/>
      <c r="E141" s="75"/>
      <c r="F141" s="75"/>
      <c r="G141" s="75"/>
    </row>
    <row r="142" spans="1:7" x14ac:dyDescent="0.2">
      <c r="A142" s="75"/>
      <c r="B142" s="75"/>
      <c r="C142" s="75"/>
      <c r="D142" s="75"/>
      <c r="E142" s="75"/>
      <c r="F142" s="75"/>
      <c r="G142" s="75"/>
    </row>
    <row r="143" spans="1:7" x14ac:dyDescent="0.2">
      <c r="A143" s="75"/>
      <c r="B143" s="75"/>
      <c r="C143" s="75"/>
      <c r="D143" s="75"/>
      <c r="E143" s="75"/>
      <c r="F143" s="75"/>
      <c r="G143" s="75"/>
    </row>
    <row r="144" spans="1:7" x14ac:dyDescent="0.2">
      <c r="A144" s="75"/>
      <c r="B144" s="75"/>
      <c r="C144" s="75"/>
      <c r="D144" s="75"/>
      <c r="E144" s="75"/>
      <c r="F144" s="75"/>
      <c r="G144" s="75"/>
    </row>
    <row r="145" spans="1:7" x14ac:dyDescent="0.2">
      <c r="A145" s="75"/>
      <c r="B145" s="75"/>
      <c r="C145" s="75"/>
      <c r="D145" s="75"/>
      <c r="E145" s="75"/>
      <c r="F145" s="75"/>
      <c r="G145" s="75"/>
    </row>
    <row r="146" spans="1:7" x14ac:dyDescent="0.2">
      <c r="A146" s="75"/>
      <c r="B146" s="75"/>
      <c r="C146" s="75"/>
      <c r="D146" s="75"/>
      <c r="E146" s="75"/>
      <c r="F146" s="75"/>
      <c r="G146" s="75"/>
    </row>
    <row r="147" spans="1:7" x14ac:dyDescent="0.2">
      <c r="A147" s="75"/>
      <c r="B147" s="75"/>
      <c r="C147" s="75"/>
      <c r="D147" s="75"/>
      <c r="E147" s="75"/>
      <c r="F147" s="75"/>
      <c r="G147" s="75"/>
    </row>
    <row r="148" spans="1:7" x14ac:dyDescent="0.2">
      <c r="A148" s="75"/>
      <c r="B148" s="75"/>
      <c r="C148" s="75"/>
      <c r="D148" s="75"/>
      <c r="E148" s="75"/>
      <c r="F148" s="75"/>
      <c r="G148" s="75"/>
    </row>
    <row r="149" spans="1:7" x14ac:dyDescent="0.2">
      <c r="A149" s="75"/>
      <c r="B149" s="75"/>
      <c r="C149" s="75"/>
      <c r="D149" s="75"/>
      <c r="E149" s="75"/>
      <c r="F149" s="75"/>
      <c r="G149" s="75"/>
    </row>
    <row r="150" spans="1:7" x14ac:dyDescent="0.2">
      <c r="A150" s="75"/>
      <c r="B150" s="75"/>
      <c r="C150" s="75"/>
      <c r="D150" s="75"/>
      <c r="E150" s="75"/>
      <c r="F150" s="75"/>
      <c r="G150" s="75"/>
    </row>
    <row r="151" spans="1:7" x14ac:dyDescent="0.2">
      <c r="A151" s="75"/>
      <c r="B151" s="75"/>
      <c r="C151" s="75"/>
      <c r="D151" s="75"/>
      <c r="E151" s="75"/>
      <c r="F151" s="75"/>
      <c r="G151" s="75"/>
    </row>
    <row r="152" spans="1:7" x14ac:dyDescent="0.2">
      <c r="A152" s="75"/>
      <c r="B152" s="75"/>
      <c r="C152" s="75"/>
      <c r="D152" s="75"/>
      <c r="E152" s="75"/>
      <c r="F152" s="75"/>
      <c r="G152" s="75"/>
    </row>
    <row r="153" spans="1:7" x14ac:dyDescent="0.2">
      <c r="A153" s="75"/>
      <c r="B153" s="75"/>
      <c r="C153" s="75"/>
      <c r="D153" s="75"/>
      <c r="E153" s="75"/>
      <c r="F153" s="75"/>
      <c r="G153" s="75"/>
    </row>
    <row r="154" spans="1:7" x14ac:dyDescent="0.2">
      <c r="A154" s="75"/>
      <c r="B154" s="75"/>
      <c r="C154" s="75"/>
      <c r="D154" s="75"/>
      <c r="E154" s="75"/>
      <c r="F154" s="75"/>
      <c r="G154" s="75"/>
    </row>
    <row r="155" spans="1:7" x14ac:dyDescent="0.2">
      <c r="A155" s="75"/>
      <c r="B155" s="75"/>
      <c r="C155" s="75"/>
      <c r="D155" s="75"/>
      <c r="E155" s="75"/>
      <c r="F155" s="75"/>
      <c r="G155" s="75"/>
    </row>
    <row r="156" spans="1:7" x14ac:dyDescent="0.2">
      <c r="A156" s="75"/>
      <c r="B156" s="75"/>
      <c r="C156" s="75"/>
      <c r="D156" s="75"/>
      <c r="E156" s="75"/>
      <c r="F156" s="75"/>
      <c r="G156" s="75"/>
    </row>
    <row r="157" spans="1:7" x14ac:dyDescent="0.2">
      <c r="A157" s="75"/>
      <c r="B157" s="75"/>
      <c r="C157" s="75"/>
      <c r="D157" s="75"/>
      <c r="E157" s="75"/>
      <c r="F157" s="75"/>
      <c r="G157" s="75"/>
    </row>
    <row r="158" spans="1:7" x14ac:dyDescent="0.2">
      <c r="A158" s="75"/>
      <c r="B158" s="75"/>
      <c r="C158" s="75"/>
      <c r="D158" s="75"/>
      <c r="E158" s="75"/>
      <c r="F158" s="75"/>
      <c r="G158" s="75"/>
    </row>
    <row r="159" spans="1:7" x14ac:dyDescent="0.2">
      <c r="A159" s="75"/>
      <c r="B159" s="75"/>
      <c r="C159" s="75"/>
      <c r="D159" s="75"/>
      <c r="E159" s="75"/>
      <c r="F159" s="75"/>
      <c r="G159" s="75"/>
    </row>
    <row r="160" spans="1:7" x14ac:dyDescent="0.2">
      <c r="A160" s="75"/>
      <c r="B160" s="75"/>
      <c r="C160" s="75"/>
      <c r="D160" s="75"/>
      <c r="E160" s="75"/>
      <c r="F160" s="75"/>
      <c r="G160" s="75"/>
    </row>
    <row r="161" spans="1:7" x14ac:dyDescent="0.2">
      <c r="A161" s="75"/>
      <c r="B161" s="75"/>
      <c r="C161" s="75"/>
      <c r="D161" s="75"/>
      <c r="E161" s="75"/>
      <c r="F161" s="75"/>
      <c r="G161" s="75"/>
    </row>
    <row r="162" spans="1:7" x14ac:dyDescent="0.2">
      <c r="A162" s="75"/>
      <c r="B162" s="75"/>
      <c r="C162" s="75"/>
      <c r="D162" s="75"/>
      <c r="E162" s="75"/>
      <c r="F162" s="75"/>
      <c r="G162" s="75"/>
    </row>
    <row r="163" spans="1:7" x14ac:dyDescent="0.2">
      <c r="A163" s="75"/>
      <c r="B163" s="75"/>
      <c r="C163" s="75"/>
      <c r="D163" s="75"/>
      <c r="E163" s="75"/>
      <c r="F163" s="75"/>
      <c r="G163" s="75"/>
    </row>
    <row r="164" spans="1:7" x14ac:dyDescent="0.2">
      <c r="A164" s="75"/>
      <c r="B164" s="75"/>
      <c r="C164" s="75"/>
      <c r="D164" s="75"/>
      <c r="E164" s="75"/>
      <c r="F164" s="75"/>
      <c r="G164" s="75"/>
    </row>
    <row r="165" spans="1:7" x14ac:dyDescent="0.2">
      <c r="A165" s="75"/>
      <c r="B165" s="75"/>
      <c r="C165" s="75"/>
      <c r="D165" s="75"/>
      <c r="E165" s="75"/>
      <c r="F165" s="75"/>
      <c r="G165" s="75"/>
    </row>
    <row r="166" spans="1:7" x14ac:dyDescent="0.2">
      <c r="A166" s="75"/>
      <c r="B166" s="75"/>
      <c r="C166" s="75"/>
      <c r="D166" s="75"/>
      <c r="E166" s="75"/>
      <c r="F166" s="75"/>
      <c r="G166" s="75"/>
    </row>
    <row r="167" spans="1:7" x14ac:dyDescent="0.2">
      <c r="A167" s="75"/>
      <c r="B167" s="75"/>
      <c r="C167" s="75"/>
      <c r="D167" s="75"/>
      <c r="E167" s="75"/>
      <c r="F167" s="75"/>
      <c r="G167" s="75"/>
    </row>
    <row r="168" spans="1:7" x14ac:dyDescent="0.2">
      <c r="A168" s="75"/>
      <c r="B168" s="75"/>
      <c r="C168" s="75"/>
      <c r="D168" s="75"/>
      <c r="E168" s="75"/>
      <c r="F168" s="75"/>
      <c r="G168" s="75"/>
    </row>
    <row r="169" spans="1:7" x14ac:dyDescent="0.2">
      <c r="A169" s="75"/>
      <c r="B169" s="75"/>
      <c r="C169" s="75"/>
      <c r="D169" s="75"/>
      <c r="E169" s="75"/>
      <c r="F169" s="75"/>
      <c r="G169" s="75"/>
    </row>
    <row r="170" spans="1:7" x14ac:dyDescent="0.2">
      <c r="A170" s="75"/>
      <c r="B170" s="75"/>
      <c r="C170" s="75"/>
      <c r="D170" s="75"/>
      <c r="E170" s="75"/>
      <c r="F170" s="75"/>
      <c r="G170" s="75"/>
    </row>
    <row r="171" spans="1:7" x14ac:dyDescent="0.2">
      <c r="A171" s="75"/>
      <c r="B171" s="75"/>
      <c r="C171" s="75"/>
      <c r="D171" s="75"/>
      <c r="E171" s="75"/>
      <c r="F171" s="75"/>
      <c r="G171" s="75"/>
    </row>
    <row r="172" spans="1:7" x14ac:dyDescent="0.2">
      <c r="A172" s="75"/>
      <c r="B172" s="75"/>
      <c r="C172" s="75"/>
      <c r="D172" s="75"/>
      <c r="E172" s="75"/>
      <c r="F172" s="75"/>
      <c r="G172" s="75"/>
    </row>
    <row r="173" spans="1:7" x14ac:dyDescent="0.2">
      <c r="A173" s="75"/>
      <c r="B173" s="75"/>
      <c r="C173" s="75"/>
      <c r="D173" s="75"/>
      <c r="E173" s="75"/>
      <c r="F173" s="75"/>
      <c r="G173" s="75"/>
    </row>
    <row r="174" spans="1:7" x14ac:dyDescent="0.2">
      <c r="A174" s="75"/>
      <c r="B174" s="75"/>
      <c r="C174" s="75"/>
      <c r="D174" s="75"/>
      <c r="E174" s="75"/>
      <c r="F174" s="75"/>
      <c r="G174" s="75"/>
    </row>
    <row r="175" spans="1:7" x14ac:dyDescent="0.2">
      <c r="A175" s="75"/>
      <c r="B175" s="75"/>
      <c r="C175" s="75"/>
      <c r="D175" s="75"/>
      <c r="E175" s="75"/>
      <c r="F175" s="75"/>
      <c r="G175" s="75"/>
    </row>
  </sheetData>
  <mergeCells count="18">
    <mergeCell ref="A30:G30"/>
    <mergeCell ref="A41:B41"/>
    <mergeCell ref="B23:C23"/>
    <mergeCell ref="B24:C24"/>
    <mergeCell ref="B25:C25"/>
    <mergeCell ref="A29:G29"/>
    <mergeCell ref="A2:G2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4/17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9"/>
  <sheetViews>
    <sheetView zoomScaleNormal="100" workbookViewId="0">
      <pane ySplit="6" topLeftCell="A7" activePane="bottomLeft" state="frozen"/>
      <selection pane="bottomLeft" activeCell="A4" sqref="A4:A6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.25" customWidth="1"/>
  </cols>
  <sheetData>
    <row r="2" spans="1:7" x14ac:dyDescent="0.2">
      <c r="A2" s="118" t="s">
        <v>159</v>
      </c>
      <c r="B2" s="118"/>
      <c r="C2" s="118"/>
      <c r="D2" s="118"/>
      <c r="E2" s="118"/>
      <c r="F2" s="118"/>
      <c r="G2" s="118"/>
    </row>
    <row r="4" spans="1:7" s="9" customFormat="1" ht="26.25" customHeight="1" x14ac:dyDescent="0.2">
      <c r="A4" s="126" t="s">
        <v>134</v>
      </c>
      <c r="B4" s="88" t="s">
        <v>108</v>
      </c>
      <c r="C4" s="88" t="s">
        <v>109</v>
      </c>
      <c r="D4" s="88" t="s">
        <v>110</v>
      </c>
      <c r="E4" s="121" t="s">
        <v>169</v>
      </c>
      <c r="F4" s="122"/>
      <c r="G4" s="123"/>
    </row>
    <row r="5" spans="1:7" s="9" customFormat="1" ht="18" customHeight="1" x14ac:dyDescent="0.2">
      <c r="A5" s="127"/>
      <c r="B5" s="119" t="s">
        <v>170</v>
      </c>
      <c r="C5" s="120"/>
      <c r="D5" s="120"/>
      <c r="E5" s="35" t="s">
        <v>170</v>
      </c>
      <c r="F5" s="35" t="s">
        <v>171</v>
      </c>
      <c r="G5" s="124" t="s">
        <v>160</v>
      </c>
    </row>
    <row r="6" spans="1:7" s="9" customFormat="1" ht="17.25" customHeight="1" x14ac:dyDescent="0.2">
      <c r="A6" s="128"/>
      <c r="B6" s="119" t="s">
        <v>114</v>
      </c>
      <c r="C6" s="120"/>
      <c r="D6" s="120"/>
      <c r="E6" s="120"/>
      <c r="F6" s="120"/>
      <c r="G6" s="125"/>
    </row>
    <row r="7" spans="1:7" s="9" customFormat="1" ht="12" customHeight="1" x14ac:dyDescent="0.2">
      <c r="A7" s="72"/>
    </row>
    <row r="8" spans="1:7" s="9" customFormat="1" ht="12" customHeight="1" x14ac:dyDescent="0.2">
      <c r="A8" s="36" t="s">
        <v>22</v>
      </c>
      <c r="B8" s="89">
        <v>212.87330900000001</v>
      </c>
      <c r="C8" s="89">
        <v>235.59711200000001</v>
      </c>
      <c r="D8" s="89">
        <v>210.11505</v>
      </c>
      <c r="E8" s="89">
        <v>2900.5773039999999</v>
      </c>
      <c r="F8" s="89">
        <v>2542.2046049999999</v>
      </c>
      <c r="G8" s="90">
        <f>IF(AND(F8&gt;0,E8&gt;0),(E8/F8%)-100,"x  ")</f>
        <v>14.096925884531629</v>
      </c>
    </row>
    <row r="9" spans="1:7" s="9" customFormat="1" ht="12" x14ac:dyDescent="0.2">
      <c r="A9" s="37" t="s">
        <v>23</v>
      </c>
    </row>
    <row r="10" spans="1:7" s="9" customFormat="1" ht="12" x14ac:dyDescent="0.2">
      <c r="A10" s="38" t="s">
        <v>24</v>
      </c>
      <c r="B10" s="89">
        <v>3.7615699999999999</v>
      </c>
      <c r="C10" s="89">
        <v>3.3232339999999998</v>
      </c>
      <c r="D10" s="89">
        <v>4.9471119999999997</v>
      </c>
      <c r="E10" s="89">
        <v>40.130502</v>
      </c>
      <c r="F10" s="89">
        <v>28.297457999999999</v>
      </c>
      <c r="G10" s="90">
        <f>IF(AND(F10&gt;0,E10&gt;0),(E10/F10%)-100,"x  ")</f>
        <v>41.816632433909803</v>
      </c>
    </row>
    <row r="11" spans="1:7" s="9" customFormat="1" ht="12" x14ac:dyDescent="0.2">
      <c r="A11" s="38" t="s">
        <v>25</v>
      </c>
      <c r="B11" s="89">
        <v>87.853845000000007</v>
      </c>
      <c r="C11" s="89">
        <v>97.639627000000004</v>
      </c>
      <c r="D11" s="89">
        <v>87.177079000000006</v>
      </c>
      <c r="E11" s="89">
        <v>1124.4105179999999</v>
      </c>
      <c r="F11" s="89">
        <v>1052.872752</v>
      </c>
      <c r="G11" s="90">
        <f>IF(AND(F11&gt;0,E11&gt;0),(E11/F11%)-100,"x  ")</f>
        <v>6.7945310450963063</v>
      </c>
    </row>
    <row r="12" spans="1:7" s="9" customFormat="1" ht="12" x14ac:dyDescent="0.2">
      <c r="A12" s="39" t="s">
        <v>32</v>
      </c>
    </row>
    <row r="13" spans="1:7" s="9" customFormat="1" ht="24" x14ac:dyDescent="0.2">
      <c r="A13" s="39" t="s">
        <v>144</v>
      </c>
      <c r="B13" s="89">
        <v>19.110040999999999</v>
      </c>
      <c r="C13" s="89">
        <v>22.011870999999999</v>
      </c>
      <c r="D13" s="89">
        <v>16.264275999999999</v>
      </c>
      <c r="E13" s="89">
        <v>265.10854999999998</v>
      </c>
      <c r="F13" s="89">
        <v>220.55311800000001</v>
      </c>
      <c r="G13" s="90">
        <f>IF(AND(F13&gt;0,E13&gt;0),(E13/F13%)-100,"x  ")</f>
        <v>20.201678581574157</v>
      </c>
    </row>
    <row r="14" spans="1:7" s="9" customFormat="1" ht="12" x14ac:dyDescent="0.2">
      <c r="A14" s="39" t="s">
        <v>118</v>
      </c>
      <c r="B14" s="89">
        <v>34.115338000000001</v>
      </c>
      <c r="C14" s="89">
        <v>34.738523000000001</v>
      </c>
      <c r="D14" s="89">
        <v>33.867984</v>
      </c>
      <c r="E14" s="89">
        <v>403.01332300000001</v>
      </c>
      <c r="F14" s="89">
        <v>392.96348</v>
      </c>
      <c r="G14" s="90">
        <f>IF(AND(F14&gt;0,E14&gt;0),(E14/F14%)-100,"x  ")</f>
        <v>2.5574496133839233</v>
      </c>
    </row>
    <row r="15" spans="1:7" s="9" customFormat="1" ht="12" x14ac:dyDescent="0.2">
      <c r="A15" s="38" t="s">
        <v>26</v>
      </c>
      <c r="B15" s="89">
        <v>106.036159</v>
      </c>
      <c r="C15" s="89">
        <v>117.850319</v>
      </c>
      <c r="D15" s="89">
        <v>106.360365</v>
      </c>
      <c r="E15" s="89">
        <v>1559.391306</v>
      </c>
      <c r="F15" s="89">
        <v>1229.8449639999999</v>
      </c>
      <c r="G15" s="90">
        <f>IF(AND(F15&gt;0,E15&gt;0),(E15/F15%)-100,"x  ")</f>
        <v>26.795763014564827</v>
      </c>
    </row>
    <row r="16" spans="1:7" s="9" customFormat="1" ht="12" x14ac:dyDescent="0.2">
      <c r="A16" s="40" t="s">
        <v>28</v>
      </c>
    </row>
    <row r="17" spans="1:7" s="9" customFormat="1" ht="12" x14ac:dyDescent="0.2">
      <c r="A17" s="40" t="s">
        <v>119</v>
      </c>
      <c r="B17" s="89">
        <v>1.072864</v>
      </c>
      <c r="C17" s="89">
        <v>1.0155879999999999</v>
      </c>
      <c r="D17" s="89">
        <v>15.954063</v>
      </c>
      <c r="E17" s="89">
        <v>248.90352799999999</v>
      </c>
      <c r="F17" s="89">
        <v>102.516899</v>
      </c>
      <c r="G17" s="90">
        <f>IF(AND(F17&gt;0,E17&gt;0),(E17/F17%)-100,"x  ")</f>
        <v>142.79268142903931</v>
      </c>
    </row>
    <row r="18" spans="1:7" s="9" customFormat="1" ht="12" x14ac:dyDescent="0.2">
      <c r="A18" s="41" t="s">
        <v>120</v>
      </c>
      <c r="B18" s="89">
        <v>5.2900169999999997</v>
      </c>
      <c r="C18" s="89">
        <v>9.9582189999999997</v>
      </c>
      <c r="D18" s="89">
        <v>1.8916139999999999</v>
      </c>
      <c r="E18" s="89">
        <v>57.286935</v>
      </c>
      <c r="F18" s="89">
        <v>56.214618999999999</v>
      </c>
      <c r="G18" s="90">
        <f>IF(AND(F18&gt;0,E18&gt;0),(E18/F18%)-100,"x  ")</f>
        <v>1.9075393893535022</v>
      </c>
    </row>
    <row r="19" spans="1:7" s="9" customFormat="1" ht="12" x14ac:dyDescent="0.2">
      <c r="A19" s="41" t="s">
        <v>121</v>
      </c>
      <c r="B19" s="89">
        <v>17.576637999999999</v>
      </c>
      <c r="C19" s="89">
        <v>15.238816999999999</v>
      </c>
      <c r="D19" s="89">
        <v>12.233079</v>
      </c>
      <c r="E19" s="89">
        <v>186.22015099999999</v>
      </c>
      <c r="F19" s="89">
        <v>173.614846</v>
      </c>
      <c r="G19" s="90">
        <f>IF(AND(F19&gt;0,E19&gt;0),(E19/F19%)-100,"x  ")</f>
        <v>7.2604994851649991</v>
      </c>
    </row>
    <row r="20" spans="1:7" s="9" customFormat="1" ht="12" x14ac:dyDescent="0.2">
      <c r="A20" s="42" t="s">
        <v>27</v>
      </c>
      <c r="B20" s="89">
        <v>15.221735000000001</v>
      </c>
      <c r="C20" s="89">
        <v>16.783932</v>
      </c>
      <c r="D20" s="89">
        <v>11.630494000000001</v>
      </c>
      <c r="E20" s="89">
        <v>176.64497800000001</v>
      </c>
      <c r="F20" s="89">
        <v>231.18943100000001</v>
      </c>
      <c r="G20" s="90">
        <f>IF(AND(F20&gt;0,E20&gt;0),(E20/F20%)-100,"x  ")</f>
        <v>-23.592969957177672</v>
      </c>
    </row>
    <row r="21" spans="1:7" s="9" customFormat="1" ht="12" x14ac:dyDescent="0.2">
      <c r="A21" s="43"/>
    </row>
    <row r="22" spans="1:7" s="9" customFormat="1" ht="12" x14ac:dyDescent="0.2">
      <c r="A22" s="36" t="s">
        <v>29</v>
      </c>
      <c r="B22" s="89">
        <v>1615.083474</v>
      </c>
      <c r="C22" s="89">
        <v>1516.624292</v>
      </c>
      <c r="D22" s="89">
        <v>1418.3523439999999</v>
      </c>
      <c r="E22" s="89">
        <v>18674.746857999999</v>
      </c>
      <c r="F22" s="89">
        <v>17063.095945000001</v>
      </c>
      <c r="G22" s="90">
        <f>IF(AND(F22&gt;0,E22&gt;0),(E22/F22%)-100,"x  ")</f>
        <v>9.445243220778238</v>
      </c>
    </row>
    <row r="23" spans="1:7" s="9" customFormat="1" ht="12" x14ac:dyDescent="0.2">
      <c r="A23" s="44" t="s">
        <v>23</v>
      </c>
    </row>
    <row r="24" spans="1:7" s="9" customFormat="1" ht="12" x14ac:dyDescent="0.2">
      <c r="A24" s="42" t="s">
        <v>30</v>
      </c>
      <c r="B24" s="89">
        <v>7.3287490000000002</v>
      </c>
      <c r="C24" s="89">
        <v>8.2849350000000008</v>
      </c>
      <c r="D24" s="89">
        <v>6.2218869999999997</v>
      </c>
      <c r="E24" s="89">
        <v>99.371347</v>
      </c>
      <c r="F24" s="89">
        <v>104.128373</v>
      </c>
      <c r="G24" s="90">
        <f>IF(AND(F24&gt;0,E24&gt;0),(E24/F24%)-100,"x  ")</f>
        <v>-4.5684244005233836</v>
      </c>
    </row>
    <row r="25" spans="1:7" s="9" customFormat="1" ht="12" x14ac:dyDescent="0.2">
      <c r="A25" s="42" t="s">
        <v>31</v>
      </c>
      <c r="B25" s="89">
        <v>180.49577500000001</v>
      </c>
      <c r="C25" s="89">
        <v>154.09920600000001</v>
      </c>
      <c r="D25" s="89">
        <v>139.88575599999999</v>
      </c>
      <c r="E25" s="89">
        <v>1702.6010590000001</v>
      </c>
      <c r="F25" s="89">
        <v>1277.388874</v>
      </c>
      <c r="G25" s="90">
        <f>IF(AND(F25&gt;0,E25&gt;0),(E25/F25%)-100,"x  ")</f>
        <v>33.287606746448006</v>
      </c>
    </row>
    <row r="26" spans="1:7" s="9" customFormat="1" ht="12" x14ac:dyDescent="0.2">
      <c r="A26" s="40" t="s">
        <v>32</v>
      </c>
    </row>
    <row r="27" spans="1:7" s="9" customFormat="1" ht="12" x14ac:dyDescent="0.2">
      <c r="A27" s="40" t="s">
        <v>33</v>
      </c>
      <c r="B27" s="89">
        <v>4.8821139999999996</v>
      </c>
      <c r="C27" s="89">
        <v>5.3416680000000003</v>
      </c>
      <c r="D27" s="89">
        <v>3.6283050000000001</v>
      </c>
      <c r="E27" s="89">
        <v>53.337300999999997</v>
      </c>
      <c r="F27" s="89">
        <v>45.382745999999997</v>
      </c>
      <c r="G27" s="90">
        <f>IF(AND(F27&gt;0,E27&gt;0),(E27/F27%)-100,"x  ")</f>
        <v>17.527707556523794</v>
      </c>
    </row>
    <row r="28" spans="1:7" s="9" customFormat="1" ht="12" x14ac:dyDescent="0.2">
      <c r="A28" s="40" t="s">
        <v>34</v>
      </c>
      <c r="B28" s="89">
        <v>57.315134999999998</v>
      </c>
      <c r="C28" s="89">
        <v>41.369850999999997</v>
      </c>
      <c r="D28" s="89">
        <v>51.313999000000003</v>
      </c>
      <c r="E28" s="89">
        <v>520.02415099999996</v>
      </c>
      <c r="F28" s="89">
        <v>277.628311</v>
      </c>
      <c r="G28" s="90">
        <f>IF(AND(F28&gt;0,E28&gt;0),(E28/F28%)-100,"x  ")</f>
        <v>87.30948192095579</v>
      </c>
    </row>
    <row r="29" spans="1:7" s="9" customFormat="1" ht="12" x14ac:dyDescent="0.2">
      <c r="A29" s="40" t="s">
        <v>122</v>
      </c>
      <c r="B29" s="89">
        <v>10.218942</v>
      </c>
      <c r="C29" s="89">
        <v>9.0668629999999997</v>
      </c>
      <c r="D29" s="89">
        <v>8.311731</v>
      </c>
      <c r="E29" s="89">
        <v>108.180373</v>
      </c>
      <c r="F29" s="89">
        <v>87.357180999999997</v>
      </c>
      <c r="G29" s="90">
        <f>IF(AND(F29&gt;0,E29&gt;0),(E29/F29%)-100,"x  ")</f>
        <v>23.836840614167727</v>
      </c>
    </row>
    <row r="30" spans="1:7" s="9" customFormat="1" ht="12" x14ac:dyDescent="0.2">
      <c r="A30" s="40" t="s">
        <v>123</v>
      </c>
      <c r="B30" s="89">
        <v>26.546489999999999</v>
      </c>
      <c r="C30" s="89">
        <v>15.029605</v>
      </c>
      <c r="D30" s="89">
        <v>14.325753000000001</v>
      </c>
      <c r="E30" s="89">
        <v>192.72464500000001</v>
      </c>
      <c r="F30" s="89">
        <v>128.374708</v>
      </c>
      <c r="G30" s="90">
        <f>IF(AND(F30&gt;0,E30&gt;0),(E30/F30%)-100,"x  ")</f>
        <v>50.126647220884053</v>
      </c>
    </row>
    <row r="31" spans="1:7" s="9" customFormat="1" ht="12" x14ac:dyDescent="0.2">
      <c r="A31" s="44" t="s">
        <v>35</v>
      </c>
      <c r="B31" s="89">
        <v>1427.2589499999999</v>
      </c>
      <c r="C31" s="89">
        <v>1354.240151</v>
      </c>
      <c r="D31" s="89">
        <v>1272.2447010000001</v>
      </c>
      <c r="E31" s="89">
        <v>16872.774452000001</v>
      </c>
      <c r="F31" s="89">
        <v>15681.578697999999</v>
      </c>
      <c r="G31" s="90">
        <f>IF(AND(F31&gt;0,E31&gt;0),(E31/F31%)-100,"x  ")</f>
        <v>7.5961468991124406</v>
      </c>
    </row>
    <row r="32" spans="1:7" s="9" customFormat="1" ht="12" x14ac:dyDescent="0.2">
      <c r="A32" s="45" t="s">
        <v>23</v>
      </c>
    </row>
    <row r="33" spans="1:7" s="9" customFormat="1" ht="12" x14ac:dyDescent="0.2">
      <c r="A33" s="40" t="s">
        <v>36</v>
      </c>
      <c r="B33" s="89">
        <v>155.07943499999999</v>
      </c>
      <c r="C33" s="89">
        <v>170.821451</v>
      </c>
      <c r="D33" s="89">
        <v>151.50489400000001</v>
      </c>
      <c r="E33" s="89">
        <v>2053.7841389999999</v>
      </c>
      <c r="F33" s="89">
        <v>1827.2841639999999</v>
      </c>
      <c r="G33" s="90">
        <f>IF(AND(F33&gt;0,E33&gt;0),(E33/F33%)-100,"x  ")</f>
        <v>12.39544343799173</v>
      </c>
    </row>
    <row r="34" spans="1:7" s="9" customFormat="1" ht="12" x14ac:dyDescent="0.2">
      <c r="A34" s="46" t="s">
        <v>32</v>
      </c>
    </row>
    <row r="35" spans="1:7" s="9" customFormat="1" ht="12" x14ac:dyDescent="0.2">
      <c r="A35" s="46" t="s">
        <v>124</v>
      </c>
      <c r="B35" s="89">
        <v>18.643927999999999</v>
      </c>
      <c r="C35" s="89">
        <v>19.819220999999999</v>
      </c>
      <c r="D35" s="89">
        <v>17.520472000000002</v>
      </c>
      <c r="E35" s="89">
        <v>220.61918399999999</v>
      </c>
      <c r="F35" s="89">
        <v>208.64918599999999</v>
      </c>
      <c r="G35" s="90">
        <f>IF(AND(F35&gt;0,E35&gt;0),(E35/F35%)-100,"x  ")</f>
        <v>5.7369013651459966</v>
      </c>
    </row>
    <row r="36" spans="1:7" s="9" customFormat="1" ht="12" x14ac:dyDescent="0.2">
      <c r="A36" s="47" t="s">
        <v>37</v>
      </c>
      <c r="B36" s="89">
        <v>41.367227999999997</v>
      </c>
      <c r="C36" s="89">
        <v>55.708084999999997</v>
      </c>
      <c r="D36" s="89">
        <v>60.254854000000002</v>
      </c>
      <c r="E36" s="89">
        <v>701.255492</v>
      </c>
      <c r="F36" s="89">
        <v>608.42106699999999</v>
      </c>
      <c r="G36" s="90">
        <f>IF(AND(F36&gt;0,E36&gt;0),(E36/F36%)-100,"x  ")</f>
        <v>15.258252883607</v>
      </c>
    </row>
    <row r="37" spans="1:7" s="9" customFormat="1" ht="12" x14ac:dyDescent="0.2">
      <c r="A37" s="47" t="s">
        <v>38</v>
      </c>
      <c r="B37" s="89">
        <v>38.013648000000003</v>
      </c>
      <c r="C37" s="89">
        <v>37.956136999999998</v>
      </c>
      <c r="D37" s="89">
        <v>27.974024</v>
      </c>
      <c r="E37" s="89">
        <v>426.16545600000001</v>
      </c>
      <c r="F37" s="89">
        <v>337.96670699999999</v>
      </c>
      <c r="G37" s="90">
        <f>IF(AND(F37&gt;0,E37&gt;0),(E37/F37%)-100,"x  ")</f>
        <v>26.096874980055361</v>
      </c>
    </row>
    <row r="38" spans="1:7" s="9" customFormat="1" ht="12" x14ac:dyDescent="0.2">
      <c r="A38" s="45" t="s">
        <v>39</v>
      </c>
      <c r="B38" s="89">
        <v>1272.179515</v>
      </c>
      <c r="C38" s="89">
        <v>1183.4186999999999</v>
      </c>
      <c r="D38" s="89">
        <v>1120.7398069999999</v>
      </c>
      <c r="E38" s="89">
        <v>14818.990313</v>
      </c>
      <c r="F38" s="89">
        <v>13854.294534000001</v>
      </c>
      <c r="G38" s="90">
        <f>IF(AND(F38&gt;0,E38&gt;0),(E38/F38%)-100,"x  ")</f>
        <v>6.9631533863563106</v>
      </c>
    </row>
    <row r="39" spans="1:7" s="9" customFormat="1" ht="12" x14ac:dyDescent="0.2">
      <c r="A39" s="46" t="s">
        <v>32</v>
      </c>
    </row>
    <row r="40" spans="1:7" s="9" customFormat="1" ht="12" x14ac:dyDescent="0.2">
      <c r="A40" s="46" t="s">
        <v>125</v>
      </c>
      <c r="B40" s="89">
        <v>1.629643</v>
      </c>
      <c r="C40" s="89">
        <v>2.2541180000000001</v>
      </c>
      <c r="D40" s="89">
        <v>1.8581179999999999</v>
      </c>
      <c r="E40" s="89">
        <v>26.816378</v>
      </c>
      <c r="F40" s="89">
        <v>462.33811900000001</v>
      </c>
      <c r="G40" s="90">
        <f t="shared" ref="G40:G51" si="0">IF(AND(F40&gt;0,E40&gt;0),(E40/F40%)-100,"x  ")</f>
        <v>-94.199834082899841</v>
      </c>
    </row>
    <row r="41" spans="1:7" s="9" customFormat="1" ht="12" x14ac:dyDescent="0.2">
      <c r="A41" s="47" t="s">
        <v>40</v>
      </c>
      <c r="B41" s="89">
        <v>32.030636999999999</v>
      </c>
      <c r="C41" s="89">
        <v>29.584339</v>
      </c>
      <c r="D41" s="89">
        <v>26.834361000000001</v>
      </c>
      <c r="E41" s="89">
        <v>349.72788600000001</v>
      </c>
      <c r="F41" s="89">
        <v>348.67618399999998</v>
      </c>
      <c r="G41" s="90">
        <f t="shared" si="0"/>
        <v>0.30162713952383058</v>
      </c>
    </row>
    <row r="42" spans="1:7" s="9" customFormat="1" ht="12" x14ac:dyDescent="0.2">
      <c r="A42" s="47" t="s">
        <v>41</v>
      </c>
      <c r="B42" s="89">
        <v>30.843654999999998</v>
      </c>
      <c r="C42" s="89">
        <v>39.025317999999999</v>
      </c>
      <c r="D42" s="89">
        <v>26.977599999999999</v>
      </c>
      <c r="E42" s="89">
        <v>414.819819</v>
      </c>
      <c r="F42" s="89">
        <v>399.06897099999998</v>
      </c>
      <c r="G42" s="90">
        <f t="shared" si="0"/>
        <v>3.9468986928577863</v>
      </c>
    </row>
    <row r="43" spans="1:7" s="9" customFormat="1" ht="12" x14ac:dyDescent="0.2">
      <c r="A43" s="47" t="s">
        <v>126</v>
      </c>
      <c r="B43" s="89">
        <v>81.192488999999995</v>
      </c>
      <c r="C43" s="89">
        <v>96.838903000000002</v>
      </c>
      <c r="D43" s="89">
        <v>85.566063</v>
      </c>
      <c r="E43" s="89">
        <v>1100.6510960000001</v>
      </c>
      <c r="F43" s="89">
        <v>1057.3135050000001</v>
      </c>
      <c r="G43" s="90">
        <f t="shared" si="0"/>
        <v>4.0988402016107699</v>
      </c>
    </row>
    <row r="44" spans="1:7" s="9" customFormat="1" ht="12" x14ac:dyDescent="0.2">
      <c r="A44" s="47" t="s">
        <v>42</v>
      </c>
      <c r="B44" s="89">
        <v>43.668601000000002</v>
      </c>
      <c r="C44" s="89">
        <v>48.463867999999998</v>
      </c>
      <c r="D44" s="89">
        <v>38.780228999999999</v>
      </c>
      <c r="E44" s="89">
        <v>550.18454699999995</v>
      </c>
      <c r="F44" s="89">
        <v>513.29054699999995</v>
      </c>
      <c r="G44" s="90">
        <f t="shared" si="0"/>
        <v>7.1877419554348307</v>
      </c>
    </row>
    <row r="45" spans="1:7" s="9" customFormat="1" ht="12" x14ac:dyDescent="0.2">
      <c r="A45" s="47" t="s">
        <v>43</v>
      </c>
      <c r="B45" s="89">
        <v>131.429135</v>
      </c>
      <c r="C45" s="89">
        <v>154.905891</v>
      </c>
      <c r="D45" s="89">
        <v>132.93616</v>
      </c>
      <c r="E45" s="89">
        <v>1706.3784169999999</v>
      </c>
      <c r="F45" s="89">
        <v>1844.363621</v>
      </c>
      <c r="G45" s="90">
        <f t="shared" si="0"/>
        <v>-7.4814533549076287</v>
      </c>
    </row>
    <row r="46" spans="1:7" s="9" customFormat="1" ht="12" x14ac:dyDescent="0.2">
      <c r="A46" s="47" t="s">
        <v>128</v>
      </c>
      <c r="B46" s="89">
        <v>279.10519599999998</v>
      </c>
      <c r="C46" s="89">
        <v>337.23184500000002</v>
      </c>
      <c r="D46" s="89">
        <v>344.79298399999999</v>
      </c>
      <c r="E46" s="89">
        <v>3339.3379</v>
      </c>
      <c r="F46" s="89">
        <v>3012.4352779999999</v>
      </c>
      <c r="G46" s="90">
        <f t="shared" si="0"/>
        <v>10.851772464204956</v>
      </c>
    </row>
    <row r="47" spans="1:7" s="9" customFormat="1" ht="12" x14ac:dyDescent="0.2">
      <c r="A47" s="47" t="s">
        <v>129</v>
      </c>
      <c r="B47" s="89">
        <v>10.183045</v>
      </c>
      <c r="C47" s="89">
        <v>12.58572</v>
      </c>
      <c r="D47" s="89">
        <v>9.1871650000000002</v>
      </c>
      <c r="E47" s="89">
        <v>153.604782</v>
      </c>
      <c r="F47" s="89">
        <v>135.34654900000001</v>
      </c>
      <c r="G47" s="90">
        <f t="shared" si="0"/>
        <v>13.489987838552125</v>
      </c>
    </row>
    <row r="48" spans="1:7" s="9" customFormat="1" ht="12" x14ac:dyDescent="0.2">
      <c r="A48" s="47" t="s">
        <v>130</v>
      </c>
      <c r="B48" s="89">
        <v>81.897113000000004</v>
      </c>
      <c r="C48" s="89">
        <v>101.252229</v>
      </c>
      <c r="D48" s="89">
        <v>103.42929100000001</v>
      </c>
      <c r="E48" s="89">
        <v>931.67147</v>
      </c>
      <c r="F48" s="89">
        <v>883.73569599999996</v>
      </c>
      <c r="G48" s="90">
        <f t="shared" si="0"/>
        <v>5.4242206371168322</v>
      </c>
    </row>
    <row r="49" spans="1:7" s="9" customFormat="1" ht="12" x14ac:dyDescent="0.2">
      <c r="A49" s="47" t="s">
        <v>127</v>
      </c>
      <c r="B49" s="89">
        <v>52.680591</v>
      </c>
      <c r="C49" s="89">
        <v>70.158795999999995</v>
      </c>
      <c r="D49" s="89">
        <v>62.208134999999999</v>
      </c>
      <c r="E49" s="89">
        <v>650.49933199999998</v>
      </c>
      <c r="F49" s="89">
        <v>561.678989</v>
      </c>
      <c r="G49" s="90">
        <f t="shared" si="0"/>
        <v>15.81336399250641</v>
      </c>
    </row>
    <row r="50" spans="1:7" s="9" customFormat="1" ht="12" x14ac:dyDescent="0.2">
      <c r="A50" s="47" t="s">
        <v>45</v>
      </c>
      <c r="B50" s="89">
        <v>59.075766000000002</v>
      </c>
      <c r="C50" s="89">
        <v>73.957953000000003</v>
      </c>
      <c r="D50" s="89">
        <v>62.167546999999999</v>
      </c>
      <c r="E50" s="89">
        <v>836.62488599999995</v>
      </c>
      <c r="F50" s="89">
        <v>802.98240499999997</v>
      </c>
      <c r="G50" s="90">
        <f t="shared" si="0"/>
        <v>4.1896909310235628</v>
      </c>
    </row>
    <row r="51" spans="1:7" s="9" customFormat="1" ht="12" x14ac:dyDescent="0.2">
      <c r="A51" s="47" t="s">
        <v>44</v>
      </c>
      <c r="B51" s="89">
        <v>2.98E-2</v>
      </c>
      <c r="C51" s="89">
        <v>3.0102790000000001</v>
      </c>
      <c r="D51" s="89">
        <v>55.523899999999998</v>
      </c>
      <c r="E51" s="89">
        <v>1273.8598400000001</v>
      </c>
      <c r="F51" s="89">
        <v>656.80933300000004</v>
      </c>
      <c r="G51" s="90">
        <f t="shared" si="0"/>
        <v>93.946671582999585</v>
      </c>
    </row>
    <row r="52" spans="1:7" s="9" customFormat="1" ht="12" x14ac:dyDescent="0.2">
      <c r="A52" s="48"/>
    </row>
    <row r="53" spans="1:7" s="9" customFormat="1" ht="12" x14ac:dyDescent="0.2">
      <c r="A53" s="49" t="s">
        <v>165</v>
      </c>
      <c r="B53" s="89">
        <v>42.892758999999998</v>
      </c>
      <c r="C53" s="89">
        <v>46.452063000000003</v>
      </c>
      <c r="D53" s="89">
        <v>29.793129</v>
      </c>
      <c r="E53" s="89">
        <v>424.20576399999999</v>
      </c>
      <c r="F53" s="89">
        <v>500.98019199999999</v>
      </c>
      <c r="G53" s="90">
        <f>IF(AND(F53&gt;0,E53&gt;0),(E53/F53%)-100,"x  ")</f>
        <v>-15.324843022935326</v>
      </c>
    </row>
    <row r="54" spans="1:7" x14ac:dyDescent="0.2">
      <c r="A54" s="43"/>
      <c r="B54" s="9"/>
      <c r="C54" s="9"/>
      <c r="D54" s="9"/>
      <c r="E54" s="9"/>
      <c r="F54" s="9"/>
      <c r="G54" s="9"/>
    </row>
    <row r="55" spans="1:7" x14ac:dyDescent="0.2">
      <c r="A55" s="50" t="s">
        <v>46</v>
      </c>
      <c r="B55" s="91">
        <v>1870.8495419999999</v>
      </c>
      <c r="C55" s="92">
        <v>1798.6734670000001</v>
      </c>
      <c r="D55" s="92">
        <v>1658.2605229999999</v>
      </c>
      <c r="E55" s="92">
        <v>21999.529925999999</v>
      </c>
      <c r="F55" s="92">
        <v>20106.280741999999</v>
      </c>
      <c r="G55" s="93">
        <f>IF(AND(F55&gt;0,E55&gt;0),(E55/F55%)-100,"x  ")</f>
        <v>9.4162078421853153</v>
      </c>
    </row>
    <row r="56" spans="1:7" ht="7.5" customHeight="1" x14ac:dyDescent="0.2"/>
    <row r="57" spans="1:7" x14ac:dyDescent="0.2">
      <c r="A57" s="34" t="s">
        <v>157</v>
      </c>
    </row>
    <row r="58" spans="1:7" x14ac:dyDescent="0.2">
      <c r="A58" s="34" t="s">
        <v>185</v>
      </c>
      <c r="B58" s="86"/>
      <c r="C58" s="86"/>
      <c r="D58" s="86"/>
      <c r="E58" s="86"/>
      <c r="F58" s="86"/>
      <c r="G58" s="86"/>
    </row>
    <row r="59" spans="1:7" x14ac:dyDescent="0.2">
      <c r="A59" s="34"/>
      <c r="B59" s="34"/>
      <c r="C59" s="34"/>
      <c r="D59" s="34"/>
      <c r="E59" s="34"/>
      <c r="F59" s="34"/>
      <c r="G59" s="34"/>
    </row>
  </sheetData>
  <mergeCells count="6">
    <mergeCell ref="A2:G2"/>
    <mergeCell ref="B5:D5"/>
    <mergeCell ref="B6:F6"/>
    <mergeCell ref="E4:G4"/>
    <mergeCell ref="G5:G6"/>
    <mergeCell ref="A4:A6"/>
  </mergeCells>
  <conditionalFormatting sqref="A31:G55 A8:G29">
    <cfRule type="expression" dxfId="4" priority="4">
      <formula>MOD(ROW(),2)=0</formula>
    </cfRule>
  </conditionalFormatting>
  <conditionalFormatting sqref="A7:G7">
    <cfRule type="expression" dxfId="3" priority="2">
      <formula>MOD(ROW(),2)=0</formula>
    </cfRule>
  </conditionalFormatting>
  <conditionalFormatting sqref="A30:G3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4/17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9"/>
  <sheetViews>
    <sheetView zoomScaleNormal="100" workbookViewId="0">
      <pane ySplit="6" topLeftCell="A7" activePane="bottomLeft" state="frozen"/>
      <selection pane="bottomLeft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2" spans="1:7" x14ac:dyDescent="0.2">
      <c r="A2" s="129" t="s">
        <v>162</v>
      </c>
      <c r="B2" s="130"/>
      <c r="C2" s="130"/>
      <c r="D2" s="130"/>
      <c r="E2" s="130"/>
      <c r="F2" s="130"/>
      <c r="G2" s="130"/>
    </row>
    <row r="3" spans="1:7" ht="9.75" customHeight="1" x14ac:dyDescent="0.2">
      <c r="A3" s="68"/>
      <c r="B3" s="69"/>
      <c r="C3" s="69"/>
      <c r="D3" s="69"/>
      <c r="E3" s="69"/>
      <c r="F3" s="69"/>
      <c r="G3" s="69"/>
    </row>
    <row r="4" spans="1:7" x14ac:dyDescent="0.2">
      <c r="A4" s="132" t="s">
        <v>47</v>
      </c>
      <c r="B4" s="94" t="s">
        <v>108</v>
      </c>
      <c r="C4" s="94" t="s">
        <v>109</v>
      </c>
      <c r="D4" s="94" t="s">
        <v>110</v>
      </c>
      <c r="E4" s="133" t="s">
        <v>169</v>
      </c>
      <c r="F4" s="133"/>
      <c r="G4" s="134"/>
    </row>
    <row r="5" spans="1:7" ht="24" customHeight="1" x14ac:dyDescent="0.2">
      <c r="A5" s="132"/>
      <c r="B5" s="131" t="s">
        <v>172</v>
      </c>
      <c r="C5" s="131"/>
      <c r="D5" s="131"/>
      <c r="E5" s="85" t="s">
        <v>172</v>
      </c>
      <c r="F5" s="85" t="s">
        <v>173</v>
      </c>
      <c r="G5" s="135" t="s">
        <v>158</v>
      </c>
    </row>
    <row r="6" spans="1:7" ht="17.25" customHeight="1" x14ac:dyDescent="0.2">
      <c r="A6" s="132"/>
      <c r="B6" s="131" t="s">
        <v>114</v>
      </c>
      <c r="C6" s="131"/>
      <c r="D6" s="131"/>
      <c r="E6" s="131"/>
      <c r="F6" s="131"/>
      <c r="G6" s="136"/>
    </row>
    <row r="7" spans="1:7" ht="12" customHeight="1" x14ac:dyDescent="0.2">
      <c r="A7" s="71"/>
    </row>
    <row r="8" spans="1:7" ht="12.75" customHeight="1" x14ac:dyDescent="0.2">
      <c r="A8" s="59" t="s">
        <v>48</v>
      </c>
      <c r="B8" s="89">
        <v>1134.890394</v>
      </c>
      <c r="C8" s="89">
        <v>1252.207547</v>
      </c>
      <c r="D8" s="89">
        <v>1095.9022829999999</v>
      </c>
      <c r="E8" s="89">
        <v>14190.929565</v>
      </c>
      <c r="F8" s="89">
        <v>13628.602647</v>
      </c>
      <c r="G8" s="90">
        <f>IF(AND(F8&gt;0,E8&gt;0),(E8/F8%)-100,"x  ")</f>
        <v>4.1260790454095684</v>
      </c>
    </row>
    <row r="9" spans="1:7" ht="12.75" customHeight="1" x14ac:dyDescent="0.2">
      <c r="A9" s="52" t="s">
        <v>23</v>
      </c>
      <c r="B9" s="9"/>
      <c r="C9" s="9"/>
      <c r="D9" s="9"/>
      <c r="E9" s="9"/>
      <c r="F9" s="9"/>
      <c r="G9" s="9"/>
    </row>
    <row r="10" spans="1:7" ht="12.75" customHeight="1" x14ac:dyDescent="0.2">
      <c r="A10" s="52" t="s">
        <v>49</v>
      </c>
      <c r="B10" s="89">
        <v>1005.754406</v>
      </c>
      <c r="C10" s="89">
        <v>1078.6229619999999</v>
      </c>
      <c r="D10" s="89">
        <v>972.50759800000003</v>
      </c>
      <c r="E10" s="89">
        <v>12111.441280999999</v>
      </c>
      <c r="F10" s="89">
        <v>11846.809579000001</v>
      </c>
      <c r="G10" s="90">
        <f>IF(AND(F10&gt;0,E10&gt;0),(E10/F10%)-100,"x  ")</f>
        <v>2.2337803290861729</v>
      </c>
    </row>
    <row r="11" spans="1:7" ht="12.75" customHeight="1" x14ac:dyDescent="0.2">
      <c r="A11" s="53" t="s">
        <v>23</v>
      </c>
      <c r="B11" s="9"/>
      <c r="C11" s="9"/>
      <c r="D11" s="9"/>
      <c r="E11" s="9"/>
      <c r="F11" s="9"/>
      <c r="G11" s="9"/>
    </row>
    <row r="12" spans="1:7" ht="12.75" customHeight="1" x14ac:dyDescent="0.2">
      <c r="A12" s="53" t="s">
        <v>50</v>
      </c>
      <c r="B12" s="104">
        <f>SUM(B14:B31)</f>
        <v>566.26971999999989</v>
      </c>
      <c r="C12" s="104">
        <f>SUM(C14:C31)</f>
        <v>597.88705200000015</v>
      </c>
      <c r="D12" s="104">
        <f>SUM(D14:D31)</f>
        <v>552.58043400000008</v>
      </c>
      <c r="E12" s="104">
        <f>SUM(E14:E31)</f>
        <v>6664.0723039999993</v>
      </c>
      <c r="F12" s="104">
        <f>SUM(F14:F31)</f>
        <v>6570.9439230000007</v>
      </c>
      <c r="G12" s="105">
        <f>IF(AND(F12&gt;0,E12&gt;0),(E12/F12%)-100,"x  ")</f>
        <v>1.4172755404900954</v>
      </c>
    </row>
    <row r="13" spans="1:7" ht="12.75" customHeight="1" x14ac:dyDescent="0.2">
      <c r="A13" s="54" t="s">
        <v>23</v>
      </c>
      <c r="B13" s="9"/>
      <c r="C13" s="9"/>
      <c r="D13" s="9"/>
      <c r="E13" s="9"/>
      <c r="F13" s="9"/>
      <c r="G13" s="9"/>
    </row>
    <row r="14" spans="1:7" ht="12.75" customHeight="1" x14ac:dyDescent="0.2">
      <c r="A14" s="55" t="s">
        <v>51</v>
      </c>
      <c r="B14" s="89">
        <v>108.937645</v>
      </c>
      <c r="C14" s="89">
        <v>97.619568000000001</v>
      </c>
      <c r="D14" s="89">
        <v>95.890653</v>
      </c>
      <c r="E14" s="89">
        <v>1167.8467559999999</v>
      </c>
      <c r="F14" s="89">
        <v>1261.266384</v>
      </c>
      <c r="G14" s="90">
        <f t="shared" ref="G14:G32" si="0">IF(AND(F14&gt;0,E14&gt;0),(E14/F14%)-100,"x  ")</f>
        <v>-7.4068118507787091</v>
      </c>
    </row>
    <row r="15" spans="1:7" ht="12.75" customHeight="1" x14ac:dyDescent="0.2">
      <c r="A15" s="55" t="s">
        <v>52</v>
      </c>
      <c r="B15" s="89">
        <v>70.945065999999997</v>
      </c>
      <c r="C15" s="89">
        <v>84.399600000000007</v>
      </c>
      <c r="D15" s="89">
        <v>81.284246999999993</v>
      </c>
      <c r="E15" s="89">
        <v>974.13756899999998</v>
      </c>
      <c r="F15" s="89">
        <v>953.07875999999999</v>
      </c>
      <c r="G15" s="90">
        <f t="shared" si="0"/>
        <v>2.209556007732246</v>
      </c>
    </row>
    <row r="16" spans="1:7" ht="12.75" customHeight="1" x14ac:dyDescent="0.2">
      <c r="A16" s="55" t="s">
        <v>53</v>
      </c>
      <c r="B16" s="89">
        <v>5.7208750000000004</v>
      </c>
      <c r="C16" s="89">
        <v>7.7451569999999998</v>
      </c>
      <c r="D16" s="89">
        <v>6.7322610000000003</v>
      </c>
      <c r="E16" s="89">
        <v>82.752686999999995</v>
      </c>
      <c r="F16" s="89">
        <v>68.179862</v>
      </c>
      <c r="G16" s="90">
        <f t="shared" si="0"/>
        <v>21.374089903555387</v>
      </c>
    </row>
    <row r="17" spans="1:7" ht="12.75" customHeight="1" x14ac:dyDescent="0.2">
      <c r="A17" s="55" t="s">
        <v>54</v>
      </c>
      <c r="B17" s="89">
        <v>146.37571399999999</v>
      </c>
      <c r="C17" s="89">
        <v>129.040278</v>
      </c>
      <c r="D17" s="89">
        <v>122.91777</v>
      </c>
      <c r="E17" s="89">
        <v>1398.5343580000001</v>
      </c>
      <c r="F17" s="89">
        <v>1200.548074</v>
      </c>
      <c r="G17" s="90">
        <f t="shared" si="0"/>
        <v>16.491324944643566</v>
      </c>
    </row>
    <row r="18" spans="1:7" ht="12.75" customHeight="1" x14ac:dyDescent="0.2">
      <c r="A18" s="55" t="s">
        <v>55</v>
      </c>
      <c r="B18" s="89">
        <v>63.631244000000002</v>
      </c>
      <c r="C18" s="89">
        <v>90.938663000000005</v>
      </c>
      <c r="D18" s="89">
        <v>79.779132000000004</v>
      </c>
      <c r="E18" s="89">
        <v>964.79772200000002</v>
      </c>
      <c r="F18" s="89">
        <v>941.56424900000002</v>
      </c>
      <c r="G18" s="90">
        <f t="shared" si="0"/>
        <v>2.4675398439007665</v>
      </c>
    </row>
    <row r="19" spans="1:7" ht="12.75" customHeight="1" x14ac:dyDescent="0.2">
      <c r="A19" s="55" t="s">
        <v>56</v>
      </c>
      <c r="B19" s="89">
        <v>7.2290169999999998</v>
      </c>
      <c r="C19" s="89">
        <v>6.0306350000000002</v>
      </c>
      <c r="D19" s="89">
        <v>6.6660820000000003</v>
      </c>
      <c r="E19" s="89">
        <v>86.555726000000007</v>
      </c>
      <c r="F19" s="89">
        <v>70.008484999999993</v>
      </c>
      <c r="G19" s="90">
        <f t="shared" si="0"/>
        <v>23.636050687284566</v>
      </c>
    </row>
    <row r="20" spans="1:7" ht="12.75" customHeight="1" x14ac:dyDescent="0.2">
      <c r="A20" s="55" t="s">
        <v>57</v>
      </c>
      <c r="B20" s="89">
        <v>13.410506</v>
      </c>
      <c r="C20" s="89">
        <v>15.011829000000001</v>
      </c>
      <c r="D20" s="89">
        <v>12.223292000000001</v>
      </c>
      <c r="E20" s="89">
        <v>150.122086</v>
      </c>
      <c r="F20" s="89">
        <v>150.59802199999999</v>
      </c>
      <c r="G20" s="90">
        <f t="shared" si="0"/>
        <v>-0.31603071121345749</v>
      </c>
    </row>
    <row r="21" spans="1:7" ht="12.75" customHeight="1" x14ac:dyDescent="0.2">
      <c r="A21" s="55" t="s">
        <v>58</v>
      </c>
      <c r="B21" s="89">
        <v>9.5780209999999997</v>
      </c>
      <c r="C21" s="89">
        <v>10.486561999999999</v>
      </c>
      <c r="D21" s="89">
        <v>18.515304</v>
      </c>
      <c r="E21" s="89">
        <v>140.10777999999999</v>
      </c>
      <c r="F21" s="89">
        <v>132.576312</v>
      </c>
      <c r="G21" s="90">
        <f t="shared" si="0"/>
        <v>5.6808549629891587</v>
      </c>
    </row>
    <row r="22" spans="1:7" ht="12.75" customHeight="1" x14ac:dyDescent="0.2">
      <c r="A22" s="55" t="s">
        <v>59</v>
      </c>
      <c r="B22" s="89">
        <v>51.567897000000002</v>
      </c>
      <c r="C22" s="89">
        <v>55.825066999999997</v>
      </c>
      <c r="D22" s="89">
        <v>45.310028000000003</v>
      </c>
      <c r="E22" s="89">
        <v>630.72152800000003</v>
      </c>
      <c r="F22" s="89">
        <v>609.17747499999996</v>
      </c>
      <c r="G22" s="90">
        <f t="shared" si="0"/>
        <v>3.536580698424558</v>
      </c>
    </row>
    <row r="23" spans="1:7" ht="12.75" customHeight="1" x14ac:dyDescent="0.2">
      <c r="A23" s="55" t="s">
        <v>60</v>
      </c>
      <c r="B23" s="89">
        <v>20.207837999999999</v>
      </c>
      <c r="C23" s="89">
        <v>21.063886</v>
      </c>
      <c r="D23" s="89">
        <v>19.959204</v>
      </c>
      <c r="E23" s="89">
        <v>225.44684899999999</v>
      </c>
      <c r="F23" s="89">
        <v>208.403447</v>
      </c>
      <c r="G23" s="90">
        <f t="shared" si="0"/>
        <v>8.1780806629364236</v>
      </c>
    </row>
    <row r="24" spans="1:7" ht="12.75" customHeight="1" x14ac:dyDescent="0.2">
      <c r="A24" s="55" t="s">
        <v>61</v>
      </c>
      <c r="B24" s="89">
        <v>45.634538999999997</v>
      </c>
      <c r="C24" s="89">
        <v>50.662140000000001</v>
      </c>
      <c r="D24" s="89">
        <v>41.304851999999997</v>
      </c>
      <c r="E24" s="89">
        <v>557.26342699999998</v>
      </c>
      <c r="F24" s="89">
        <v>643.56062699999995</v>
      </c>
      <c r="G24" s="90">
        <f t="shared" si="0"/>
        <v>-13.409334937452584</v>
      </c>
    </row>
    <row r="25" spans="1:7" ht="12.75" customHeight="1" x14ac:dyDescent="0.2">
      <c r="A25" s="55" t="s">
        <v>71</v>
      </c>
      <c r="B25" s="89">
        <v>3.892023</v>
      </c>
      <c r="C25" s="89">
        <v>4.3815850000000003</v>
      </c>
      <c r="D25" s="89">
        <v>4.1225100000000001</v>
      </c>
      <c r="E25" s="89">
        <v>49.670614</v>
      </c>
      <c r="F25" s="89">
        <v>46.051544</v>
      </c>
      <c r="G25" s="90">
        <f t="shared" si="0"/>
        <v>7.8587375919469764</v>
      </c>
    </row>
    <row r="26" spans="1:7" ht="12.75" customHeight="1" x14ac:dyDescent="0.2">
      <c r="A26" s="55" t="s">
        <v>72</v>
      </c>
      <c r="B26" s="89">
        <v>2.8925369999999999</v>
      </c>
      <c r="C26" s="89">
        <v>3.1820840000000001</v>
      </c>
      <c r="D26" s="89">
        <v>1.474647</v>
      </c>
      <c r="E26" s="89">
        <v>33.716529999999999</v>
      </c>
      <c r="F26" s="89">
        <v>34.578671999999997</v>
      </c>
      <c r="G26" s="90">
        <f t="shared" si="0"/>
        <v>-2.4932767805542113</v>
      </c>
    </row>
    <row r="27" spans="1:7" ht="12.75" customHeight="1" x14ac:dyDescent="0.2">
      <c r="A27" s="55" t="s">
        <v>73</v>
      </c>
      <c r="B27" s="89">
        <v>3.427133</v>
      </c>
      <c r="C27" s="89">
        <v>5.317844</v>
      </c>
      <c r="D27" s="89">
        <v>3.7085530000000002</v>
      </c>
      <c r="E27" s="89">
        <v>50.931756999999998</v>
      </c>
      <c r="F27" s="89">
        <v>62.259414999999997</v>
      </c>
      <c r="G27" s="90">
        <f t="shared" si="0"/>
        <v>-18.194289168955407</v>
      </c>
    </row>
    <row r="28" spans="1:7" ht="12.75" customHeight="1" x14ac:dyDescent="0.2">
      <c r="A28" s="55" t="s">
        <v>64</v>
      </c>
      <c r="B28" s="89">
        <v>4.818422</v>
      </c>
      <c r="C28" s="89">
        <v>7.1830749999999997</v>
      </c>
      <c r="D28" s="89">
        <v>5.1292299999999997</v>
      </c>
      <c r="E28" s="89">
        <v>56.442926</v>
      </c>
      <c r="F28" s="89">
        <v>66.309386000000003</v>
      </c>
      <c r="G28" s="90">
        <f t="shared" si="0"/>
        <v>-14.879432000772866</v>
      </c>
    </row>
    <row r="29" spans="1:7" ht="12.75" customHeight="1" x14ac:dyDescent="0.2">
      <c r="A29" s="55" t="s">
        <v>65</v>
      </c>
      <c r="B29" s="89">
        <v>6.4983779999999998</v>
      </c>
      <c r="C29" s="89">
        <v>6.0326029999999999</v>
      </c>
      <c r="D29" s="89">
        <v>6.3608770000000003</v>
      </c>
      <c r="E29" s="89">
        <v>72.919393999999997</v>
      </c>
      <c r="F29" s="89">
        <v>97.679931999999994</v>
      </c>
      <c r="G29" s="90">
        <f t="shared" si="0"/>
        <v>-25.348643772602131</v>
      </c>
    </row>
    <row r="30" spans="1:7" ht="12.75" customHeight="1" x14ac:dyDescent="0.2">
      <c r="A30" s="55" t="s">
        <v>62</v>
      </c>
      <c r="B30" s="89">
        <v>0.39396599999999998</v>
      </c>
      <c r="C30" s="89">
        <v>0.44686199999999998</v>
      </c>
      <c r="D30" s="89">
        <v>0.40404899999999999</v>
      </c>
      <c r="E30" s="89">
        <v>7.13523</v>
      </c>
      <c r="F30" s="89">
        <v>8.4505470000000003</v>
      </c>
      <c r="G30" s="90">
        <f t="shared" si="0"/>
        <v>-15.564874084482341</v>
      </c>
    </row>
    <row r="31" spans="1:7" ht="12.75" customHeight="1" x14ac:dyDescent="0.2">
      <c r="A31" s="55" t="s">
        <v>63</v>
      </c>
      <c r="B31" s="89">
        <v>1.1088990000000001</v>
      </c>
      <c r="C31" s="89">
        <v>2.5196139999999998</v>
      </c>
      <c r="D31" s="89">
        <v>0.79774299999999998</v>
      </c>
      <c r="E31" s="89">
        <v>14.969365</v>
      </c>
      <c r="F31" s="89">
        <v>16.652729999999998</v>
      </c>
      <c r="G31" s="90">
        <f t="shared" si="0"/>
        <v>-10.108642847148786</v>
      </c>
    </row>
    <row r="32" spans="1:7" ht="12.75" customHeight="1" x14ac:dyDescent="0.2">
      <c r="A32" s="56" t="s">
        <v>66</v>
      </c>
      <c r="B32" s="104">
        <f>B10-B12</f>
        <v>439.48468600000012</v>
      </c>
      <c r="C32" s="104">
        <f>C10-C12</f>
        <v>480.73590999999976</v>
      </c>
      <c r="D32" s="104">
        <f>D10-D12</f>
        <v>419.92716399999995</v>
      </c>
      <c r="E32" s="104">
        <f>E10-E12</f>
        <v>5447.3689770000001</v>
      </c>
      <c r="F32" s="104">
        <f>F10-F12</f>
        <v>5275.8656559999999</v>
      </c>
      <c r="G32" s="105">
        <f t="shared" si="0"/>
        <v>3.2507143316842644</v>
      </c>
    </row>
    <row r="33" spans="1:7" ht="12.75" customHeight="1" x14ac:dyDescent="0.2">
      <c r="A33" s="54" t="s">
        <v>23</v>
      </c>
      <c r="B33" s="9"/>
      <c r="C33" s="9"/>
      <c r="D33" s="9"/>
      <c r="E33" s="9"/>
      <c r="F33" s="9"/>
      <c r="G33" s="9"/>
    </row>
    <row r="34" spans="1:7" ht="12.75" customHeight="1" x14ac:dyDescent="0.2">
      <c r="A34" s="55" t="s">
        <v>67</v>
      </c>
      <c r="B34" s="89">
        <v>80.619804000000002</v>
      </c>
      <c r="C34" s="89">
        <v>91.114328999999998</v>
      </c>
      <c r="D34" s="89">
        <v>89.541079999999994</v>
      </c>
      <c r="E34" s="89">
        <v>1272.5668700000001</v>
      </c>
      <c r="F34" s="89">
        <v>1114.8335460000001</v>
      </c>
      <c r="G34" s="90">
        <f t="shared" ref="G34:G43" si="1">IF(AND(F34&gt;0,E34&gt;0),(E34/F34%)-100,"x  ")</f>
        <v>14.148598646492474</v>
      </c>
    </row>
    <row r="35" spans="1:7" ht="12.75" customHeight="1" x14ac:dyDescent="0.2">
      <c r="A35" s="55" t="s">
        <v>68</v>
      </c>
      <c r="B35" s="89">
        <v>153.77750399999999</v>
      </c>
      <c r="C35" s="89">
        <v>157.94064800000001</v>
      </c>
      <c r="D35" s="89">
        <v>130.94571199999999</v>
      </c>
      <c r="E35" s="89">
        <v>1730.941896</v>
      </c>
      <c r="F35" s="89">
        <v>1752.868005</v>
      </c>
      <c r="G35" s="90">
        <f t="shared" si="1"/>
        <v>-1.2508705126373769</v>
      </c>
    </row>
    <row r="36" spans="1:7" ht="12.75" customHeight="1" x14ac:dyDescent="0.2">
      <c r="A36" s="55" t="s">
        <v>69</v>
      </c>
      <c r="B36" s="89">
        <v>80.643924999999996</v>
      </c>
      <c r="C36" s="89">
        <v>92.440843000000001</v>
      </c>
      <c r="D36" s="89">
        <v>81.981879000000006</v>
      </c>
      <c r="E36" s="89">
        <v>973.748468</v>
      </c>
      <c r="F36" s="89">
        <v>906.12395600000002</v>
      </c>
      <c r="G36" s="90">
        <f t="shared" si="1"/>
        <v>7.4630531013132071</v>
      </c>
    </row>
    <row r="37" spans="1:7" ht="12.75" customHeight="1" x14ac:dyDescent="0.2">
      <c r="A37" s="55" t="s">
        <v>70</v>
      </c>
      <c r="B37" s="89">
        <v>53.621276000000002</v>
      </c>
      <c r="C37" s="89">
        <v>62.407119999999999</v>
      </c>
      <c r="D37" s="89">
        <v>48.883136999999998</v>
      </c>
      <c r="E37" s="89">
        <v>633.96701399999995</v>
      </c>
      <c r="F37" s="89">
        <v>586.15581799999995</v>
      </c>
      <c r="G37" s="90">
        <f t="shared" si="1"/>
        <v>8.1567382821746577</v>
      </c>
    </row>
    <row r="38" spans="1:7" ht="12.75" customHeight="1" x14ac:dyDescent="0.2">
      <c r="A38" s="55" t="s">
        <v>74</v>
      </c>
      <c r="B38" s="89">
        <v>30.819091</v>
      </c>
      <c r="C38" s="89">
        <v>32.888607</v>
      </c>
      <c r="D38" s="89">
        <v>26.367279</v>
      </c>
      <c r="E38" s="89">
        <v>363.98382800000002</v>
      </c>
      <c r="F38" s="89">
        <v>378.20127000000002</v>
      </c>
      <c r="G38" s="90">
        <f t="shared" si="1"/>
        <v>-3.7592264034438614</v>
      </c>
    </row>
    <row r="39" spans="1:7" ht="12.75" customHeight="1" x14ac:dyDescent="0.2">
      <c r="A39" s="55" t="s">
        <v>156</v>
      </c>
      <c r="B39" s="89">
        <v>3.4137439999999999</v>
      </c>
      <c r="C39" s="89">
        <v>3.0483980000000002</v>
      </c>
      <c r="D39" s="89">
        <v>5.9526519999999996</v>
      </c>
      <c r="E39" s="89">
        <v>44.862431999999998</v>
      </c>
      <c r="F39" s="89">
        <v>61.725341</v>
      </c>
      <c r="G39" s="90">
        <f t="shared" si="1"/>
        <v>-27.319264222452816</v>
      </c>
    </row>
    <row r="40" spans="1:7" ht="12.75" customHeight="1" x14ac:dyDescent="0.2">
      <c r="A40" s="55" t="s">
        <v>75</v>
      </c>
      <c r="B40" s="89">
        <v>21.223341000000001</v>
      </c>
      <c r="C40" s="89">
        <v>24.008945000000001</v>
      </c>
      <c r="D40" s="89">
        <v>20.186820999999998</v>
      </c>
      <c r="E40" s="89">
        <v>254.02963500000001</v>
      </c>
      <c r="F40" s="89">
        <v>280.55076300000002</v>
      </c>
      <c r="G40" s="90">
        <f t="shared" si="1"/>
        <v>-9.4532368104805329</v>
      </c>
    </row>
    <row r="41" spans="1:7" ht="12.75" customHeight="1" x14ac:dyDescent="0.2">
      <c r="A41" s="55" t="s">
        <v>76</v>
      </c>
      <c r="B41" s="89">
        <v>11.221081999999999</v>
      </c>
      <c r="C41" s="89">
        <v>12.886533999999999</v>
      </c>
      <c r="D41" s="89">
        <v>12.454086</v>
      </c>
      <c r="E41" s="89">
        <v>125.26228999999999</v>
      </c>
      <c r="F41" s="89">
        <v>142.680868</v>
      </c>
      <c r="G41" s="90">
        <f t="shared" si="1"/>
        <v>-12.208068428627726</v>
      </c>
    </row>
    <row r="42" spans="1:7" ht="12.75" customHeight="1" x14ac:dyDescent="0.2">
      <c r="A42" s="55" t="s">
        <v>77</v>
      </c>
      <c r="B42" s="89">
        <v>4.1449189999999998</v>
      </c>
      <c r="C42" s="89">
        <v>4.0004860000000004</v>
      </c>
      <c r="D42" s="89">
        <v>3.6145179999999999</v>
      </c>
      <c r="E42" s="89">
        <v>48.006543999999998</v>
      </c>
      <c r="F42" s="89">
        <v>52.726089000000002</v>
      </c>
      <c r="G42" s="90">
        <f t="shared" si="1"/>
        <v>-8.95106215824201</v>
      </c>
    </row>
    <row r="43" spans="1:7" ht="12.75" customHeight="1" x14ac:dyDescent="0.2">
      <c r="A43" s="58" t="s">
        <v>78</v>
      </c>
      <c r="B43" s="89">
        <f>B8-B10</f>
        <v>129.135988</v>
      </c>
      <c r="C43" s="89">
        <f>C8-C10</f>
        <v>173.58458500000006</v>
      </c>
      <c r="D43" s="89">
        <f>D8-D10</f>
        <v>123.39468499999987</v>
      </c>
      <c r="E43" s="89">
        <f>E8-E10</f>
        <v>2079.4882840000009</v>
      </c>
      <c r="F43" s="89">
        <f>F8-F10</f>
        <v>1781.793067999999</v>
      </c>
      <c r="G43" s="90">
        <f t="shared" si="1"/>
        <v>16.707620056809105</v>
      </c>
    </row>
    <row r="44" spans="1:7" ht="12.75" customHeight="1" x14ac:dyDescent="0.2">
      <c r="A44" s="56" t="s">
        <v>32</v>
      </c>
      <c r="B44" s="9"/>
      <c r="C44" s="9"/>
      <c r="D44" s="9"/>
      <c r="E44" s="9"/>
      <c r="F44" s="9"/>
      <c r="G44" s="9"/>
    </row>
    <row r="45" spans="1:7" ht="12.75" customHeight="1" x14ac:dyDescent="0.2">
      <c r="A45" s="56" t="s">
        <v>79</v>
      </c>
      <c r="B45" s="89">
        <v>18.462056</v>
      </c>
      <c r="C45" s="89">
        <v>17.213873</v>
      </c>
      <c r="D45" s="89">
        <v>19.119949999999999</v>
      </c>
      <c r="E45" s="89">
        <v>222.63317900000001</v>
      </c>
      <c r="F45" s="89">
        <v>576.68177300000002</v>
      </c>
      <c r="G45" s="90">
        <f>IF(AND(F45&gt;0,E45&gt;0),(E45/F45%)-100,"x  ")</f>
        <v>-61.394101665148348</v>
      </c>
    </row>
    <row r="46" spans="1:7" ht="12.75" customHeight="1" x14ac:dyDescent="0.2">
      <c r="A46" s="56" t="s">
        <v>80</v>
      </c>
      <c r="B46" s="89">
        <v>31.711870999999999</v>
      </c>
      <c r="C46" s="89">
        <v>35.380164999999998</v>
      </c>
      <c r="D46" s="89">
        <v>23.253361999999999</v>
      </c>
      <c r="E46" s="89">
        <v>759.26467100000002</v>
      </c>
      <c r="F46" s="89">
        <v>300.91531099999997</v>
      </c>
      <c r="G46" s="90">
        <f>IF(AND(F46&gt;0,E46&gt;0),(E46/F46%)-100,"x  ")</f>
        <v>152.31839100403903</v>
      </c>
    </row>
    <row r="47" spans="1:7" ht="12.75" customHeight="1" x14ac:dyDescent="0.2">
      <c r="A47" s="56" t="s">
        <v>81</v>
      </c>
      <c r="B47" s="89">
        <v>45.495567999999999</v>
      </c>
      <c r="C47" s="89">
        <v>45.324578000000002</v>
      </c>
      <c r="D47" s="89">
        <v>31.469626000000002</v>
      </c>
      <c r="E47" s="89">
        <v>524.10035500000004</v>
      </c>
      <c r="F47" s="89">
        <v>508.67051400000003</v>
      </c>
      <c r="G47" s="90">
        <f>IF(AND(F47&gt;0,E47&gt;0),(E47/F47%)-100,"x  ")</f>
        <v>3.0333665064769235</v>
      </c>
    </row>
    <row r="48" spans="1:7" ht="12.75" customHeight="1" x14ac:dyDescent="0.2">
      <c r="A48" s="56" t="s">
        <v>82</v>
      </c>
      <c r="B48" s="89">
        <v>18.655995999999998</v>
      </c>
      <c r="C48" s="89">
        <v>52.668925999999999</v>
      </c>
      <c r="D48" s="89">
        <v>33.160640999999998</v>
      </c>
      <c r="E48" s="89">
        <v>383.20317</v>
      </c>
      <c r="F48" s="89">
        <v>231.89323999999999</v>
      </c>
      <c r="G48" s="90">
        <f>IF(AND(F48&gt;0,E48&gt;0),(E48/F48%)-100,"x  ")</f>
        <v>65.249823582610674</v>
      </c>
    </row>
    <row r="49" spans="1:7" ht="12.75" customHeight="1" x14ac:dyDescent="0.2">
      <c r="A49" s="57" t="s">
        <v>83</v>
      </c>
      <c r="B49" s="89">
        <v>312.82240300000001</v>
      </c>
      <c r="C49" s="89">
        <v>29.765953</v>
      </c>
      <c r="D49" s="89">
        <v>43.440541000000003</v>
      </c>
      <c r="E49" s="89">
        <v>1727.817192</v>
      </c>
      <c r="F49" s="89">
        <v>1073.0778009999999</v>
      </c>
      <c r="G49" s="90">
        <f>IF(AND(F49&gt;0,E49&gt;0),(E49/F49%)-100,"x  ")</f>
        <v>61.015090461274013</v>
      </c>
    </row>
    <row r="50" spans="1:7" ht="12.75" customHeight="1" x14ac:dyDescent="0.2">
      <c r="A50" s="58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58" t="s">
        <v>84</v>
      </c>
      <c r="B51" s="89">
        <v>282.73663699999997</v>
      </c>
      <c r="C51" s="89">
        <v>7.0100309999999997</v>
      </c>
      <c r="D51" s="89">
        <v>14.915069000000001</v>
      </c>
      <c r="E51" s="89">
        <v>714.78466700000001</v>
      </c>
      <c r="F51" s="89">
        <v>70.625238999999993</v>
      </c>
      <c r="G51" s="90">
        <f>IF(AND(F51&gt;0,E51&gt;0),(E51/F51%)-100,"x  ")</f>
        <v>912.08105929383134</v>
      </c>
    </row>
    <row r="52" spans="1:7" ht="12.75" customHeight="1" x14ac:dyDescent="0.2">
      <c r="A52" s="58" t="s">
        <v>131</v>
      </c>
      <c r="B52" s="89">
        <v>1.2895760000000001</v>
      </c>
      <c r="C52" s="89">
        <v>2.5577209999999999</v>
      </c>
      <c r="D52" s="89">
        <v>1.806943</v>
      </c>
      <c r="E52" s="89">
        <v>47.339485000000003</v>
      </c>
      <c r="F52" s="89">
        <v>19.282807999999999</v>
      </c>
      <c r="G52" s="90">
        <f>IF(AND(F52&gt;0,E52&gt;0),(E52/F52%)-100,"x  ")</f>
        <v>145.50099238658606</v>
      </c>
    </row>
    <row r="53" spans="1:7" ht="12.75" customHeight="1" x14ac:dyDescent="0.2">
      <c r="A53" s="58" t="s">
        <v>85</v>
      </c>
      <c r="B53" s="89">
        <v>8.3518600000000003</v>
      </c>
      <c r="C53" s="89">
        <v>7.5598450000000001</v>
      </c>
      <c r="D53" s="89">
        <v>6.0612279999999998</v>
      </c>
      <c r="E53" s="89">
        <v>116.382262</v>
      </c>
      <c r="F53" s="89">
        <v>95.594381999999996</v>
      </c>
      <c r="G53" s="90">
        <f>IF(AND(F53&gt;0,E53&gt;0),(E53/F53%)-100,"x  ")</f>
        <v>21.745922265599248</v>
      </c>
    </row>
    <row r="54" spans="1:7" ht="12.75" customHeight="1" x14ac:dyDescent="0.2">
      <c r="A54" s="59" t="s">
        <v>86</v>
      </c>
      <c r="B54" s="89">
        <v>170.760895</v>
      </c>
      <c r="C54" s="89">
        <v>208.46383900000001</v>
      </c>
      <c r="D54" s="89">
        <v>222.85747900000001</v>
      </c>
      <c r="E54" s="89">
        <v>2758.047513</v>
      </c>
      <c r="F54" s="89">
        <v>2276.0064990000001</v>
      </c>
      <c r="G54" s="90">
        <f>IF(AND(F54&gt;0,E54&gt;0),(E54/F54%)-100,"x  ")</f>
        <v>21.179245938524005</v>
      </c>
    </row>
    <row r="55" spans="1:7" ht="12.75" customHeight="1" x14ac:dyDescent="0.2">
      <c r="A55" s="52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58" t="s">
        <v>87</v>
      </c>
      <c r="B56" s="89">
        <v>139.385908</v>
      </c>
      <c r="C56" s="89">
        <v>173.55519000000001</v>
      </c>
      <c r="D56" s="89">
        <v>140.52692099999999</v>
      </c>
      <c r="E56" s="89">
        <v>1766.0351000000001</v>
      </c>
      <c r="F56" s="89">
        <v>1780.3351729999999</v>
      </c>
      <c r="G56" s="90">
        <f>IF(AND(F56&gt;0,E56&gt;0),(E56/F56%)-100,"x  ")</f>
        <v>-0.8032236410800806</v>
      </c>
    </row>
    <row r="57" spans="1:7" ht="12.75" customHeight="1" x14ac:dyDescent="0.2">
      <c r="A57" s="53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3" t="s">
        <v>88</v>
      </c>
      <c r="B58" s="89">
        <v>117.33581100000001</v>
      </c>
      <c r="C58" s="89">
        <v>146.323981</v>
      </c>
      <c r="D58" s="89">
        <v>121.29259</v>
      </c>
      <c r="E58" s="89">
        <v>1526.780195</v>
      </c>
      <c r="F58" s="89">
        <v>1428.467881</v>
      </c>
      <c r="G58" s="90">
        <f>IF(AND(F58&gt;0,E58&gt;0),(E58/F58%)-100,"x  ")</f>
        <v>6.8823608362252031</v>
      </c>
    </row>
    <row r="59" spans="1:7" ht="12.75" customHeight="1" x14ac:dyDescent="0.2">
      <c r="A59" s="53" t="s">
        <v>89</v>
      </c>
      <c r="B59" s="89">
        <v>13.470423</v>
      </c>
      <c r="C59" s="89">
        <v>14.865517000000001</v>
      </c>
      <c r="D59" s="89">
        <v>9.8324999999999996</v>
      </c>
      <c r="E59" s="89">
        <v>143.131641</v>
      </c>
      <c r="F59" s="89">
        <v>240.759062</v>
      </c>
      <c r="G59" s="90">
        <f>IF(AND(F59&gt;0,E59&gt;0),(E59/F59%)-100,"x  ")</f>
        <v>-40.549842730322652</v>
      </c>
    </row>
    <row r="60" spans="1:7" ht="12.75" customHeight="1" x14ac:dyDescent="0.2">
      <c r="A60" s="52" t="s">
        <v>132</v>
      </c>
      <c r="B60" s="95">
        <v>27.111619999999998</v>
      </c>
      <c r="C60" s="89">
        <v>29.3643</v>
      </c>
      <c r="D60" s="89">
        <v>23.049074999999998</v>
      </c>
      <c r="E60" s="89">
        <v>317.20087799999999</v>
      </c>
      <c r="F60" s="89">
        <v>281.202022</v>
      </c>
      <c r="G60" s="90">
        <f>IF(AND(F60&gt;0,E60&gt;0),(E60/F60%)-100,"x  ")</f>
        <v>12.801777079682594</v>
      </c>
    </row>
    <row r="61" spans="1:7" ht="12.75" customHeight="1" x14ac:dyDescent="0.2">
      <c r="A61" s="53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3" t="s">
        <v>90</v>
      </c>
      <c r="B62" s="89">
        <v>12.221869999999999</v>
      </c>
      <c r="C62" s="89">
        <v>13.036835999999999</v>
      </c>
      <c r="D62" s="89">
        <v>7.9523739999999998</v>
      </c>
      <c r="E62" s="89">
        <v>146.61873900000001</v>
      </c>
      <c r="F62" s="89">
        <v>145.209441</v>
      </c>
      <c r="G62" s="90">
        <f>IF(AND(F62&gt;0,E62&gt;0),(E62/F62%)-100,"x  ")</f>
        <v>0.97052780473137545</v>
      </c>
    </row>
    <row r="63" spans="1:7" ht="12.75" customHeight="1" x14ac:dyDescent="0.2">
      <c r="A63" s="53"/>
      <c r="B63" s="9"/>
      <c r="C63" s="9"/>
      <c r="D63" s="9"/>
      <c r="E63" s="9"/>
      <c r="F63" s="9"/>
      <c r="G63" s="9"/>
    </row>
    <row r="64" spans="1:7" ht="12.75" customHeight="1" x14ac:dyDescent="0.2">
      <c r="A64" s="59" t="s">
        <v>91</v>
      </c>
      <c r="B64" s="89">
        <v>234.51604699999999</v>
      </c>
      <c r="C64" s="89">
        <v>283.617682</v>
      </c>
      <c r="D64" s="89">
        <v>276.68052999999998</v>
      </c>
      <c r="E64" s="89">
        <v>3123.600747</v>
      </c>
      <c r="F64" s="89">
        <v>2898.771013</v>
      </c>
      <c r="G64" s="90">
        <f>IF(AND(F64&gt;0,E64&gt;0),(E64/F64%)-100,"x  ")</f>
        <v>7.7560363682303688</v>
      </c>
    </row>
    <row r="65" spans="1:7" ht="12.75" customHeight="1" x14ac:dyDescent="0.2">
      <c r="A65" s="52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58" t="s">
        <v>92</v>
      </c>
      <c r="B66" s="89">
        <v>32.569141000000002</v>
      </c>
      <c r="C66" s="89">
        <v>40.593929000000003</v>
      </c>
      <c r="D66" s="89">
        <v>48.364894999999997</v>
      </c>
      <c r="E66" s="89">
        <v>439.72709099999997</v>
      </c>
      <c r="F66" s="89">
        <v>405.67958900000002</v>
      </c>
      <c r="G66" s="90">
        <f t="shared" ref="G66:G71" si="2">IF(AND(F66&gt;0,E66&gt;0),(E66/F66%)-100,"x  ")</f>
        <v>8.3927076745288218</v>
      </c>
    </row>
    <row r="67" spans="1:7" ht="12.75" customHeight="1" x14ac:dyDescent="0.2">
      <c r="A67" s="58" t="s">
        <v>186</v>
      </c>
      <c r="B67" s="89">
        <v>80.140899000000005</v>
      </c>
      <c r="C67" s="89">
        <v>104.147586</v>
      </c>
      <c r="D67" s="89">
        <v>83.593154999999996</v>
      </c>
      <c r="E67" s="89">
        <v>1059.8961039999999</v>
      </c>
      <c r="F67" s="89">
        <v>902.71418900000003</v>
      </c>
      <c r="G67" s="90">
        <f t="shared" si="2"/>
        <v>17.412146271249071</v>
      </c>
    </row>
    <row r="68" spans="1:7" ht="12.75" customHeight="1" x14ac:dyDescent="0.2">
      <c r="A68" s="58" t="s">
        <v>93</v>
      </c>
      <c r="B68" s="89">
        <v>13.926214999999999</v>
      </c>
      <c r="C68" s="89">
        <v>31.584188999999999</v>
      </c>
      <c r="D68" s="89">
        <v>25.824463999999999</v>
      </c>
      <c r="E68" s="89">
        <v>269.60467</v>
      </c>
      <c r="F68" s="89">
        <v>462.84884799999998</v>
      </c>
      <c r="G68" s="90">
        <f t="shared" si="2"/>
        <v>-41.751033590127889</v>
      </c>
    </row>
    <row r="69" spans="1:7" ht="12.75" customHeight="1" x14ac:dyDescent="0.2">
      <c r="A69" s="58" t="s">
        <v>94</v>
      </c>
      <c r="B69" s="89">
        <v>15.166103</v>
      </c>
      <c r="C69" s="89">
        <v>22.045317000000001</v>
      </c>
      <c r="D69" s="89">
        <v>18.554953000000001</v>
      </c>
      <c r="E69" s="89">
        <v>228.52641800000001</v>
      </c>
      <c r="F69" s="89">
        <v>207.28541200000001</v>
      </c>
      <c r="G69" s="90">
        <f t="shared" si="2"/>
        <v>10.247226659635842</v>
      </c>
    </row>
    <row r="70" spans="1:7" ht="12.75" customHeight="1" x14ac:dyDescent="0.2">
      <c r="A70" s="60" t="s">
        <v>133</v>
      </c>
      <c r="B70" s="89">
        <v>8.6538439999999994</v>
      </c>
      <c r="C70" s="89">
        <v>11.3622</v>
      </c>
      <c r="D70" s="89">
        <v>23.52026</v>
      </c>
      <c r="E70" s="89">
        <v>248.166405</v>
      </c>
      <c r="F70" s="89">
        <v>145.48587699999999</v>
      </c>
      <c r="G70" s="90">
        <f t="shared" si="2"/>
        <v>70.577660263202034</v>
      </c>
    </row>
    <row r="71" spans="1:7" ht="12.75" customHeight="1" x14ac:dyDescent="0.2">
      <c r="A71" s="61" t="s">
        <v>95</v>
      </c>
      <c r="B71" s="89">
        <v>10.319318000000001</v>
      </c>
      <c r="C71" s="89">
        <v>15.868209</v>
      </c>
      <c r="D71" s="89">
        <v>10.638061</v>
      </c>
      <c r="E71" s="89">
        <v>135.82252</v>
      </c>
      <c r="F71" s="89">
        <v>203.45849000000001</v>
      </c>
      <c r="G71" s="90">
        <f t="shared" si="2"/>
        <v>-33.243129839408525</v>
      </c>
    </row>
    <row r="72" spans="1:7" ht="12.75" customHeight="1" x14ac:dyDescent="0.2">
      <c r="A72" s="62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2" t="s">
        <v>116</v>
      </c>
      <c r="B73" s="89">
        <v>7.7921290000000001</v>
      </c>
      <c r="C73" s="89">
        <v>10.917947</v>
      </c>
      <c r="D73" s="89">
        <v>9.4405490000000007</v>
      </c>
      <c r="E73" s="89">
        <v>109.614487</v>
      </c>
      <c r="F73" s="89">
        <v>185.03843900000001</v>
      </c>
      <c r="G73" s="90">
        <f>IF(AND(F73&gt;0,E73&gt;0),(E73/F73%)-100,"x  ")</f>
        <v>-40.761234480582715</v>
      </c>
    </row>
    <row r="74" spans="1:7" ht="24" x14ac:dyDescent="0.2">
      <c r="A74" s="63" t="s">
        <v>111</v>
      </c>
      <c r="B74" s="89">
        <v>7.5404850000000003</v>
      </c>
      <c r="C74" s="89">
        <v>8.7502370000000003</v>
      </c>
      <c r="D74" s="89">
        <v>8.7416289999999996</v>
      </c>
      <c r="E74" s="89">
        <v>63.312389000000003</v>
      </c>
      <c r="F74" s="89">
        <v>26.364291999999999</v>
      </c>
      <c r="G74" s="90">
        <f>IF(AND(F74&gt;0,E74&gt;0),(E74/F74%)-100,"x  ")</f>
        <v>140.14446888996679</v>
      </c>
    </row>
    <row r="75" spans="1:7" x14ac:dyDescent="0.2">
      <c r="A75" s="64" t="s">
        <v>46</v>
      </c>
      <c r="B75" s="96">
        <v>1870.8495419999999</v>
      </c>
      <c r="C75" s="92">
        <v>1798.6734670000001</v>
      </c>
      <c r="D75" s="92">
        <v>1658.2605229999999</v>
      </c>
      <c r="E75" s="92">
        <v>21999.529925999999</v>
      </c>
      <c r="F75" s="92">
        <v>20106.280741999999</v>
      </c>
      <c r="G75" s="93">
        <f>IF(AND(F75&gt;0,E75&gt;0),(E75/F75%)-100,"x  ")</f>
        <v>9.4162078421853153</v>
      </c>
    </row>
    <row r="77" spans="1:7" x14ac:dyDescent="0.2">
      <c r="A77" s="34" t="s">
        <v>157</v>
      </c>
    </row>
    <row r="78" spans="1:7" x14ac:dyDescent="0.2">
      <c r="A78" s="34" t="s">
        <v>185</v>
      </c>
      <c r="B78" s="86"/>
      <c r="C78" s="86"/>
      <c r="D78" s="86"/>
      <c r="E78" s="86"/>
      <c r="F78" s="86"/>
      <c r="G78" s="86"/>
    </row>
    <row r="79" spans="1:7" x14ac:dyDescent="0.2">
      <c r="A79" s="34"/>
      <c r="B79" s="34"/>
      <c r="C79" s="34"/>
      <c r="D79" s="34"/>
      <c r="E79" s="34"/>
      <c r="F79" s="34"/>
      <c r="G79" s="34"/>
    </row>
  </sheetData>
  <mergeCells count="6">
    <mergeCell ref="A2:G2"/>
    <mergeCell ref="B5:D5"/>
    <mergeCell ref="A4:A6"/>
    <mergeCell ref="B6:F6"/>
    <mergeCell ref="E4:G4"/>
    <mergeCell ref="G5:G6"/>
  </mergeCells>
  <conditionalFormatting sqref="A8:G24 A26:G75">
    <cfRule type="expression" dxfId="1" priority="2">
      <formula>MOD(ROW(),2)=0</formula>
    </cfRule>
  </conditionalFormatting>
  <conditionalFormatting sqref="A25:G2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4/17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Normal="100" workbookViewId="0"/>
  </sheetViews>
  <sheetFormatPr baseColWidth="10" defaultColWidth="10.875" defaultRowHeight="14.25" x14ac:dyDescent="0.2"/>
  <cols>
    <col min="1" max="7" width="11.875" customWidth="1"/>
  </cols>
  <sheetData>
    <row r="2" spans="1:7" x14ac:dyDescent="0.2">
      <c r="A2" s="118" t="s">
        <v>163</v>
      </c>
      <c r="B2" s="118"/>
      <c r="C2" s="118"/>
      <c r="D2" s="118"/>
      <c r="E2" s="118"/>
      <c r="F2" s="118"/>
      <c r="G2" s="118"/>
    </row>
    <row r="3" spans="1:7" x14ac:dyDescent="0.2">
      <c r="A3" s="118" t="s">
        <v>174</v>
      </c>
      <c r="B3" s="118"/>
      <c r="C3" s="118"/>
      <c r="D3" s="118"/>
      <c r="E3" s="118"/>
      <c r="F3" s="118"/>
      <c r="G3" s="118"/>
    </row>
    <row r="28" spans="1:7" x14ac:dyDescent="0.2">
      <c r="A28" s="118"/>
      <c r="B28" s="118"/>
      <c r="C28" s="118"/>
      <c r="D28" s="118"/>
      <c r="E28" s="118"/>
      <c r="F28" s="118"/>
      <c r="G28" s="118"/>
    </row>
    <row r="29" spans="1:7" x14ac:dyDescent="0.2">
      <c r="A29" s="137" t="s">
        <v>175</v>
      </c>
      <c r="B29" s="137"/>
      <c r="C29" s="137"/>
      <c r="D29" s="137"/>
      <c r="E29" s="137"/>
      <c r="F29" s="137"/>
      <c r="G29" s="137"/>
    </row>
  </sheetData>
  <mergeCells count="4">
    <mergeCell ref="A29:G29"/>
    <mergeCell ref="A28:G28"/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4/17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workbookViewId="0"/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7" t="s">
        <v>164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8" t="s">
        <v>96</v>
      </c>
      <c r="B3" s="141" t="s">
        <v>97</v>
      </c>
      <c r="C3" s="142"/>
      <c r="D3" s="143"/>
      <c r="E3" s="143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9"/>
      <c r="B4" s="144" t="s">
        <v>176</v>
      </c>
      <c r="C4" s="145"/>
      <c r="D4" s="146"/>
      <c r="E4" s="146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9"/>
      <c r="B5" s="141"/>
      <c r="C5" s="147"/>
      <c r="D5" s="143"/>
      <c r="E5" s="143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40"/>
      <c r="B6" s="148"/>
      <c r="C6" s="143"/>
      <c r="D6" s="143"/>
      <c r="E6" s="14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46</v>
      </c>
      <c r="B9" s="97">
        <v>21939.094756999999</v>
      </c>
      <c r="C9" s="98"/>
      <c r="D9" s="97">
        <v>20106.280741999999</v>
      </c>
      <c r="E9" s="9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2017</v>
      </c>
      <c r="C10" s="20">
        <v>2017</v>
      </c>
      <c r="D10" s="12">
        <v>2016</v>
      </c>
      <c r="E10" s="12">
        <v>2016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68</v>
      </c>
      <c r="B11" s="81">
        <v>1730.941896</v>
      </c>
      <c r="C11" s="82">
        <f t="shared" ref="C11:C25" si="0">IF(B$8&gt;0,B11/B$8*100,0)</f>
        <v>0</v>
      </c>
      <c r="D11" s="83">
        <v>1752.868005</v>
      </c>
      <c r="E11" s="82">
        <f t="shared" ref="E11:E25" si="1">IF(D$8&gt;0,D11/D$8*100,0)</f>
        <v>0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177</v>
      </c>
      <c r="B12" s="81">
        <v>1526.780195</v>
      </c>
      <c r="C12" s="84">
        <f t="shared" si="0"/>
        <v>0</v>
      </c>
      <c r="D12" s="83">
        <v>1428.467881</v>
      </c>
      <c r="E12" s="82">
        <f t="shared" si="1"/>
        <v>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54</v>
      </c>
      <c r="B13" s="81">
        <v>1398.5343580000001</v>
      </c>
      <c r="C13" s="84">
        <f t="shared" si="0"/>
        <v>0</v>
      </c>
      <c r="D13" s="83">
        <v>1200.548074</v>
      </c>
      <c r="E13" s="82">
        <f t="shared" si="1"/>
        <v>0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178</v>
      </c>
      <c r="B14" s="81">
        <v>1272.5668700000001</v>
      </c>
      <c r="C14" s="84">
        <f t="shared" si="0"/>
        <v>0</v>
      </c>
      <c r="D14" s="83">
        <v>1114.8335460000001</v>
      </c>
      <c r="E14" s="82">
        <f t="shared" si="1"/>
        <v>0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179</v>
      </c>
      <c r="B15" s="81">
        <v>1167.8467559999999</v>
      </c>
      <c r="C15" s="84">
        <f t="shared" si="0"/>
        <v>0</v>
      </c>
      <c r="D15" s="83">
        <v>1261.266384</v>
      </c>
      <c r="E15" s="82">
        <f t="shared" si="1"/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52</v>
      </c>
      <c r="B16" s="81">
        <v>974.13756899999998</v>
      </c>
      <c r="C16" s="84">
        <f t="shared" si="0"/>
        <v>0</v>
      </c>
      <c r="D16" s="83">
        <v>953.07875999999999</v>
      </c>
      <c r="E16" s="82">
        <f t="shared" si="1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69</v>
      </c>
      <c r="B17" s="81">
        <v>973.748468</v>
      </c>
      <c r="C17" s="84">
        <f t="shared" si="0"/>
        <v>0</v>
      </c>
      <c r="D17" s="83">
        <v>906.12395600000002</v>
      </c>
      <c r="E17" s="82">
        <f t="shared" si="1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55</v>
      </c>
      <c r="B18" s="81">
        <v>964.79772200000002</v>
      </c>
      <c r="C18" s="84">
        <f t="shared" si="0"/>
        <v>0</v>
      </c>
      <c r="D18" s="83">
        <v>941.56424900000002</v>
      </c>
      <c r="E18" s="82">
        <f t="shared" si="1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180</v>
      </c>
      <c r="B19" s="81">
        <v>964.70995700000003</v>
      </c>
      <c r="C19" s="84">
        <f t="shared" si="0"/>
        <v>0</v>
      </c>
      <c r="D19" s="83">
        <v>818.81667400000003</v>
      </c>
      <c r="E19" s="82">
        <f t="shared" si="1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181</v>
      </c>
      <c r="B20" s="81">
        <v>759.26467100000002</v>
      </c>
      <c r="C20" s="84">
        <f t="shared" si="0"/>
        <v>0</v>
      </c>
      <c r="D20" s="83">
        <v>300.91531099999997</v>
      </c>
      <c r="E20" s="82">
        <f t="shared" si="1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84</v>
      </c>
      <c r="B21" s="81">
        <v>714.78466700000001</v>
      </c>
      <c r="C21" s="84">
        <f t="shared" si="0"/>
        <v>0</v>
      </c>
      <c r="D21" s="83">
        <v>70.625238999999993</v>
      </c>
      <c r="E21" s="82">
        <f t="shared" si="1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182</v>
      </c>
      <c r="B22" s="81">
        <v>635.15964199999996</v>
      </c>
      <c r="C22" s="84">
        <f t="shared" si="0"/>
        <v>0</v>
      </c>
      <c r="D22" s="83">
        <v>677.74066100000005</v>
      </c>
      <c r="E22" s="82">
        <f t="shared" si="1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70</v>
      </c>
      <c r="B23" s="81">
        <v>633.96701399999995</v>
      </c>
      <c r="C23" s="84">
        <f t="shared" si="0"/>
        <v>0</v>
      </c>
      <c r="D23" s="83">
        <v>586.15581799999995</v>
      </c>
      <c r="E23" s="82">
        <f t="shared" si="1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59</v>
      </c>
      <c r="B24" s="81">
        <v>630.72152800000003</v>
      </c>
      <c r="C24" s="84">
        <f t="shared" si="0"/>
        <v>0</v>
      </c>
      <c r="D24" s="83">
        <v>609.17747499999996</v>
      </c>
      <c r="E24" s="82">
        <f t="shared" si="1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183</v>
      </c>
      <c r="B25" s="81">
        <v>620.84577899999999</v>
      </c>
      <c r="C25" s="84">
        <f t="shared" si="0"/>
        <v>0</v>
      </c>
      <c r="D25" s="83">
        <v>0.20358399999999999</v>
      </c>
      <c r="E25" s="82">
        <f t="shared" si="1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98</v>
      </c>
      <c r="B27" s="81">
        <f>B9-(SUM(B11:B25))</f>
        <v>6970.287664999998</v>
      </c>
      <c r="C27" s="84">
        <f>IF(B$8&gt;0,B27/B$8*100,0)</f>
        <v>0</v>
      </c>
      <c r="D27" s="83">
        <f>D9-(SUM(D11:D25))</f>
        <v>7483.8951249999991</v>
      </c>
      <c r="E27" s="82">
        <f>IF(D$8&gt;0,D27/D$8*100,0)</f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7" t="s">
        <v>184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6" t="s">
        <v>152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2017</v>
      </c>
      <c r="C36" s="6">
        <v>2016</v>
      </c>
      <c r="D36" s="6">
        <v>2015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99</v>
      </c>
      <c r="B37" s="99">
        <f t="shared" ref="B37:B48" si="2">IF(F37=0,"",F37)</f>
        <v>1991.964453</v>
      </c>
      <c r="C37" s="100">
        <v>1418.0812080000001</v>
      </c>
      <c r="D37" s="100">
        <v>1483.328685</v>
      </c>
      <c r="E37" s="28"/>
      <c r="F37" s="101">
        <v>1991.964453</v>
      </c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100</v>
      </c>
      <c r="B38" s="99">
        <f t="shared" si="2"/>
        <v>1895.5879090000001</v>
      </c>
      <c r="C38" s="100">
        <v>1514.210808</v>
      </c>
      <c r="D38" s="100">
        <v>1477.459638</v>
      </c>
      <c r="E38" s="12"/>
      <c r="F38" s="101">
        <v>1895.5879090000001</v>
      </c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101</v>
      </c>
      <c r="B39" s="99">
        <f t="shared" si="2"/>
        <v>2177.2472630000002</v>
      </c>
      <c r="C39" s="100">
        <v>2232.9373700000001</v>
      </c>
      <c r="D39" s="100">
        <v>1800.0293899999999</v>
      </c>
      <c r="E39" s="12"/>
      <c r="F39" s="101">
        <v>2177.2472630000002</v>
      </c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102</v>
      </c>
      <c r="B40" s="99">
        <f t="shared" si="2"/>
        <v>2175.4245169999999</v>
      </c>
      <c r="C40" s="100">
        <v>1728.6237430000001</v>
      </c>
      <c r="D40" s="100">
        <v>1576.2930349999999</v>
      </c>
      <c r="E40" s="12"/>
      <c r="F40" s="101">
        <v>2175.4245169999999</v>
      </c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103</v>
      </c>
      <c r="B41" s="99">
        <f t="shared" si="2"/>
        <v>1654.6371859999999</v>
      </c>
      <c r="C41" s="100">
        <v>1715.398254</v>
      </c>
      <c r="D41" s="100">
        <v>1498.123775</v>
      </c>
      <c r="E41" s="12"/>
      <c r="F41" s="101">
        <v>1654.6371859999999</v>
      </c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104</v>
      </c>
      <c r="B42" s="99">
        <f t="shared" si="2"/>
        <v>1707.9411520000001</v>
      </c>
      <c r="C42" s="100">
        <v>1632.8033640000001</v>
      </c>
      <c r="D42" s="100">
        <v>1741.268779</v>
      </c>
      <c r="E42" s="20"/>
      <c r="F42" s="101">
        <v>1707.9411520000001</v>
      </c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105</v>
      </c>
      <c r="B43" s="99">
        <f t="shared" si="2"/>
        <v>1844.04168</v>
      </c>
      <c r="C43" s="100">
        <v>1496.062113</v>
      </c>
      <c r="D43" s="100">
        <v>1610.2032409999999</v>
      </c>
      <c r="E43" s="20"/>
      <c r="F43" s="101">
        <v>1844.04168</v>
      </c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106</v>
      </c>
      <c r="B44" s="102">
        <f t="shared" si="2"/>
        <v>1592.7177099999999</v>
      </c>
      <c r="C44" s="100">
        <v>1605.5199950000001</v>
      </c>
      <c r="D44" s="100">
        <v>1488.872269</v>
      </c>
      <c r="E44" s="20"/>
      <c r="F44" s="101">
        <v>1592.7177099999999</v>
      </c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107</v>
      </c>
      <c r="B45" s="102">
        <f t="shared" si="2"/>
        <v>1632.184524</v>
      </c>
      <c r="C45" s="100">
        <v>1598.3547149999999</v>
      </c>
      <c r="D45" s="100">
        <v>1583.9198730000001</v>
      </c>
      <c r="E45" s="20"/>
      <c r="F45" s="101">
        <v>1632.184524</v>
      </c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108</v>
      </c>
      <c r="B46" s="102">
        <f t="shared" si="2"/>
        <v>1870.8495419999999</v>
      </c>
      <c r="C46" s="100">
        <v>1574.6168970000001</v>
      </c>
      <c r="D46" s="100">
        <v>1666.6887180000001</v>
      </c>
      <c r="E46" s="20"/>
      <c r="F46" s="101">
        <v>1870.8495419999999</v>
      </c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109</v>
      </c>
      <c r="B47" s="102">
        <f t="shared" si="2"/>
        <v>1798.6734670000001</v>
      </c>
      <c r="C47" s="100">
        <v>1784.5031650000001</v>
      </c>
      <c r="D47" s="100">
        <v>2159.6155990000002</v>
      </c>
      <c r="E47" s="28"/>
      <c r="F47" s="101">
        <v>1798.6734670000001</v>
      </c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110</v>
      </c>
      <c r="B48" s="102">
        <f t="shared" si="2"/>
        <v>1658.2605229999999</v>
      </c>
      <c r="C48" s="100">
        <v>1805.16911</v>
      </c>
      <c r="D48" s="100">
        <v>1520.1858360000001</v>
      </c>
      <c r="E48" s="30"/>
      <c r="F48" s="103">
        <v>1658.2605229999999</v>
      </c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6"/>
      <c r="B49" s="6"/>
      <c r="C49" s="6"/>
      <c r="D49" s="6"/>
    </row>
    <row r="50" spans="1:4" x14ac:dyDescent="0.2">
      <c r="B50" s="6"/>
      <c r="C50" s="6"/>
      <c r="D50" s="6"/>
    </row>
    <row r="51" spans="1:4" x14ac:dyDescent="0.2">
      <c r="B51" s="6"/>
      <c r="C51" s="6"/>
      <c r="D51" s="6"/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4/17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2013-03-20T15:24:50Z</cp:lastPrinted>
  <dcterms:created xsi:type="dcterms:W3CDTF">2012-03-28T07:56:08Z</dcterms:created>
  <dcterms:modified xsi:type="dcterms:W3CDTF">2019-08-20T12:51:05Z</dcterms:modified>
  <cp:category>LIS-Bericht</cp:category>
</cp:coreProperties>
</file>