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1197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4" i="10"/>
  <c r="G73" i="10"/>
  <c r="G72" i="10"/>
  <c r="G70" i="10"/>
  <c r="G69" i="10"/>
  <c r="G68" i="10"/>
  <c r="G67" i="10"/>
  <c r="G66" i="10"/>
  <c r="G65" i="10"/>
  <c r="G63" i="10"/>
  <c r="G61" i="10"/>
  <c r="G59" i="10"/>
  <c r="G58" i="10"/>
  <c r="G57" i="10"/>
  <c r="G55" i="10"/>
  <c r="G53" i="10"/>
  <c r="G52" i="10"/>
  <c r="G51" i="10"/>
  <c r="G50" i="10"/>
  <c r="G48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4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2" i="5"/>
  <c r="G30" i="5"/>
  <c r="G29" i="5"/>
  <c r="G28" i="5"/>
  <c r="G27" i="5"/>
  <c r="G26" i="5"/>
  <c r="G24" i="5"/>
  <c r="G23" i="5"/>
  <c r="G21" i="5"/>
  <c r="G19" i="5"/>
  <c r="G18" i="5"/>
  <c r="G17" i="5"/>
  <c r="G16" i="5"/>
  <c r="G14" i="5"/>
  <c r="G13" i="5"/>
  <c r="G12" i="5"/>
  <c r="G10" i="5"/>
  <c r="G9" i="5"/>
  <c r="G7" i="5"/>
  <c r="G31" i="10" l="1"/>
  <c r="G42" i="10"/>
  <c r="G11" i="10"/>
</calcChain>
</file>

<file path=xl/sharedStrings.xml><?xml version="1.0" encoding="utf-8"?>
<sst xmlns="http://schemas.openxmlformats.org/spreadsheetml/2006/main" count="228" uniqueCount="187">
  <si>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</si>
  <si>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</si>
  <si>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</si>
  <si>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</si>
  <si>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</si>
  <si>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</si>
  <si>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</si>
  <si>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</si>
  <si>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</si>
  <si>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</si>
  <si>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</si>
  <si>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</si>
  <si>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</si>
  <si>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</si>
  <si>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</si>
  <si>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</si>
  <si>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</si>
  <si>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</si>
  <si>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</si>
  <si>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</si>
  <si>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</si>
  <si>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</si>
  <si>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</si>
  <si>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</si>
  <si>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</si>
  <si>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</si>
  <si>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</si>
  <si>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</si>
  <si>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</si>
  <si>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</si>
  <si>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</si>
  <si>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</si>
  <si>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</si>
  <si>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</si>
  <si>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</si>
  <si>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</si>
  <si>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</si>
  <si>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</si>
  <si>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</si>
  <si>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</si>
  <si>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</si>
  <si>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</si>
  <si>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</si>
  <si>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</si>
  <si>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</si>
  <si>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</si>
  <si>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</si>
  <si>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</si>
  <si>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</si>
  <si>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</si>
  <si>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</si>
  <si>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</si>
  <si>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</si>
  <si>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</si>
  <si>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</si>
  <si>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</si>
  <si>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</si>
  <si>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</si>
  <si>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</si>
  <si>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</si>
  <si>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</si>
  <si>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</si>
  <si>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</si>
  <si>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</si>
  <si>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</si>
  <si>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</si>
  <si>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</si>
  <si>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</si>
  <si>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</si>
  <si>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</si>
  <si>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</si>
  <si>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</si>
  <si>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</si>
  <si>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</si>
  <si>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</si>
  <si>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</si>
  <si>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</si>
  <si>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</si>
  <si>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</si>
  <si>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</si>
  <si>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</si>
  <si>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</si>
  <si>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</si>
  <si>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</si>
  <si>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</si>
  <si>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</si>
  <si>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</si>
  <si>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</si>
  <si>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</si>
  <si>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</si>
  <si>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</si>
  <si>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</si>
  <si>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</si>
  <si>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</si>
  <si>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</si>
  <si>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</si>
  <si>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</si>
  <si>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</si>
  <si>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</si>
  <si>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</si>
  <si>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</si>
  <si>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</si>
  <si>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</si>
  <si>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</si>
  <si>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</si>
  <si>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</si>
  <si>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</si>
  <si>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</si>
  <si>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</si>
  <si>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</si>
  <si>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</si>
  <si>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</si>
  <si>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</si>
  <si>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</si>
  <si>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</si>
  <si>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</si>
  <si>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</si>
  <si>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</si>
  <si>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</si>
  <si>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</si>
  <si>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</si>
  <si>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</si>
  <si>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</si>
  <si>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</si>
  <si>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</si>
  <si>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</si>
  <si>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</si>
  <si>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</si>
  <si>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</si>
  <si>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</si>
  <si>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</si>
  <si>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</si>
  <si>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</si>
  <si>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</si>
  <si>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</si>
  <si>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</si>
  <si>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</si>
  <si>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</si>
  <si>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</si>
  <si>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</si>
  <si>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</si>
  <si>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</si>
  <si>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</si>
  <si>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</si>
  <si>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</si>
  <si>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</si>
  <si>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</si>
  <si>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</si>
  <si>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</si>
  <si>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</si>
  <si>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</si>
  <si>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</si>
  <si>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</si>
  <si>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</si>
  <si>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</si>
  <si>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</si>
  <si>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</si>
  <si>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</si>
  <si>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</si>
  <si>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</si>
  <si>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</si>
  <si>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</si>
  <si>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</si>
  <si>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</si>
  <si>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</si>
  <si>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</si>
  <si>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</si>
  <si>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</si>
  <si>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3/18 SH</t>
  </si>
  <si>
    <t>3. Quartal 2018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</si>
  <si>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</si>
  <si>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</si>
  <si>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</si>
  <si>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</si>
  <si>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</si>
  <si>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2016 bis 2018 im Monatsvergleich</t>
  </si>
  <si>
    <t>Januar - September 2018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</si>
  <si>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</si>
  <si>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</si>
  <si>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</si>
  <si>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</si>
  <si>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</si>
  <si>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2016 bis 2018</t>
  </si>
  <si>
    <t>Volksrepublik China + Hongkong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</si>
  <si>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</si>
  <si>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</si>
  <si>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Herausgegeben am: 30.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</si>
</sst>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1768.255341</c:v>
                </c:pt>
                <c:pt idx="1">
                  <c:v>1764.7343020000001</c:v>
                </c:pt>
                <c:pt idx="2">
                  <c:v>1835.8551219999999</c:v>
                </c:pt>
                <c:pt idx="3">
                  <c:v>1788.620486</c:v>
                </c:pt>
                <c:pt idx="4">
                  <c:v>1712.0446910000001</c:v>
                </c:pt>
                <c:pt idx="5">
                  <c:v>1793.1904959999999</c:v>
                </c:pt>
                <c:pt idx="6">
                  <c:v>1837.126442</c:v>
                </c:pt>
                <c:pt idx="7">
                  <c:v>1911.141507</c:v>
                </c:pt>
                <c:pt idx="8">
                  <c:v>1669.1229330000001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3328"/>
        <c:axId val="96089600"/>
      </c:lineChart>
      <c:catAx>
        <c:axId val="96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89600"/>
        <c:crosses val="autoZero"/>
        <c:auto val="1"/>
        <c:lblAlgn val="ctr"/>
        <c:lblOffset val="100"/>
        <c:noMultiLvlLbl val="0"/>
      </c:catAx>
      <c:valAx>
        <c:axId val="960896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6083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Italien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1356.5898810000001</c:v>
                </c:pt>
                <c:pt idx="1">
                  <c:v>1310.6240869999999</c:v>
                </c:pt>
                <c:pt idx="2">
                  <c:v>1181.337959</c:v>
                </c:pt>
                <c:pt idx="3">
                  <c:v>1176.6153440000001</c:v>
                </c:pt>
                <c:pt idx="4">
                  <c:v>905.45847600000002</c:v>
                </c:pt>
                <c:pt idx="5">
                  <c:v>836.28036599999996</c:v>
                </c:pt>
                <c:pt idx="6">
                  <c:v>811.19619299999999</c:v>
                </c:pt>
                <c:pt idx="7">
                  <c:v>768.23519999999996</c:v>
                </c:pt>
                <c:pt idx="8">
                  <c:v>751.75052000000005</c:v>
                </c:pt>
                <c:pt idx="9">
                  <c:v>586.80623300000002</c:v>
                </c:pt>
                <c:pt idx="10">
                  <c:v>489.64495599999998</c:v>
                </c:pt>
                <c:pt idx="11">
                  <c:v>432.73251099999999</c:v>
                </c:pt>
                <c:pt idx="12">
                  <c:v>393.77320500000002</c:v>
                </c:pt>
                <c:pt idx="13">
                  <c:v>343.652309</c:v>
                </c:pt>
                <c:pt idx="14">
                  <c:v>315.05811399999999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Italien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1288.2780319999999</c:v>
                </c:pt>
                <c:pt idx="1">
                  <c:v>730.44868299999996</c:v>
                </c:pt>
                <c:pt idx="2">
                  <c:v>1000.200596</c:v>
                </c:pt>
                <c:pt idx="3">
                  <c:v>1141.8278130000001</c:v>
                </c:pt>
                <c:pt idx="4">
                  <c:v>865.39889000000005</c:v>
                </c:pt>
                <c:pt idx="5">
                  <c:v>718.68182100000001</c:v>
                </c:pt>
                <c:pt idx="6">
                  <c:v>1011.291657</c:v>
                </c:pt>
                <c:pt idx="7">
                  <c:v>737.50865599999997</c:v>
                </c:pt>
                <c:pt idx="8">
                  <c:v>724.80279099999996</c:v>
                </c:pt>
                <c:pt idx="9">
                  <c:v>478.01853599999998</c:v>
                </c:pt>
                <c:pt idx="10">
                  <c:v>469.05548099999999</c:v>
                </c:pt>
                <c:pt idx="11">
                  <c:v>419.66189600000001</c:v>
                </c:pt>
                <c:pt idx="12">
                  <c:v>401.81058300000001</c:v>
                </c:pt>
                <c:pt idx="13">
                  <c:v>278.71760699999999</c:v>
                </c:pt>
                <c:pt idx="14">
                  <c:v>273.90885100000003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5424"/>
        <c:axId val="96137216"/>
      </c:barChart>
      <c:catAx>
        <c:axId val="961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37216"/>
        <c:crosses val="autoZero"/>
        <c:auto val="1"/>
        <c:lblAlgn val="ctr"/>
        <c:lblOffset val="100"/>
        <c:noMultiLvlLbl val="0"/>
      </c:catAx>
      <c:valAx>
        <c:axId val="961372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613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1" t="s">
        <v>153</v>
      </c>
    </row>
    <row r="16" spans="1:7" ht="15" x14ac:dyDescent="0.2">
      <c r="G16" s="66" t="s">
        <v>168</v>
      </c>
    </row>
    <row r="17" spans="1:7" x14ac:dyDescent="0.2">
      <c r="G17" s="67"/>
    </row>
    <row r="18" spans="1:7" ht="37.5" customHeight="1" x14ac:dyDescent="0.5">
      <c r="G18" s="33" t="s">
        <v>145</v>
      </c>
    </row>
    <row r="19" spans="1:7" ht="37.5" customHeight="1" x14ac:dyDescent="0.5">
      <c r="G19" s="33" t="s">
        <v>144</v>
      </c>
    </row>
    <row r="20" spans="1:7" ht="37.5" x14ac:dyDescent="0.5">
      <c r="G20" s="87" t="s">
        <v>169</v>
      </c>
    </row>
    <row r="21" spans="1:7" ht="16.5" x14ac:dyDescent="0.25">
      <c r="A21" s="31"/>
      <c r="B21" s="31"/>
      <c r="C21" s="31"/>
      <c r="D21" s="31"/>
      <c r="E21" s="31"/>
      <c r="F21" s="31"/>
      <c r="G21" s="67"/>
    </row>
    <row r="22" spans="1:7" ht="15" x14ac:dyDescent="0.2">
      <c r="G22" s="81" t="s">
        <v>186</v>
      </c>
    </row>
    <row r="23" spans="1:7" ht="20.25" customHeight="1" x14ac:dyDescent="0.25">
      <c r="A23" s="104"/>
      <c r="B23" s="104"/>
      <c r="C23" s="104"/>
      <c r="D23" s="104"/>
      <c r="E23" s="104"/>
      <c r="F23" s="104"/>
      <c r="G23" s="104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s="52" customFormat="1" x14ac:dyDescent="0.2"/>
    <row r="3" spans="1:7" s="52" customFormat="1" ht="15.75" x14ac:dyDescent="0.25">
      <c r="A3" s="106" t="s">
        <v>1</v>
      </c>
      <c r="B3" s="107"/>
      <c r="C3" s="107"/>
      <c r="D3" s="107"/>
      <c r="E3" s="107"/>
      <c r="F3" s="107"/>
      <c r="G3" s="107"/>
    </row>
    <row r="4" spans="1:7" s="52" customFormat="1" x14ac:dyDescent="0.2">
      <c r="A4" s="108"/>
      <c r="B4" s="108"/>
      <c r="C4" s="108"/>
      <c r="D4" s="108"/>
      <c r="E4" s="108"/>
      <c r="F4" s="108"/>
      <c r="G4" s="108"/>
    </row>
    <row r="5" spans="1:7" s="52" customFormat="1" x14ac:dyDescent="0.2">
      <c r="A5" s="74" t="s">
        <v>147</v>
      </c>
      <c r="B5" s="78"/>
      <c r="C5" s="78"/>
      <c r="D5" s="78"/>
      <c r="E5" s="78"/>
      <c r="F5" s="78"/>
      <c r="G5" s="78"/>
    </row>
    <row r="6" spans="1:7" s="52" customFormat="1" ht="5.85" customHeight="1" x14ac:dyDescent="0.2">
      <c r="A6" s="74"/>
      <c r="B6" s="78"/>
      <c r="C6" s="78"/>
      <c r="D6" s="78"/>
      <c r="E6" s="78"/>
      <c r="F6" s="78"/>
      <c r="G6" s="78"/>
    </row>
    <row r="7" spans="1:7" s="52" customFormat="1" x14ac:dyDescent="0.2">
      <c r="A7" s="109" t="s">
        <v>115</v>
      </c>
      <c r="B7" s="110"/>
      <c r="C7" s="110"/>
      <c r="D7" s="110"/>
      <c r="E7" s="110"/>
      <c r="F7" s="110"/>
      <c r="G7" s="110"/>
    </row>
    <row r="8" spans="1:7" s="52" customFormat="1" x14ac:dyDescent="0.2">
      <c r="A8" s="110" t="s">
        <v>4</v>
      </c>
      <c r="B8" s="110"/>
      <c r="C8" s="110"/>
      <c r="D8" s="110"/>
      <c r="E8" s="110"/>
      <c r="F8" s="110"/>
      <c r="G8" s="110"/>
    </row>
    <row r="9" spans="1:7" s="52" customFormat="1" ht="5.85" customHeight="1" x14ac:dyDescent="0.2">
      <c r="A9" s="78"/>
      <c r="B9" s="78"/>
      <c r="C9" s="78"/>
      <c r="D9" s="78"/>
      <c r="E9" s="78"/>
      <c r="F9" s="78"/>
      <c r="G9" s="78"/>
    </row>
    <row r="10" spans="1:7" s="52" customFormat="1" x14ac:dyDescent="0.2">
      <c r="A10" s="114" t="s">
        <v>2</v>
      </c>
      <c r="B10" s="114"/>
      <c r="C10" s="114"/>
      <c r="D10" s="114"/>
      <c r="E10" s="114"/>
      <c r="F10" s="114"/>
      <c r="G10" s="114"/>
    </row>
    <row r="11" spans="1:7" s="52" customFormat="1" x14ac:dyDescent="0.2">
      <c r="A11" s="110" t="s">
        <v>3</v>
      </c>
      <c r="B11" s="110"/>
      <c r="C11" s="110"/>
      <c r="D11" s="110"/>
      <c r="E11" s="110"/>
      <c r="F11" s="110"/>
      <c r="G11" s="110"/>
    </row>
    <row r="12" spans="1:7" s="52" customFormat="1" x14ac:dyDescent="0.2">
      <c r="A12" s="78"/>
      <c r="B12" s="78"/>
      <c r="C12" s="78"/>
      <c r="D12" s="78"/>
      <c r="E12" s="78"/>
      <c r="F12" s="78"/>
      <c r="G12" s="78"/>
    </row>
    <row r="13" spans="1:7" s="52" customFormat="1" x14ac:dyDescent="0.2">
      <c r="A13" s="78"/>
      <c r="B13" s="78"/>
      <c r="C13" s="78"/>
      <c r="D13" s="78"/>
      <c r="E13" s="78"/>
      <c r="F13" s="78"/>
      <c r="G13" s="78"/>
    </row>
    <row r="14" spans="1:7" s="52" customFormat="1" ht="12.75" customHeight="1" x14ac:dyDescent="0.2">
      <c r="A14" s="109" t="s">
        <v>117</v>
      </c>
      <c r="B14" s="110"/>
      <c r="C14" s="110"/>
      <c r="D14" s="75"/>
      <c r="E14" s="75"/>
      <c r="F14" s="75"/>
      <c r="G14" s="75"/>
    </row>
    <row r="15" spans="1:7" s="52" customFormat="1" ht="5.85" customHeight="1" x14ac:dyDescent="0.2">
      <c r="A15" s="75"/>
      <c r="B15" s="79"/>
      <c r="C15" s="79"/>
      <c r="D15" s="75"/>
      <c r="E15" s="75"/>
      <c r="F15" s="75"/>
      <c r="G15" s="75"/>
    </row>
    <row r="16" spans="1:7" s="52" customFormat="1" ht="12.75" customHeight="1" x14ac:dyDescent="0.2">
      <c r="A16" s="112" t="s">
        <v>156</v>
      </c>
      <c r="B16" s="110"/>
      <c r="C16" s="110"/>
      <c r="D16" s="79"/>
      <c r="E16" s="79"/>
      <c r="F16" s="79"/>
      <c r="G16" s="79"/>
    </row>
    <row r="17" spans="1:7" s="52" customFormat="1" ht="12.75" customHeight="1" x14ac:dyDescent="0.2">
      <c r="A17" s="79" t="s">
        <v>137</v>
      </c>
      <c r="B17" s="113" t="s">
        <v>163</v>
      </c>
      <c r="C17" s="110"/>
      <c r="D17" s="79"/>
      <c r="E17" s="79"/>
      <c r="F17" s="79"/>
      <c r="G17" s="79"/>
    </row>
    <row r="18" spans="1:7" s="52" customFormat="1" ht="12.75" customHeight="1" x14ac:dyDescent="0.2">
      <c r="A18" s="79" t="s">
        <v>138</v>
      </c>
      <c r="B18" s="111" t="s">
        <v>157</v>
      </c>
      <c r="C18" s="111"/>
      <c r="D18" s="111"/>
      <c r="E18" s="79"/>
      <c r="F18" s="79"/>
      <c r="G18" s="79"/>
    </row>
    <row r="19" spans="1:7" s="52" customFormat="1" x14ac:dyDescent="0.2">
      <c r="A19" s="79"/>
      <c r="B19" s="79"/>
      <c r="C19" s="79"/>
      <c r="D19" s="79"/>
      <c r="E19" s="79"/>
      <c r="F19" s="79"/>
      <c r="G19" s="79"/>
    </row>
    <row r="20" spans="1:7" s="52" customFormat="1" ht="12.75" customHeight="1" x14ac:dyDescent="0.2">
      <c r="A20" s="109" t="s">
        <v>148</v>
      </c>
      <c r="B20" s="110"/>
      <c r="C20" s="75"/>
      <c r="D20" s="75"/>
      <c r="E20" s="75"/>
      <c r="F20" s="75"/>
      <c r="G20" s="75"/>
    </row>
    <row r="21" spans="1:7" s="52" customFormat="1" ht="5.85" customHeight="1" x14ac:dyDescent="0.2">
      <c r="A21" s="75"/>
      <c r="B21" s="79"/>
      <c r="C21" s="75"/>
      <c r="D21" s="75"/>
      <c r="E21" s="75"/>
      <c r="F21" s="75"/>
      <c r="G21" s="75"/>
    </row>
    <row r="22" spans="1:7" s="52" customFormat="1" ht="12.75" customHeight="1" x14ac:dyDescent="0.2">
      <c r="A22" s="79" t="s">
        <v>139</v>
      </c>
      <c r="B22" s="110" t="s">
        <v>140</v>
      </c>
      <c r="C22" s="110"/>
      <c r="D22" s="79"/>
      <c r="E22" s="79"/>
      <c r="F22" s="79"/>
      <c r="G22" s="79"/>
    </row>
    <row r="23" spans="1:7" s="52" customFormat="1" ht="12.75" customHeight="1" x14ac:dyDescent="0.2">
      <c r="A23" s="79" t="s">
        <v>141</v>
      </c>
      <c r="B23" s="110" t="s">
        <v>142</v>
      </c>
      <c r="C23" s="110"/>
      <c r="D23" s="79"/>
      <c r="E23" s="79"/>
      <c r="F23" s="79"/>
      <c r="G23" s="79"/>
    </row>
    <row r="24" spans="1:7" s="52" customFormat="1" ht="12.75" customHeight="1" x14ac:dyDescent="0.2">
      <c r="A24" s="79"/>
      <c r="B24" s="110"/>
      <c r="C24" s="110"/>
      <c r="D24" s="79"/>
      <c r="E24" s="79"/>
      <c r="F24" s="79"/>
      <c r="G24" s="79"/>
    </row>
    <row r="25" spans="1:7" s="52" customFormat="1" x14ac:dyDescent="0.2">
      <c r="A25" s="78"/>
      <c r="B25" s="78"/>
      <c r="C25" s="78"/>
      <c r="D25" s="78"/>
      <c r="E25" s="78"/>
      <c r="F25" s="78"/>
      <c r="G25" s="78"/>
    </row>
    <row r="26" spans="1:7" s="52" customFormat="1" x14ac:dyDescent="0.2">
      <c r="A26" s="78" t="s">
        <v>149</v>
      </c>
      <c r="B26" s="80" t="s">
        <v>150</v>
      </c>
      <c r="C26" s="78"/>
      <c r="D26" s="78"/>
      <c r="E26" s="78"/>
      <c r="F26" s="78"/>
      <c r="G26" s="78"/>
    </row>
    <row r="27" spans="1:7" s="52" customFormat="1" x14ac:dyDescent="0.2">
      <c r="A27" s="78"/>
      <c r="B27" s="78"/>
      <c r="C27" s="78"/>
      <c r="D27" s="78"/>
      <c r="E27" s="78"/>
      <c r="F27" s="78"/>
      <c r="G27" s="78"/>
    </row>
    <row r="28" spans="1:7" s="52" customFormat="1" ht="27.75" customHeight="1" x14ac:dyDescent="0.2">
      <c r="A28" s="115" t="s">
        <v>170</v>
      </c>
      <c r="B28" s="110"/>
      <c r="C28" s="110"/>
      <c r="D28" s="110"/>
      <c r="E28" s="110"/>
      <c r="F28" s="110"/>
      <c r="G28" s="110"/>
    </row>
    <row r="29" spans="1:7" s="52" customFormat="1" ht="41.85" customHeight="1" x14ac:dyDescent="0.2">
      <c r="A29" s="110" t="s">
        <v>155</v>
      </c>
      <c r="B29" s="110"/>
      <c r="C29" s="110"/>
      <c r="D29" s="110"/>
      <c r="E29" s="110"/>
      <c r="F29" s="110"/>
      <c r="G29" s="110"/>
    </row>
    <row r="30" spans="1:7" s="52" customFormat="1" x14ac:dyDescent="0.2">
      <c r="A30" s="78"/>
      <c r="B30" s="78"/>
      <c r="C30" s="78"/>
      <c r="D30" s="78"/>
      <c r="E30" s="78"/>
      <c r="F30" s="78"/>
      <c r="G30" s="78"/>
    </row>
    <row r="31" spans="1:7" s="52" customFormat="1" x14ac:dyDescent="0.2">
      <c r="A31" s="78"/>
      <c r="B31" s="78"/>
      <c r="C31" s="78"/>
      <c r="D31" s="78"/>
      <c r="E31" s="78"/>
      <c r="F31" s="78"/>
      <c r="G31" s="78"/>
    </row>
    <row r="32" spans="1:7" s="52" customFormat="1" x14ac:dyDescent="0.2">
      <c r="A32" s="78"/>
      <c r="B32" s="78"/>
      <c r="C32" s="78"/>
      <c r="D32" s="78"/>
      <c r="E32" s="78"/>
      <c r="F32" s="78"/>
      <c r="G32" s="78"/>
    </row>
    <row r="33" spans="1:7" s="52" customFormat="1" x14ac:dyDescent="0.2">
      <c r="A33" s="78"/>
      <c r="B33" s="78"/>
      <c r="C33" s="78"/>
      <c r="D33" s="78"/>
      <c r="E33" s="78"/>
      <c r="F33" s="78"/>
      <c r="G33" s="78"/>
    </row>
    <row r="34" spans="1:7" s="52" customFormat="1" x14ac:dyDescent="0.2">
      <c r="A34" s="78"/>
      <c r="B34" s="78"/>
      <c r="C34" s="78"/>
      <c r="D34" s="78"/>
      <c r="E34" s="78"/>
      <c r="F34" s="78"/>
      <c r="G34" s="78"/>
    </row>
    <row r="35" spans="1:7" s="52" customFormat="1" x14ac:dyDescent="0.2">
      <c r="A35" s="78"/>
      <c r="B35" s="78"/>
      <c r="C35" s="78"/>
      <c r="D35" s="78"/>
      <c r="E35" s="78"/>
      <c r="F35" s="78"/>
      <c r="G35" s="78"/>
    </row>
    <row r="36" spans="1:7" s="52" customFormat="1" x14ac:dyDescent="0.2">
      <c r="A36" s="78"/>
      <c r="B36" s="78"/>
      <c r="C36" s="78"/>
      <c r="D36" s="78"/>
      <c r="E36" s="78"/>
      <c r="F36" s="78"/>
      <c r="G36" s="78"/>
    </row>
    <row r="37" spans="1:7" s="52" customFormat="1" x14ac:dyDescent="0.2">
      <c r="A37" s="78"/>
      <c r="B37" s="78"/>
      <c r="C37" s="78"/>
      <c r="D37" s="78"/>
      <c r="E37" s="78"/>
      <c r="F37" s="78"/>
      <c r="G37" s="78"/>
    </row>
    <row r="38" spans="1:7" s="52" customFormat="1" x14ac:dyDescent="0.2">
      <c r="A38" s="78"/>
      <c r="B38" s="78"/>
      <c r="C38" s="78"/>
      <c r="D38" s="78"/>
      <c r="E38" s="78"/>
      <c r="F38" s="78"/>
      <c r="G38" s="78"/>
    </row>
    <row r="39" spans="1:7" s="52" customFormat="1" x14ac:dyDescent="0.2">
      <c r="A39" s="78"/>
      <c r="B39" s="78"/>
      <c r="C39" s="78"/>
      <c r="D39" s="78"/>
      <c r="E39" s="78"/>
      <c r="F39" s="78"/>
      <c r="G39" s="78"/>
    </row>
    <row r="40" spans="1:7" s="52" customFormat="1" x14ac:dyDescent="0.2">
      <c r="A40" s="108" t="s">
        <v>151</v>
      </c>
      <c r="B40" s="108"/>
      <c r="C40" s="78"/>
      <c r="D40" s="78"/>
      <c r="E40" s="78"/>
      <c r="F40" s="78"/>
      <c r="G40" s="78"/>
    </row>
    <row r="41" spans="1:7" s="52" customFormat="1" x14ac:dyDescent="0.2">
      <c r="A41" s="78"/>
      <c r="B41" s="78"/>
      <c r="C41" s="78"/>
      <c r="D41" s="78"/>
      <c r="E41" s="78"/>
      <c r="F41" s="78"/>
      <c r="G41" s="78"/>
    </row>
    <row r="42" spans="1:7" s="52" customFormat="1" x14ac:dyDescent="0.2">
      <c r="A42" s="7">
        <v>0</v>
      </c>
      <c r="B42" s="8" t="s">
        <v>5</v>
      </c>
      <c r="C42" s="78"/>
      <c r="D42" s="78"/>
      <c r="E42" s="78"/>
      <c r="F42" s="78"/>
      <c r="G42" s="78"/>
    </row>
    <row r="43" spans="1:7" s="52" customFormat="1" x14ac:dyDescent="0.2">
      <c r="A43" s="8" t="s">
        <v>19</v>
      </c>
      <c r="B43" s="8" t="s">
        <v>6</v>
      </c>
      <c r="C43" s="78"/>
      <c r="D43" s="78"/>
      <c r="E43" s="78"/>
      <c r="F43" s="78"/>
      <c r="G43" s="78"/>
    </row>
    <row r="44" spans="1:7" s="52" customFormat="1" x14ac:dyDescent="0.2">
      <c r="A44" s="8" t="s">
        <v>20</v>
      </c>
      <c r="B44" s="8" t="s">
        <v>7</v>
      </c>
      <c r="C44" s="78"/>
      <c r="D44" s="78"/>
      <c r="E44" s="78"/>
      <c r="F44" s="78"/>
      <c r="G44" s="78"/>
    </row>
    <row r="45" spans="1:7" s="52" customFormat="1" x14ac:dyDescent="0.2">
      <c r="A45" s="8" t="s">
        <v>21</v>
      </c>
      <c r="B45" s="8" t="s">
        <v>8</v>
      </c>
      <c r="C45" s="78"/>
      <c r="D45" s="78"/>
      <c r="E45" s="78"/>
      <c r="F45" s="78"/>
      <c r="G45" s="78"/>
    </row>
    <row r="46" spans="1:7" s="52" customFormat="1" x14ac:dyDescent="0.2">
      <c r="A46" s="8" t="s">
        <v>15</v>
      </c>
      <c r="B46" s="8" t="s">
        <v>9</v>
      </c>
      <c r="C46" s="78"/>
      <c r="D46" s="78"/>
      <c r="E46" s="78"/>
      <c r="F46" s="78"/>
      <c r="G46" s="78"/>
    </row>
    <row r="47" spans="1:7" s="52" customFormat="1" x14ac:dyDescent="0.2">
      <c r="A47" s="8" t="s">
        <v>16</v>
      </c>
      <c r="B47" s="8" t="s">
        <v>10</v>
      </c>
      <c r="C47" s="78"/>
      <c r="D47" s="78"/>
      <c r="E47" s="78"/>
      <c r="F47" s="78"/>
      <c r="G47" s="78"/>
    </row>
    <row r="48" spans="1:7" s="52" customFormat="1" x14ac:dyDescent="0.2">
      <c r="A48" s="8" t="s">
        <v>17</v>
      </c>
      <c r="B48" s="8" t="s">
        <v>11</v>
      </c>
      <c r="C48" s="78"/>
      <c r="D48" s="78"/>
      <c r="E48" s="78"/>
      <c r="F48" s="78"/>
      <c r="G48" s="78"/>
    </row>
    <row r="49" spans="1:7" s="52" customFormat="1" x14ac:dyDescent="0.2">
      <c r="A49" s="8" t="s">
        <v>18</v>
      </c>
      <c r="B49" s="8" t="s">
        <v>12</v>
      </c>
      <c r="C49" s="78"/>
      <c r="D49" s="78"/>
      <c r="E49" s="78"/>
      <c r="F49" s="78"/>
      <c r="G49" s="78"/>
    </row>
    <row r="50" spans="1:7" s="52" customFormat="1" x14ac:dyDescent="0.2">
      <c r="A50" s="8" t="s">
        <v>152</v>
      </c>
      <c r="B50" s="8" t="s">
        <v>13</v>
      </c>
      <c r="C50" s="78"/>
      <c r="D50" s="78"/>
      <c r="E50" s="78"/>
      <c r="F50" s="78"/>
      <c r="G50" s="78"/>
    </row>
    <row r="51" spans="1:7" s="52" customFormat="1" x14ac:dyDescent="0.2">
      <c r="A51" s="8" t="s">
        <v>143</v>
      </c>
      <c r="B51" s="8" t="s">
        <v>14</v>
      </c>
      <c r="C51" s="78"/>
      <c r="D51" s="78"/>
      <c r="E51" s="78"/>
      <c r="F51" s="78"/>
      <c r="G51" s="78"/>
    </row>
    <row r="52" spans="1:7" s="52" customFormat="1" x14ac:dyDescent="0.2"/>
    <row r="53" spans="1:7" x14ac:dyDescent="0.2">
      <c r="A53" s="76"/>
      <c r="B53" s="76"/>
      <c r="C53" s="76"/>
      <c r="D53" s="76"/>
      <c r="E53" s="76"/>
      <c r="F53" s="76"/>
      <c r="G53" s="76"/>
    </row>
    <row r="54" spans="1:7" x14ac:dyDescent="0.2">
      <c r="A54" s="76"/>
      <c r="B54" s="76"/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</sheetData>
  <mergeCells count="18">
    <mergeCell ref="A29:G29"/>
    <mergeCell ref="A40:B40"/>
    <mergeCell ref="B22:C22"/>
    <mergeCell ref="B23:C23"/>
    <mergeCell ref="B24:C24"/>
    <mergeCell ref="A28:G28"/>
    <mergeCell ref="A1:G1"/>
    <mergeCell ref="A3:G3"/>
    <mergeCell ref="A4:G4"/>
    <mergeCell ref="A7:G7"/>
    <mergeCell ref="A20:B20"/>
    <mergeCell ref="B18:D18"/>
    <mergeCell ref="A8:G8"/>
    <mergeCell ref="A11:G11"/>
    <mergeCell ref="A14:C14"/>
    <mergeCell ref="A16:C16"/>
    <mergeCell ref="B17:C1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1" spans="1:7" x14ac:dyDescent="0.2">
      <c r="A1" s="117" t="s">
        <v>161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5" t="s">
        <v>136</v>
      </c>
      <c r="B3" s="88" t="s">
        <v>105</v>
      </c>
      <c r="C3" s="88" t="s">
        <v>106</v>
      </c>
      <c r="D3" s="88" t="s">
        <v>107</v>
      </c>
      <c r="E3" s="120" t="s">
        <v>171</v>
      </c>
      <c r="F3" s="121"/>
      <c r="G3" s="122"/>
    </row>
    <row r="4" spans="1:7" s="9" customFormat="1" ht="18" customHeight="1" x14ac:dyDescent="0.2">
      <c r="A4" s="126"/>
      <c r="B4" s="118" t="s">
        <v>172</v>
      </c>
      <c r="C4" s="119"/>
      <c r="D4" s="119"/>
      <c r="E4" s="36" t="s">
        <v>172</v>
      </c>
      <c r="F4" s="36" t="s">
        <v>184</v>
      </c>
      <c r="G4" s="123" t="s">
        <v>162</v>
      </c>
    </row>
    <row r="5" spans="1:7" s="9" customFormat="1" ht="17.25" customHeight="1" x14ac:dyDescent="0.2">
      <c r="A5" s="127"/>
      <c r="B5" s="118" t="s">
        <v>114</v>
      </c>
      <c r="C5" s="119"/>
      <c r="D5" s="119"/>
      <c r="E5" s="119"/>
      <c r="F5" s="119"/>
      <c r="G5" s="124"/>
    </row>
    <row r="6" spans="1:7" s="9" customFormat="1" ht="12" customHeight="1" x14ac:dyDescent="0.2">
      <c r="A6" s="73"/>
    </row>
    <row r="7" spans="1:7" s="9" customFormat="1" ht="12" customHeight="1" x14ac:dyDescent="0.2">
      <c r="A7" s="37" t="s">
        <v>22</v>
      </c>
      <c r="B7" s="89">
        <v>235.56977000000001</v>
      </c>
      <c r="C7" s="89">
        <v>234.528257</v>
      </c>
      <c r="D7" s="89">
        <v>201.76127099999999</v>
      </c>
      <c r="E7" s="89">
        <v>1938.9054309999999</v>
      </c>
      <c r="F7" s="89">
        <v>2241.991833</v>
      </c>
      <c r="G7" s="90">
        <f>IF(AND(F7&gt;0,E7&gt;0),(E7/F7%)-100,"x  ")</f>
        <v>-13.51862203683595</v>
      </c>
    </row>
    <row r="8" spans="1:7" s="9" customFormat="1" ht="12" x14ac:dyDescent="0.2">
      <c r="A8" s="38" t="s">
        <v>23</v>
      </c>
    </row>
    <row r="9" spans="1:7" s="9" customFormat="1" ht="12" x14ac:dyDescent="0.2">
      <c r="A9" s="39" t="s">
        <v>24</v>
      </c>
      <c r="B9" s="89">
        <v>2.6539250000000001</v>
      </c>
      <c r="C9" s="89">
        <v>2.2778839999999998</v>
      </c>
      <c r="D9" s="89">
        <v>1.404042</v>
      </c>
      <c r="E9" s="89">
        <v>17.192049000000001</v>
      </c>
      <c r="F9" s="89">
        <v>28.098586000000001</v>
      </c>
      <c r="G9" s="90">
        <f>IF(AND(F9&gt;0,E9&gt;0),(E9/F9%)-100,"x  ")</f>
        <v>-38.815252126921976</v>
      </c>
    </row>
    <row r="10" spans="1:7" s="9" customFormat="1" ht="12" x14ac:dyDescent="0.2">
      <c r="A10" s="39" t="s">
        <v>25</v>
      </c>
      <c r="B10" s="89">
        <v>99.693219999999997</v>
      </c>
      <c r="C10" s="89">
        <v>95.274482000000006</v>
      </c>
      <c r="D10" s="89">
        <v>82.249285</v>
      </c>
      <c r="E10" s="89">
        <v>792.89285600000005</v>
      </c>
      <c r="F10" s="89">
        <v>851.73996699999998</v>
      </c>
      <c r="G10" s="90">
        <f>IF(AND(F10&gt;0,E10&gt;0),(E10/F10%)-100,"x  ")</f>
        <v>-6.9090465728961021</v>
      </c>
    </row>
    <row r="11" spans="1:7" s="9" customFormat="1" ht="12" x14ac:dyDescent="0.2">
      <c r="A11" s="40" t="s">
        <v>32</v>
      </c>
    </row>
    <row r="12" spans="1:7" s="9" customFormat="1" ht="24" x14ac:dyDescent="0.2">
      <c r="A12" s="40" t="s">
        <v>146</v>
      </c>
      <c r="B12" s="89">
        <v>17.009025000000001</v>
      </c>
      <c r="C12" s="89">
        <v>18.033148000000001</v>
      </c>
      <c r="D12" s="89">
        <v>18.947151000000002</v>
      </c>
      <c r="E12" s="89">
        <v>171.69449499999999</v>
      </c>
      <c r="F12" s="89">
        <v>207.722362</v>
      </c>
      <c r="G12" s="90">
        <f>IF(AND(F12&gt;0,E12&gt;0),(E12/F12%)-100,"x  ")</f>
        <v>-17.344240963329696</v>
      </c>
    </row>
    <row r="13" spans="1:7" s="9" customFormat="1" ht="12" x14ac:dyDescent="0.2">
      <c r="A13" s="40" t="s">
        <v>120</v>
      </c>
      <c r="B13" s="89">
        <v>37.280659999999997</v>
      </c>
      <c r="C13" s="89">
        <v>36.493222000000003</v>
      </c>
      <c r="D13" s="89">
        <v>25.429372999999998</v>
      </c>
      <c r="E13" s="89">
        <v>297.37073199999998</v>
      </c>
      <c r="F13" s="89">
        <v>300.29147799999998</v>
      </c>
      <c r="G13" s="90">
        <f>IF(AND(F13&gt;0,E13&gt;0),(E13/F13%)-100,"x  ")</f>
        <v>-0.97263699238244783</v>
      </c>
    </row>
    <row r="14" spans="1:7" s="9" customFormat="1" ht="12" x14ac:dyDescent="0.2">
      <c r="A14" s="39" t="s">
        <v>26</v>
      </c>
      <c r="B14" s="89">
        <v>116.393439</v>
      </c>
      <c r="C14" s="89">
        <v>122.182483</v>
      </c>
      <c r="D14" s="89">
        <v>102.943952</v>
      </c>
      <c r="E14" s="89">
        <v>993.420209</v>
      </c>
      <c r="F14" s="89">
        <v>1229.1444630000001</v>
      </c>
      <c r="G14" s="90">
        <f>IF(AND(F14&gt;0,E14&gt;0),(E14/F14%)-100,"x  ")</f>
        <v>-19.177912856936501</v>
      </c>
    </row>
    <row r="15" spans="1:7" s="9" customFormat="1" ht="12" x14ac:dyDescent="0.2">
      <c r="A15" s="41" t="s">
        <v>28</v>
      </c>
    </row>
    <row r="16" spans="1:7" s="9" customFormat="1" ht="12" x14ac:dyDescent="0.2">
      <c r="A16" s="41" t="s">
        <v>121</v>
      </c>
      <c r="B16" s="89">
        <v>6.642995</v>
      </c>
      <c r="C16" s="89">
        <v>10.747396</v>
      </c>
      <c r="D16" s="89">
        <v>3.251512</v>
      </c>
      <c r="E16" s="89">
        <v>74.162507000000005</v>
      </c>
      <c r="F16" s="89">
        <v>230.86101300000001</v>
      </c>
      <c r="G16" s="90">
        <f>IF(AND(F16&gt;0,E16&gt;0),(E16/F16%)-100,"x  ")</f>
        <v>-67.87569021019587</v>
      </c>
    </row>
    <row r="17" spans="1:7" s="9" customFormat="1" ht="12" x14ac:dyDescent="0.2">
      <c r="A17" s="42" t="s">
        <v>122</v>
      </c>
      <c r="B17" s="89">
        <v>4.4012739999999999</v>
      </c>
      <c r="C17" s="89">
        <v>3.8072050000000002</v>
      </c>
      <c r="D17" s="89">
        <v>5.3069160000000002</v>
      </c>
      <c r="E17" s="89">
        <v>42.496609999999997</v>
      </c>
      <c r="F17" s="89">
        <v>40.147084999999997</v>
      </c>
      <c r="G17" s="90">
        <f>IF(AND(F17&gt;0,E17&gt;0),(E17/F17%)-100,"x  ")</f>
        <v>5.8522928875159863</v>
      </c>
    </row>
    <row r="18" spans="1:7" s="9" customFormat="1" ht="12" x14ac:dyDescent="0.2">
      <c r="A18" s="42" t="s">
        <v>123</v>
      </c>
      <c r="B18" s="89">
        <v>17.193711</v>
      </c>
      <c r="C18" s="89">
        <v>16.406424000000001</v>
      </c>
      <c r="D18" s="89">
        <v>14.766871</v>
      </c>
      <c r="E18" s="89">
        <v>135.023281</v>
      </c>
      <c r="F18" s="89">
        <v>141.171617</v>
      </c>
      <c r="G18" s="90">
        <f>IF(AND(F18&gt;0,E18&gt;0),(E18/F18%)-100,"x  ")</f>
        <v>-4.3552210640188491</v>
      </c>
    </row>
    <row r="19" spans="1:7" s="9" customFormat="1" ht="12" x14ac:dyDescent="0.2">
      <c r="A19" s="43" t="s">
        <v>27</v>
      </c>
      <c r="B19" s="89">
        <v>16.829186</v>
      </c>
      <c r="C19" s="89">
        <v>14.793407999999999</v>
      </c>
      <c r="D19" s="89">
        <v>15.163992</v>
      </c>
      <c r="E19" s="89">
        <v>135.400317</v>
      </c>
      <c r="F19" s="89">
        <v>133.00881699999999</v>
      </c>
      <c r="G19" s="90">
        <f>IF(AND(F19&gt;0,E19&gt;0),(E19/F19%)-100,"x  ")</f>
        <v>1.7980011054455076</v>
      </c>
    </row>
    <row r="20" spans="1:7" s="9" customFormat="1" ht="12" x14ac:dyDescent="0.2">
      <c r="A20" s="44"/>
    </row>
    <row r="21" spans="1:7" s="9" customFormat="1" ht="12" x14ac:dyDescent="0.2">
      <c r="A21" s="37" t="s">
        <v>29</v>
      </c>
      <c r="B21" s="89">
        <v>1502.508421</v>
      </c>
      <c r="C21" s="89">
        <v>1585.3668459999999</v>
      </c>
      <c r="D21" s="89">
        <v>1368.0971950000001</v>
      </c>
      <c r="E21" s="89">
        <v>13243.925855</v>
      </c>
      <c r="F21" s="89">
        <v>14124.686748</v>
      </c>
      <c r="G21" s="90">
        <f>IF(AND(F21&gt;0,E21&gt;0),(E21/F21%)-100,"x  ")</f>
        <v>-6.235613636703917</v>
      </c>
    </row>
    <row r="22" spans="1:7" s="9" customFormat="1" ht="12" x14ac:dyDescent="0.2">
      <c r="A22" s="45" t="s">
        <v>23</v>
      </c>
    </row>
    <row r="23" spans="1:7" s="9" customFormat="1" ht="12" x14ac:dyDescent="0.2">
      <c r="A23" s="43" t="s">
        <v>30</v>
      </c>
      <c r="B23" s="89">
        <v>7.34701</v>
      </c>
      <c r="C23" s="89">
        <v>7.6003280000000002</v>
      </c>
      <c r="D23" s="89">
        <v>6.78179</v>
      </c>
      <c r="E23" s="89">
        <v>68.936656999999997</v>
      </c>
      <c r="F23" s="89">
        <v>77.535775999999998</v>
      </c>
      <c r="G23" s="90">
        <f>IF(AND(F23&gt;0,E23&gt;0),(E23/F23%)-100,"x  ")</f>
        <v>-11.090517750154461</v>
      </c>
    </row>
    <row r="24" spans="1:7" s="9" customFormat="1" ht="12" x14ac:dyDescent="0.2">
      <c r="A24" s="43" t="s">
        <v>31</v>
      </c>
      <c r="B24" s="89">
        <v>162.51500799999999</v>
      </c>
      <c r="C24" s="89">
        <v>151.67568800000001</v>
      </c>
      <c r="D24" s="89">
        <v>147.27983900000001</v>
      </c>
      <c r="E24" s="89">
        <v>1328.9641979999999</v>
      </c>
      <c r="F24" s="89">
        <v>1228.120322</v>
      </c>
      <c r="G24" s="90">
        <f>IF(AND(F24&gt;0,E24&gt;0),(E24/F24%)-100,"x  ")</f>
        <v>8.2112374653792131</v>
      </c>
    </row>
    <row r="25" spans="1:7" s="9" customFormat="1" ht="12" x14ac:dyDescent="0.2">
      <c r="A25" s="41" t="s">
        <v>32</v>
      </c>
    </row>
    <row r="26" spans="1:7" s="9" customFormat="1" ht="12" x14ac:dyDescent="0.2">
      <c r="A26" s="41" t="s">
        <v>33</v>
      </c>
      <c r="B26" s="89">
        <v>4.9861149999999999</v>
      </c>
      <c r="C26" s="89">
        <v>1.5048429999999999</v>
      </c>
      <c r="D26" s="89">
        <v>10.955825000000001</v>
      </c>
      <c r="E26" s="89">
        <v>37.890332999999998</v>
      </c>
      <c r="F26" s="89">
        <v>39.485213999999999</v>
      </c>
      <c r="G26" s="90">
        <f>IF(AND(F26&gt;0,E26&gt;0),(E26/F26%)-100,"x  ")</f>
        <v>-4.0391854024141907</v>
      </c>
    </row>
    <row r="27" spans="1:7" s="9" customFormat="1" ht="12" x14ac:dyDescent="0.2">
      <c r="A27" s="41" t="s">
        <v>34</v>
      </c>
      <c r="B27" s="89">
        <v>46.914816999999999</v>
      </c>
      <c r="C27" s="89">
        <v>44.851675999999998</v>
      </c>
      <c r="D27" s="89">
        <v>45.982838999999998</v>
      </c>
      <c r="E27" s="89">
        <v>412.834564</v>
      </c>
      <c r="F27" s="89">
        <v>370.02516600000001</v>
      </c>
      <c r="G27" s="90">
        <f>IF(AND(F27&gt;0,E27&gt;0),(E27/F27%)-100,"x  ")</f>
        <v>11.569320666151654</v>
      </c>
    </row>
    <row r="28" spans="1:7" s="9" customFormat="1" ht="12" x14ac:dyDescent="0.2">
      <c r="A28" s="41" t="s">
        <v>124</v>
      </c>
      <c r="B28" s="89">
        <v>4.2628659999999998</v>
      </c>
      <c r="C28" s="89">
        <v>6.7072479999999999</v>
      </c>
      <c r="D28" s="89">
        <v>1.1862790000000001</v>
      </c>
      <c r="E28" s="89">
        <v>63.732430000000001</v>
      </c>
      <c r="F28" s="89">
        <v>80.582836999999998</v>
      </c>
      <c r="G28" s="90">
        <f>IF(AND(F28&gt;0,E28&gt;0),(E28/F28%)-100,"x  ")</f>
        <v>-20.910664885129322</v>
      </c>
    </row>
    <row r="29" spans="1:7" s="9" customFormat="1" ht="12" x14ac:dyDescent="0.2">
      <c r="A29" s="41" t="s">
        <v>125</v>
      </c>
      <c r="B29" s="89">
        <v>13.458307</v>
      </c>
      <c r="C29" s="89">
        <v>19.301956000000001</v>
      </c>
      <c r="D29" s="89">
        <v>13.257206</v>
      </c>
      <c r="E29" s="89">
        <v>133.35179400000001</v>
      </c>
      <c r="F29" s="89">
        <v>136.82279700000001</v>
      </c>
      <c r="G29" s="90">
        <f>IF(AND(F29&gt;0,E29&gt;0),(E29/F29%)-100,"x  ")</f>
        <v>-2.5368601403463487</v>
      </c>
    </row>
    <row r="30" spans="1:7" s="9" customFormat="1" ht="12" x14ac:dyDescent="0.2">
      <c r="A30" s="45" t="s">
        <v>35</v>
      </c>
      <c r="B30" s="89">
        <v>1332.646403</v>
      </c>
      <c r="C30" s="89">
        <v>1426.0908300000001</v>
      </c>
      <c r="D30" s="89">
        <v>1214.035566</v>
      </c>
      <c r="E30" s="89">
        <v>11846.025</v>
      </c>
      <c r="F30" s="89">
        <v>12819.030650000001</v>
      </c>
      <c r="G30" s="90">
        <f>IF(AND(F30&gt;0,E30&gt;0),(E30/F30%)-100,"x  ")</f>
        <v>-7.5903215817648544</v>
      </c>
    </row>
    <row r="31" spans="1:7" s="9" customFormat="1" ht="12" x14ac:dyDescent="0.2">
      <c r="A31" s="46" t="s">
        <v>23</v>
      </c>
    </row>
    <row r="32" spans="1:7" s="9" customFormat="1" ht="12" x14ac:dyDescent="0.2">
      <c r="A32" s="41" t="s">
        <v>36</v>
      </c>
      <c r="B32" s="89">
        <v>179.183727</v>
      </c>
      <c r="C32" s="89">
        <v>208.57319200000001</v>
      </c>
      <c r="D32" s="89">
        <v>171.609543</v>
      </c>
      <c r="E32" s="89">
        <v>1620.838565</v>
      </c>
      <c r="F32" s="89">
        <v>1576.378359</v>
      </c>
      <c r="G32" s="90">
        <f>IF(AND(F32&gt;0,E32&gt;0),(E32/F32%)-100,"x  ")</f>
        <v>2.8204019514835181</v>
      </c>
    </row>
    <row r="33" spans="1:7" s="9" customFormat="1" ht="12" x14ac:dyDescent="0.2">
      <c r="A33" s="47" t="s">
        <v>32</v>
      </c>
    </row>
    <row r="34" spans="1:7" s="9" customFormat="1" ht="12" x14ac:dyDescent="0.2">
      <c r="A34" s="47" t="s">
        <v>126</v>
      </c>
      <c r="B34" s="89">
        <v>29.851510999999999</v>
      </c>
      <c r="C34" s="89">
        <v>23.957688000000001</v>
      </c>
      <c r="D34" s="89">
        <v>21.077000999999999</v>
      </c>
      <c r="E34" s="89">
        <v>198.292878</v>
      </c>
      <c r="F34" s="89">
        <v>164.63556299999999</v>
      </c>
      <c r="G34" s="90">
        <f>IF(AND(F34&gt;0,E34&gt;0),(E34/F34%)-100,"x  ")</f>
        <v>20.443526530170161</v>
      </c>
    </row>
    <row r="35" spans="1:7" s="9" customFormat="1" ht="12" x14ac:dyDescent="0.2">
      <c r="A35" s="48" t="s">
        <v>37</v>
      </c>
      <c r="B35" s="89">
        <v>47.701631999999996</v>
      </c>
      <c r="C35" s="89">
        <v>68.014608999999993</v>
      </c>
      <c r="D35" s="89">
        <v>81.095783999999995</v>
      </c>
      <c r="E35" s="89">
        <v>617.86674700000003</v>
      </c>
      <c r="F35" s="89">
        <v>543.92532500000004</v>
      </c>
      <c r="G35" s="90">
        <f>IF(AND(F35&gt;0,E35&gt;0),(E35/F35%)-100,"x  ")</f>
        <v>13.594039218526916</v>
      </c>
    </row>
    <row r="36" spans="1:7" s="9" customFormat="1" ht="12" x14ac:dyDescent="0.2">
      <c r="A36" s="48" t="s">
        <v>38</v>
      </c>
      <c r="B36" s="89">
        <v>41.847937000000002</v>
      </c>
      <c r="C36" s="89">
        <v>57.925930000000001</v>
      </c>
      <c r="D36" s="89">
        <v>16.415600000000001</v>
      </c>
      <c r="E36" s="89">
        <v>294.51353399999999</v>
      </c>
      <c r="F36" s="89">
        <v>322.22164700000002</v>
      </c>
      <c r="G36" s="90">
        <f>IF(AND(F36&gt;0,E36&gt;0),(E36/F36%)-100,"x  ")</f>
        <v>-8.5990849025732956</v>
      </c>
    </row>
    <row r="37" spans="1:7" s="9" customFormat="1" ht="12" x14ac:dyDescent="0.2">
      <c r="A37" s="46" t="s">
        <v>39</v>
      </c>
      <c r="B37" s="89">
        <v>1153.4626760000001</v>
      </c>
      <c r="C37" s="89">
        <v>1217.517638</v>
      </c>
      <c r="D37" s="89">
        <v>1042.426023</v>
      </c>
      <c r="E37" s="89">
        <v>10225.186435</v>
      </c>
      <c r="F37" s="89">
        <v>11242.652291</v>
      </c>
      <c r="G37" s="90">
        <f>IF(AND(F37&gt;0,E37&gt;0),(E37/F37%)-100,"x  ")</f>
        <v>-9.0500517997386254</v>
      </c>
    </row>
    <row r="38" spans="1:7" s="9" customFormat="1" ht="12" x14ac:dyDescent="0.2">
      <c r="A38" s="47" t="s">
        <v>32</v>
      </c>
    </row>
    <row r="39" spans="1:7" s="9" customFormat="1" ht="12" x14ac:dyDescent="0.2">
      <c r="A39" s="47" t="s">
        <v>127</v>
      </c>
      <c r="B39" s="89">
        <v>3.5139330000000002</v>
      </c>
      <c r="C39" s="89">
        <v>1.3901429999999999</v>
      </c>
      <c r="D39" s="89">
        <v>1.1637390000000001</v>
      </c>
      <c r="E39" s="89">
        <v>147.54821799999999</v>
      </c>
      <c r="F39" s="89">
        <v>21.074498999999999</v>
      </c>
      <c r="G39" s="90">
        <f t="shared" ref="G39:G50" si="0">IF(AND(F39&gt;0,E39&gt;0),(E39/F39%)-100,"x  ")</f>
        <v>600.12681203002739</v>
      </c>
    </row>
    <row r="40" spans="1:7" s="9" customFormat="1" ht="12" x14ac:dyDescent="0.2">
      <c r="A40" s="48" t="s">
        <v>40</v>
      </c>
      <c r="B40" s="89">
        <v>24.538359</v>
      </c>
      <c r="C40" s="89">
        <v>29.887322000000001</v>
      </c>
      <c r="D40" s="89">
        <v>26.570271000000002</v>
      </c>
      <c r="E40" s="89">
        <v>237.105199</v>
      </c>
      <c r="F40" s="89">
        <v>261.278549</v>
      </c>
      <c r="G40" s="90">
        <f t="shared" si="0"/>
        <v>-9.2519458993168229</v>
      </c>
    </row>
    <row r="41" spans="1:7" s="9" customFormat="1" ht="12" x14ac:dyDescent="0.2">
      <c r="A41" s="48" t="s">
        <v>41</v>
      </c>
      <c r="B41" s="89">
        <v>35.004190000000001</v>
      </c>
      <c r="C41" s="89">
        <v>37.527738999999997</v>
      </c>
      <c r="D41" s="89">
        <v>35.300193</v>
      </c>
      <c r="E41" s="89">
        <v>312.61940900000002</v>
      </c>
      <c r="F41" s="89">
        <v>317.97324600000002</v>
      </c>
      <c r="G41" s="90">
        <f t="shared" si="0"/>
        <v>-1.6837381972695908</v>
      </c>
    </row>
    <row r="42" spans="1:7" s="9" customFormat="1" ht="12" x14ac:dyDescent="0.2">
      <c r="A42" s="48" t="s">
        <v>128</v>
      </c>
      <c r="B42" s="89">
        <v>101.28171</v>
      </c>
      <c r="C42" s="89">
        <v>112.789023</v>
      </c>
      <c r="D42" s="89">
        <v>95.013153000000003</v>
      </c>
      <c r="E42" s="89">
        <v>898.91724899999997</v>
      </c>
      <c r="F42" s="89">
        <v>837.05364099999997</v>
      </c>
      <c r="G42" s="90">
        <f t="shared" si="0"/>
        <v>7.3906384214628815</v>
      </c>
    </row>
    <row r="43" spans="1:7" s="9" customFormat="1" ht="12" x14ac:dyDescent="0.2">
      <c r="A43" s="48" t="s">
        <v>42</v>
      </c>
      <c r="B43" s="89">
        <v>46.606585000000003</v>
      </c>
      <c r="C43" s="89">
        <v>45.107782999999998</v>
      </c>
      <c r="D43" s="89">
        <v>40.624388000000003</v>
      </c>
      <c r="E43" s="89">
        <v>406.912037</v>
      </c>
      <c r="F43" s="89">
        <v>419.27184899999997</v>
      </c>
      <c r="G43" s="90">
        <f t="shared" si="0"/>
        <v>-2.9479231743030709</v>
      </c>
    </row>
    <row r="44" spans="1:7" s="9" customFormat="1" ht="12" x14ac:dyDescent="0.2">
      <c r="A44" s="48" t="s">
        <v>43</v>
      </c>
      <c r="B44" s="89">
        <v>218.74512999999999</v>
      </c>
      <c r="C44" s="89">
        <v>278.94589300000001</v>
      </c>
      <c r="D44" s="89">
        <v>196.93303700000001</v>
      </c>
      <c r="E44" s="89">
        <v>2015.961732</v>
      </c>
      <c r="F44" s="89">
        <v>1287.107231</v>
      </c>
      <c r="G44" s="90">
        <f t="shared" si="0"/>
        <v>56.627333251303924</v>
      </c>
    </row>
    <row r="45" spans="1:7" s="9" customFormat="1" ht="12" x14ac:dyDescent="0.2">
      <c r="A45" s="48" t="s">
        <v>130</v>
      </c>
      <c r="B45" s="89">
        <v>296.812568</v>
      </c>
      <c r="C45" s="89">
        <v>292.951641</v>
      </c>
      <c r="D45" s="89">
        <v>278.25730499999997</v>
      </c>
      <c r="E45" s="89">
        <v>2524.1792270000001</v>
      </c>
      <c r="F45" s="89">
        <v>2378.2078750000001</v>
      </c>
      <c r="G45" s="90">
        <f t="shared" si="0"/>
        <v>6.1378718628622835</v>
      </c>
    </row>
    <row r="46" spans="1:7" s="9" customFormat="1" ht="12" x14ac:dyDescent="0.2">
      <c r="A46" s="48" t="s">
        <v>131</v>
      </c>
      <c r="B46" s="89">
        <v>11.302752999999999</v>
      </c>
      <c r="C46" s="89">
        <v>10.016019999999999</v>
      </c>
      <c r="D46" s="89">
        <v>8.5572759999999999</v>
      </c>
      <c r="E46" s="89">
        <v>109.79521</v>
      </c>
      <c r="F46" s="89">
        <v>121.64885200000001</v>
      </c>
      <c r="G46" s="90">
        <f t="shared" si="0"/>
        <v>-9.7441462086300703</v>
      </c>
    </row>
    <row r="47" spans="1:7" s="9" customFormat="1" ht="12" x14ac:dyDescent="0.2">
      <c r="A47" s="48" t="s">
        <v>132</v>
      </c>
      <c r="B47" s="89">
        <v>68.396394000000001</v>
      </c>
      <c r="C47" s="89">
        <v>70.507193999999998</v>
      </c>
      <c r="D47" s="89">
        <v>66.136114000000006</v>
      </c>
      <c r="E47" s="89">
        <v>648.95347100000004</v>
      </c>
      <c r="F47" s="89">
        <v>645.09283700000003</v>
      </c>
      <c r="G47" s="90">
        <f t="shared" si="0"/>
        <v>0.59846176837955056</v>
      </c>
    </row>
    <row r="48" spans="1:7" s="9" customFormat="1" ht="12" x14ac:dyDescent="0.2">
      <c r="A48" s="48" t="s">
        <v>129</v>
      </c>
      <c r="B48" s="89">
        <v>58.272207000000002</v>
      </c>
      <c r="C48" s="89">
        <v>52.995066000000001</v>
      </c>
      <c r="D48" s="89">
        <v>51.757748999999997</v>
      </c>
      <c r="E48" s="89">
        <v>474.84758799999997</v>
      </c>
      <c r="F48" s="89">
        <v>465.45181000000002</v>
      </c>
      <c r="G48" s="90">
        <f t="shared" si="0"/>
        <v>2.018636043116885</v>
      </c>
    </row>
    <row r="49" spans="1:7" s="9" customFormat="1" ht="12" x14ac:dyDescent="0.2">
      <c r="A49" s="48" t="s">
        <v>45</v>
      </c>
      <c r="B49" s="89">
        <v>65.404951999999994</v>
      </c>
      <c r="C49" s="89">
        <v>62.899504999999998</v>
      </c>
      <c r="D49" s="89">
        <v>58.880636000000003</v>
      </c>
      <c r="E49" s="89">
        <v>606.62086999999997</v>
      </c>
      <c r="F49" s="89">
        <v>641.42362000000003</v>
      </c>
      <c r="G49" s="90">
        <f t="shared" si="0"/>
        <v>-5.4258603697818444</v>
      </c>
    </row>
    <row r="50" spans="1:7" s="9" customFormat="1" ht="12" x14ac:dyDescent="0.2">
      <c r="A50" s="48" t="s">
        <v>44</v>
      </c>
      <c r="B50" s="89">
        <v>0.33423999999999998</v>
      </c>
      <c r="C50" s="89">
        <v>19.402000000000001</v>
      </c>
      <c r="D50" s="89">
        <v>0.73024999999999995</v>
      </c>
      <c r="E50" s="89">
        <v>123.528702</v>
      </c>
      <c r="F50" s="89">
        <v>1215.2958610000001</v>
      </c>
      <c r="G50" s="90">
        <f t="shared" si="0"/>
        <v>-89.835503767917459</v>
      </c>
    </row>
    <row r="51" spans="1:7" s="9" customFormat="1" ht="12" x14ac:dyDescent="0.2">
      <c r="A51" s="49"/>
    </row>
    <row r="52" spans="1:7" s="9" customFormat="1" ht="12" x14ac:dyDescent="0.2">
      <c r="A52" s="50" t="s">
        <v>167</v>
      </c>
      <c r="B52" s="89">
        <v>99.048250999999993</v>
      </c>
      <c r="C52" s="89">
        <v>91.246403999999998</v>
      </c>
      <c r="D52" s="89">
        <v>99.264466999999996</v>
      </c>
      <c r="E52" s="89">
        <v>897.26003400000002</v>
      </c>
      <c r="F52" s="89">
        <v>305.067813</v>
      </c>
      <c r="G52" s="90">
        <f>IF(AND(F52&gt;0,E52&gt;0),(E52/F52%)-100,"x  ")</f>
        <v>194.11822413398949</v>
      </c>
    </row>
    <row r="53" spans="1:7" x14ac:dyDescent="0.2">
      <c r="A53" s="44"/>
      <c r="B53" s="9"/>
      <c r="C53" s="9"/>
      <c r="D53" s="9"/>
      <c r="E53" s="9"/>
      <c r="F53" s="9"/>
      <c r="G53" s="9"/>
    </row>
    <row r="54" spans="1:7" x14ac:dyDescent="0.2">
      <c r="A54" s="51" t="s">
        <v>46</v>
      </c>
      <c r="B54" s="91">
        <v>1837.126442</v>
      </c>
      <c r="C54" s="92">
        <v>1911.141507</v>
      </c>
      <c r="D54" s="92">
        <v>1669.1229330000001</v>
      </c>
      <c r="E54" s="92">
        <v>16080.09132</v>
      </c>
      <c r="F54" s="92">
        <v>16671.746394000002</v>
      </c>
      <c r="G54" s="93">
        <f>IF(AND(F54&gt;0,E54&gt;0),(E54/F54%)-100,"x  ")</f>
        <v>-3.5488488129409888</v>
      </c>
    </row>
    <row r="55" spans="1:7" ht="7.5" customHeight="1" x14ac:dyDescent="0.2"/>
    <row r="56" spans="1:7" x14ac:dyDescent="0.2">
      <c r="A56" s="35" t="s">
        <v>159</v>
      </c>
    </row>
    <row r="57" spans="1:7" x14ac:dyDescent="0.2">
      <c r="A57" s="34" t="s">
        <v>118</v>
      </c>
      <c r="B57" s="34"/>
      <c r="C57" s="34"/>
      <c r="D57" s="34"/>
      <c r="E57" s="34"/>
      <c r="F57" s="34"/>
      <c r="G57" s="34"/>
    </row>
    <row r="58" spans="1:7" x14ac:dyDescent="0.2">
      <c r="A58" s="116" t="s">
        <v>119</v>
      </c>
      <c r="B58" s="116"/>
      <c r="C58" s="116"/>
      <c r="D58" s="116"/>
      <c r="E58" s="116"/>
      <c r="F58" s="116"/>
      <c r="G58" s="116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30:G54 A7:G28">
    <cfRule type="expression" dxfId="6" priority="4">
      <formula>MOD(ROW(),2)=0</formula>
    </cfRule>
  </conditionalFormatting>
  <conditionalFormatting sqref="A6:G6">
    <cfRule type="expression" dxfId="5" priority="2">
      <formula>MOD(ROW(),2)=0</formula>
    </cfRule>
  </conditionalFormatting>
  <conditionalFormatting sqref="A29:G2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28" t="s">
        <v>164</v>
      </c>
      <c r="B1" s="129"/>
      <c r="C1" s="129"/>
      <c r="D1" s="129"/>
      <c r="E1" s="129"/>
      <c r="F1" s="129"/>
      <c r="G1" s="129"/>
    </row>
    <row r="2" spans="1:7" ht="14.25" customHeight="1" x14ac:dyDescent="0.2">
      <c r="A2" s="69"/>
      <c r="B2" s="70"/>
      <c r="C2" s="70"/>
      <c r="D2" s="70"/>
      <c r="E2" s="70"/>
      <c r="F2" s="70"/>
      <c r="G2" s="70"/>
    </row>
    <row r="3" spans="1:7" x14ac:dyDescent="0.2">
      <c r="A3" s="131" t="s">
        <v>47</v>
      </c>
      <c r="B3" s="94" t="s">
        <v>105</v>
      </c>
      <c r="C3" s="94" t="s">
        <v>106</v>
      </c>
      <c r="D3" s="94" t="s">
        <v>107</v>
      </c>
      <c r="E3" s="132" t="s">
        <v>171</v>
      </c>
      <c r="F3" s="132"/>
      <c r="G3" s="133"/>
    </row>
    <row r="4" spans="1:7" ht="24" customHeight="1" x14ac:dyDescent="0.2">
      <c r="A4" s="131"/>
      <c r="B4" s="130" t="s">
        <v>173</v>
      </c>
      <c r="C4" s="130"/>
      <c r="D4" s="130"/>
      <c r="E4" s="86" t="s">
        <v>173</v>
      </c>
      <c r="F4" s="86" t="s">
        <v>185</v>
      </c>
      <c r="G4" s="134" t="s">
        <v>160</v>
      </c>
    </row>
    <row r="5" spans="1:7" ht="17.25" customHeight="1" x14ac:dyDescent="0.2">
      <c r="A5" s="131"/>
      <c r="B5" s="130" t="s">
        <v>114</v>
      </c>
      <c r="C5" s="130"/>
      <c r="D5" s="130"/>
      <c r="E5" s="130"/>
      <c r="F5" s="130"/>
      <c r="G5" s="135"/>
    </row>
    <row r="6" spans="1:7" ht="12" customHeight="1" x14ac:dyDescent="0.2">
      <c r="A6" s="72"/>
      <c r="B6" s="9"/>
      <c r="C6" s="9"/>
      <c r="D6" s="9"/>
      <c r="E6" s="9"/>
      <c r="F6" s="9"/>
      <c r="G6" s="9"/>
    </row>
    <row r="7" spans="1:7" ht="12.75" customHeight="1" x14ac:dyDescent="0.2">
      <c r="A7" s="60" t="s">
        <v>48</v>
      </c>
      <c r="B7" s="89">
        <v>1303.04135</v>
      </c>
      <c r="C7" s="89">
        <v>1346.9789659999999</v>
      </c>
      <c r="D7" s="89">
        <v>1221.4005219999999</v>
      </c>
      <c r="E7" s="89">
        <v>11576.790577</v>
      </c>
      <c r="F7" s="89">
        <v>10707.929340999999</v>
      </c>
      <c r="G7" s="90">
        <f>IF(AND(F7&gt;0,E7&gt;0),(E7/F7%)-100,"x  ")</f>
        <v>8.1141853698378839</v>
      </c>
    </row>
    <row r="8" spans="1:7" ht="12.75" customHeight="1" x14ac:dyDescent="0.2">
      <c r="A8" s="5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3" t="s">
        <v>49</v>
      </c>
      <c r="B9" s="89">
        <v>1151.707934</v>
      </c>
      <c r="C9" s="89">
        <v>1192.0614680000001</v>
      </c>
      <c r="D9" s="89">
        <v>1091.332306</v>
      </c>
      <c r="E9" s="89">
        <v>10277.635246</v>
      </c>
      <c r="F9" s="89">
        <v>9054.5563149999998</v>
      </c>
      <c r="G9" s="90">
        <f>IF(AND(F9&gt;0,E9&gt;0),(E9/F9%)-100,"x  ")</f>
        <v>13.507883638360255</v>
      </c>
    </row>
    <row r="10" spans="1:7" ht="12.75" customHeight="1" x14ac:dyDescent="0.2">
      <c r="A10" s="54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4" t="s">
        <v>50</v>
      </c>
      <c r="B11" s="89">
        <f>SUM(B13:B30)</f>
        <v>665.46619800000008</v>
      </c>
      <c r="C11" s="89">
        <f>SUM(C13:C30)</f>
        <v>697.34558900000002</v>
      </c>
      <c r="D11" s="89">
        <f>SUM(D13:D30)</f>
        <v>633.504456</v>
      </c>
      <c r="E11" s="89">
        <f>SUM(E13:E30)</f>
        <v>5999.173361000001</v>
      </c>
      <c r="F11" s="89">
        <f>SUM(F13:F30)</f>
        <v>4947.3350979999987</v>
      </c>
      <c r="G11" s="90">
        <f>IF(AND(F11&gt;0,E11&gt;0),(E11/F11%)-100,"x  ")</f>
        <v>21.260703836803316</v>
      </c>
    </row>
    <row r="12" spans="1:7" ht="12.75" customHeight="1" x14ac:dyDescent="0.2">
      <c r="A12" s="5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6" t="s">
        <v>51</v>
      </c>
      <c r="B13" s="89">
        <v>96.969119000000006</v>
      </c>
      <c r="C13" s="89">
        <v>94.178483</v>
      </c>
      <c r="D13" s="89">
        <v>104.31105100000001</v>
      </c>
      <c r="E13" s="89">
        <v>905.45847600000002</v>
      </c>
      <c r="F13" s="89">
        <v>865.39889000000005</v>
      </c>
      <c r="G13" s="90">
        <f t="shared" ref="G13:G31" si="0">IF(AND(F13&gt;0,E13&gt;0),(E13/F13%)-100,"x  ")</f>
        <v>4.6290313591689483</v>
      </c>
    </row>
    <row r="14" spans="1:7" ht="12.75" customHeight="1" x14ac:dyDescent="0.2">
      <c r="A14" s="56" t="s">
        <v>52</v>
      </c>
      <c r="B14" s="89">
        <v>65.104808000000006</v>
      </c>
      <c r="C14" s="89">
        <v>84.884080999999995</v>
      </c>
      <c r="D14" s="89">
        <v>103.423123</v>
      </c>
      <c r="E14" s="89">
        <v>768.23519999999996</v>
      </c>
      <c r="F14" s="89">
        <v>737.50865599999997</v>
      </c>
      <c r="G14" s="90">
        <f t="shared" si="0"/>
        <v>4.1662621516404243</v>
      </c>
    </row>
    <row r="15" spans="1:7" ht="12.75" customHeight="1" x14ac:dyDescent="0.2">
      <c r="A15" s="56" t="s">
        <v>53</v>
      </c>
      <c r="B15" s="89">
        <v>5.3988800000000001</v>
      </c>
      <c r="C15" s="89">
        <v>6.2065169999999998</v>
      </c>
      <c r="D15" s="89">
        <v>9.8810040000000008</v>
      </c>
      <c r="E15" s="89">
        <v>61.616978000000003</v>
      </c>
      <c r="F15" s="89">
        <v>62.554394000000002</v>
      </c>
      <c r="G15" s="90">
        <f t="shared" si="0"/>
        <v>-1.4985613960227937</v>
      </c>
    </row>
    <row r="16" spans="1:7" ht="12.75" customHeight="1" x14ac:dyDescent="0.2">
      <c r="A16" s="56" t="s">
        <v>54</v>
      </c>
      <c r="B16" s="89">
        <v>141.58948000000001</v>
      </c>
      <c r="C16" s="89">
        <v>131.19372000000001</v>
      </c>
      <c r="D16" s="89">
        <v>125.52603000000001</v>
      </c>
      <c r="E16" s="89">
        <v>1181.337959</v>
      </c>
      <c r="F16" s="89">
        <v>1000.200596</v>
      </c>
      <c r="G16" s="90">
        <f t="shared" si="0"/>
        <v>18.110103485681179</v>
      </c>
    </row>
    <row r="17" spans="1:7" ht="12.75" customHeight="1" x14ac:dyDescent="0.2">
      <c r="A17" s="56" t="s">
        <v>55</v>
      </c>
      <c r="B17" s="89">
        <v>115.96426099999999</v>
      </c>
      <c r="C17" s="89">
        <v>153.83012099999999</v>
      </c>
      <c r="D17" s="89">
        <v>132.04101499999999</v>
      </c>
      <c r="E17" s="89">
        <v>1310.6240869999999</v>
      </c>
      <c r="F17" s="89">
        <v>730.44868299999996</v>
      </c>
      <c r="G17" s="90">
        <f t="shared" si="0"/>
        <v>79.427264023145625</v>
      </c>
    </row>
    <row r="18" spans="1:7" ht="12.75" customHeight="1" x14ac:dyDescent="0.2">
      <c r="A18" s="56" t="s">
        <v>56</v>
      </c>
      <c r="B18" s="89">
        <v>7.0858879999999997</v>
      </c>
      <c r="C18" s="89">
        <v>6.8171169999999996</v>
      </c>
      <c r="D18" s="89">
        <v>6.29122</v>
      </c>
      <c r="E18" s="89">
        <v>76.949999000000005</v>
      </c>
      <c r="F18" s="89">
        <v>66.629992000000001</v>
      </c>
      <c r="G18" s="90">
        <f t="shared" si="0"/>
        <v>15.48853105070161</v>
      </c>
    </row>
    <row r="19" spans="1:7" ht="12.75" customHeight="1" x14ac:dyDescent="0.2">
      <c r="A19" s="56" t="s">
        <v>57</v>
      </c>
      <c r="B19" s="89">
        <v>15.681285000000001</v>
      </c>
      <c r="C19" s="89">
        <v>14.906135000000001</v>
      </c>
      <c r="D19" s="89">
        <v>10.069153</v>
      </c>
      <c r="E19" s="89">
        <v>116.45313899999999</v>
      </c>
      <c r="F19" s="89">
        <v>109.47645900000001</v>
      </c>
      <c r="G19" s="90">
        <f t="shared" si="0"/>
        <v>6.3727673179491404</v>
      </c>
    </row>
    <row r="20" spans="1:7" ht="12.75" customHeight="1" x14ac:dyDescent="0.2">
      <c r="A20" s="56" t="s">
        <v>58</v>
      </c>
      <c r="B20" s="89">
        <v>12.365185</v>
      </c>
      <c r="C20" s="89">
        <v>12.510726999999999</v>
      </c>
      <c r="D20" s="89">
        <v>7.7222730000000004</v>
      </c>
      <c r="E20" s="89">
        <v>106.32864600000001</v>
      </c>
      <c r="F20" s="89">
        <v>101.52789300000001</v>
      </c>
      <c r="G20" s="90">
        <f t="shared" si="0"/>
        <v>4.7285064804802062</v>
      </c>
    </row>
    <row r="21" spans="1:7" ht="12.75" customHeight="1" x14ac:dyDescent="0.2">
      <c r="A21" s="56" t="s">
        <v>59</v>
      </c>
      <c r="B21" s="89">
        <v>107.608946</v>
      </c>
      <c r="C21" s="89">
        <v>97.435890000000001</v>
      </c>
      <c r="D21" s="89">
        <v>46.28295</v>
      </c>
      <c r="E21" s="89">
        <v>586.80623300000002</v>
      </c>
      <c r="F21" s="89">
        <v>478.01853599999998</v>
      </c>
      <c r="G21" s="90">
        <f t="shared" si="0"/>
        <v>22.758049909595982</v>
      </c>
    </row>
    <row r="22" spans="1:7" ht="12.75" customHeight="1" x14ac:dyDescent="0.2">
      <c r="A22" s="56" t="s">
        <v>60</v>
      </c>
      <c r="B22" s="89">
        <v>19.823732</v>
      </c>
      <c r="C22" s="89">
        <v>22.289978000000001</v>
      </c>
      <c r="D22" s="89">
        <v>19.630244999999999</v>
      </c>
      <c r="E22" s="89">
        <v>202.28796600000001</v>
      </c>
      <c r="F22" s="89">
        <v>164.21592100000001</v>
      </c>
      <c r="G22" s="90">
        <f t="shared" si="0"/>
        <v>23.18413754778382</v>
      </c>
    </row>
    <row r="23" spans="1:7" ht="12.75" customHeight="1" x14ac:dyDescent="0.2">
      <c r="A23" s="56" t="s">
        <v>61</v>
      </c>
      <c r="B23" s="89">
        <v>48.133352000000002</v>
      </c>
      <c r="C23" s="89">
        <v>44.836218000000002</v>
      </c>
      <c r="D23" s="89">
        <v>45.796174000000001</v>
      </c>
      <c r="E23" s="89">
        <v>432.73251099999999</v>
      </c>
      <c r="F23" s="89">
        <v>419.66189600000001</v>
      </c>
      <c r="G23" s="90">
        <f t="shared" si="0"/>
        <v>3.1145584396825825</v>
      </c>
    </row>
    <row r="24" spans="1:7" ht="12.75" customHeight="1" x14ac:dyDescent="0.2">
      <c r="A24" s="56" t="s">
        <v>71</v>
      </c>
      <c r="B24" s="89">
        <v>4.5086170000000001</v>
      </c>
      <c r="C24" s="89">
        <v>5.80504</v>
      </c>
      <c r="D24" s="89">
        <v>4.2676369999999997</v>
      </c>
      <c r="E24" s="89">
        <v>45.285711999999997</v>
      </c>
      <c r="F24" s="89">
        <v>37.274495999999999</v>
      </c>
      <c r="G24" s="90">
        <f t="shared" si="0"/>
        <v>21.492486444350575</v>
      </c>
    </row>
    <row r="25" spans="1:7" ht="12.75" customHeight="1" x14ac:dyDescent="0.2">
      <c r="A25" s="56" t="s">
        <v>72</v>
      </c>
      <c r="B25" s="89">
        <v>3.6322619999999999</v>
      </c>
      <c r="C25" s="89">
        <v>2.559742</v>
      </c>
      <c r="D25" s="89">
        <v>2.1703049999999999</v>
      </c>
      <c r="E25" s="89">
        <v>26.837118</v>
      </c>
      <c r="F25" s="89">
        <v>26.167262000000001</v>
      </c>
      <c r="G25" s="90">
        <f t="shared" si="0"/>
        <v>2.5599009938448916</v>
      </c>
    </row>
    <row r="26" spans="1:7" ht="12.75" customHeight="1" x14ac:dyDescent="0.2">
      <c r="A26" s="56" t="s">
        <v>73</v>
      </c>
      <c r="B26" s="89">
        <v>6.2417730000000002</v>
      </c>
      <c r="C26" s="89">
        <v>6.4059239999999997</v>
      </c>
      <c r="D26" s="89">
        <v>3.2183190000000002</v>
      </c>
      <c r="E26" s="89">
        <v>44.569007999999997</v>
      </c>
      <c r="F26" s="89">
        <v>38.478226999999997</v>
      </c>
      <c r="G26" s="90">
        <f t="shared" si="0"/>
        <v>15.829162294821955</v>
      </c>
    </row>
    <row r="27" spans="1:7" ht="12.75" customHeight="1" x14ac:dyDescent="0.2">
      <c r="A27" s="56" t="s">
        <v>64</v>
      </c>
      <c r="B27" s="89">
        <v>4.592346</v>
      </c>
      <c r="C27" s="89">
        <v>4.2095019999999996</v>
      </c>
      <c r="D27" s="89">
        <v>4.2662040000000001</v>
      </c>
      <c r="E27" s="89">
        <v>43.856371000000003</v>
      </c>
      <c r="F27" s="89">
        <v>39.312199</v>
      </c>
      <c r="G27" s="90">
        <f t="shared" si="0"/>
        <v>11.559190570845459</v>
      </c>
    </row>
    <row r="28" spans="1:7" ht="12.75" customHeight="1" x14ac:dyDescent="0.2">
      <c r="A28" s="56" t="s">
        <v>65</v>
      </c>
      <c r="B28" s="89">
        <v>8.9296009999999999</v>
      </c>
      <c r="C28" s="89">
        <v>7.405443</v>
      </c>
      <c r="D28" s="89">
        <v>7.0705830000000001</v>
      </c>
      <c r="E28" s="89">
        <v>73.235010000000003</v>
      </c>
      <c r="F28" s="89">
        <v>54.027535999999998</v>
      </c>
      <c r="G28" s="90">
        <f t="shared" si="0"/>
        <v>35.551267783154145</v>
      </c>
    </row>
    <row r="29" spans="1:7" ht="12.75" customHeight="1" x14ac:dyDescent="0.2">
      <c r="A29" s="56" t="s">
        <v>62</v>
      </c>
      <c r="B29" s="89">
        <v>0.347466</v>
      </c>
      <c r="C29" s="89">
        <v>0.49424800000000002</v>
      </c>
      <c r="D29" s="89">
        <v>0.381469</v>
      </c>
      <c r="E29" s="89">
        <v>4.0171479999999997</v>
      </c>
      <c r="F29" s="89">
        <v>5.8903530000000002</v>
      </c>
      <c r="G29" s="90">
        <f t="shared" si="0"/>
        <v>-31.801235002384416</v>
      </c>
    </row>
    <row r="30" spans="1:7" ht="12.75" customHeight="1" x14ac:dyDescent="0.2">
      <c r="A30" s="56" t="s">
        <v>63</v>
      </c>
      <c r="B30" s="89">
        <v>1.4891970000000001</v>
      </c>
      <c r="C30" s="89">
        <v>1.376703</v>
      </c>
      <c r="D30" s="89">
        <v>1.1557010000000001</v>
      </c>
      <c r="E30" s="89">
        <v>12.5418</v>
      </c>
      <c r="F30" s="89">
        <v>10.543108999999999</v>
      </c>
      <c r="G30" s="90">
        <f t="shared" si="0"/>
        <v>18.957320843405881</v>
      </c>
    </row>
    <row r="31" spans="1:7" ht="12.75" customHeight="1" x14ac:dyDescent="0.2">
      <c r="A31" s="57" t="s">
        <v>66</v>
      </c>
      <c r="B31" s="89">
        <f>B9-B11</f>
        <v>486.24173599999995</v>
      </c>
      <c r="C31" s="89">
        <f>C9-C11</f>
        <v>494.71587900000009</v>
      </c>
      <c r="D31" s="89">
        <f>D9-D11</f>
        <v>457.82785000000001</v>
      </c>
      <c r="E31" s="89">
        <f>E9-E11</f>
        <v>4278.4618849999988</v>
      </c>
      <c r="F31" s="89">
        <f>F9-F11</f>
        <v>4107.2212170000012</v>
      </c>
      <c r="G31" s="90">
        <f t="shared" si="0"/>
        <v>4.16925845852235</v>
      </c>
    </row>
    <row r="32" spans="1:7" ht="12.75" customHeight="1" x14ac:dyDescent="0.2">
      <c r="A32" s="5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6" t="s">
        <v>67</v>
      </c>
      <c r="B33" s="89">
        <v>96.377696999999998</v>
      </c>
      <c r="C33" s="89">
        <v>98.936440000000005</v>
      </c>
      <c r="D33" s="89">
        <v>74.223562000000001</v>
      </c>
      <c r="E33" s="89">
        <v>811.19619299999999</v>
      </c>
      <c r="F33" s="89">
        <v>1011.291657</v>
      </c>
      <c r="G33" s="90">
        <f t="shared" ref="G33:G42" si="1">IF(AND(F33&gt;0,E33&gt;0),(E33/F33%)-100,"x  ")</f>
        <v>-19.786128226706012</v>
      </c>
    </row>
    <row r="34" spans="1:7" ht="12.75" customHeight="1" x14ac:dyDescent="0.2">
      <c r="A34" s="56" t="s">
        <v>68</v>
      </c>
      <c r="B34" s="89">
        <v>149.25273200000001</v>
      </c>
      <c r="C34" s="89">
        <v>154.828868</v>
      </c>
      <c r="D34" s="89">
        <v>143.88647900000001</v>
      </c>
      <c r="E34" s="89">
        <v>1356.5898810000001</v>
      </c>
      <c r="F34" s="89">
        <v>1288.2780319999999</v>
      </c>
      <c r="G34" s="90">
        <f t="shared" si="1"/>
        <v>5.3025703538504558</v>
      </c>
    </row>
    <row r="35" spans="1:7" ht="12.75" customHeight="1" x14ac:dyDescent="0.2">
      <c r="A35" s="56" t="s">
        <v>69</v>
      </c>
      <c r="B35" s="89">
        <v>92.386431999999999</v>
      </c>
      <c r="C35" s="89">
        <v>95.175355999999994</v>
      </c>
      <c r="D35" s="89">
        <v>93.674965</v>
      </c>
      <c r="E35" s="89">
        <v>836.28036599999996</v>
      </c>
      <c r="F35" s="89">
        <v>718.68182100000001</v>
      </c>
      <c r="G35" s="90">
        <f t="shared" si="1"/>
        <v>16.363088861266732</v>
      </c>
    </row>
    <row r="36" spans="1:7" ht="12.75" customHeight="1" x14ac:dyDescent="0.2">
      <c r="A36" s="56" t="s">
        <v>70</v>
      </c>
      <c r="B36" s="89">
        <v>52.528694000000002</v>
      </c>
      <c r="C36" s="89">
        <v>57.157325999999998</v>
      </c>
      <c r="D36" s="89">
        <v>57.633108999999997</v>
      </c>
      <c r="E36" s="89">
        <v>489.64495599999998</v>
      </c>
      <c r="F36" s="89">
        <v>469.05548099999999</v>
      </c>
      <c r="G36" s="90">
        <f t="shared" si="1"/>
        <v>4.389560688237637</v>
      </c>
    </row>
    <row r="37" spans="1:7" ht="12.75" customHeight="1" x14ac:dyDescent="0.2">
      <c r="A37" s="56" t="s">
        <v>74</v>
      </c>
      <c r="B37" s="89">
        <v>39.066903000000003</v>
      </c>
      <c r="C37" s="89">
        <v>35.227679000000002</v>
      </c>
      <c r="D37" s="89">
        <v>37.507631000000003</v>
      </c>
      <c r="E37" s="89">
        <v>315.05811399999999</v>
      </c>
      <c r="F37" s="89">
        <v>273.90885100000003</v>
      </c>
      <c r="G37" s="90">
        <f t="shared" si="1"/>
        <v>15.022976749298238</v>
      </c>
    </row>
    <row r="38" spans="1:7" ht="12.75" customHeight="1" x14ac:dyDescent="0.2">
      <c r="A38" s="56" t="s">
        <v>158</v>
      </c>
      <c r="B38" s="89">
        <v>8.8798399999999997</v>
      </c>
      <c r="C38" s="89">
        <v>10.180747</v>
      </c>
      <c r="D38" s="89">
        <v>7.1688099999999997</v>
      </c>
      <c r="E38" s="89">
        <v>77.161871000000005</v>
      </c>
      <c r="F38" s="89">
        <v>32.447637999999998</v>
      </c>
      <c r="G38" s="90">
        <f t="shared" si="1"/>
        <v>137.80427715570551</v>
      </c>
    </row>
    <row r="39" spans="1:7" ht="12.75" customHeight="1" x14ac:dyDescent="0.2">
      <c r="A39" s="56" t="s">
        <v>75</v>
      </c>
      <c r="B39" s="89">
        <v>29.881762999999999</v>
      </c>
      <c r="C39" s="89">
        <v>25.507370999999999</v>
      </c>
      <c r="D39" s="89">
        <v>28.677762000000001</v>
      </c>
      <c r="E39" s="89">
        <v>233.608555</v>
      </c>
      <c r="F39" s="89">
        <v>188.61052799999999</v>
      </c>
      <c r="G39" s="90">
        <f t="shared" si="1"/>
        <v>23.85764330186278</v>
      </c>
    </row>
    <row r="40" spans="1:7" ht="12.75" customHeight="1" x14ac:dyDescent="0.2">
      <c r="A40" s="56" t="s">
        <v>76</v>
      </c>
      <c r="B40" s="89">
        <v>13.116515</v>
      </c>
      <c r="C40" s="89">
        <v>12.159476</v>
      </c>
      <c r="D40" s="89">
        <v>11.56981</v>
      </c>
      <c r="E40" s="89">
        <v>117.113958</v>
      </c>
      <c r="F40" s="89">
        <v>88.700587999999996</v>
      </c>
      <c r="G40" s="90">
        <f t="shared" si="1"/>
        <v>32.032899263305922</v>
      </c>
    </row>
    <row r="41" spans="1:7" ht="12.75" customHeight="1" x14ac:dyDescent="0.2">
      <c r="A41" s="56" t="s">
        <v>77</v>
      </c>
      <c r="B41" s="89">
        <v>4.7511599999999996</v>
      </c>
      <c r="C41" s="89">
        <v>5.5426159999999998</v>
      </c>
      <c r="D41" s="89">
        <v>3.485722</v>
      </c>
      <c r="E41" s="89">
        <v>41.807991000000001</v>
      </c>
      <c r="F41" s="89">
        <v>36.246620999999998</v>
      </c>
      <c r="G41" s="90">
        <f t="shared" si="1"/>
        <v>15.343140537155193</v>
      </c>
    </row>
    <row r="42" spans="1:7" ht="12.75" customHeight="1" x14ac:dyDescent="0.2">
      <c r="A42" s="59" t="s">
        <v>78</v>
      </c>
      <c r="B42" s="89">
        <f>B7-B9</f>
        <v>151.33341599999994</v>
      </c>
      <c r="C42" s="89">
        <f>C7-C9</f>
        <v>154.9174979999998</v>
      </c>
      <c r="D42" s="89">
        <f>D7-D9</f>
        <v>130.06821599999989</v>
      </c>
      <c r="E42" s="89">
        <f>E7-E9</f>
        <v>1299.1553309999999</v>
      </c>
      <c r="F42" s="89">
        <f>F7-F9</f>
        <v>1653.3730259999993</v>
      </c>
      <c r="G42" s="90">
        <f t="shared" si="1"/>
        <v>-21.423943020103408</v>
      </c>
    </row>
    <row r="43" spans="1:7" ht="12.75" customHeight="1" x14ac:dyDescent="0.2">
      <c r="A43" s="57" t="s">
        <v>32</v>
      </c>
      <c r="B43" s="9"/>
      <c r="C43" s="9"/>
      <c r="D43" s="9"/>
      <c r="E43" s="9"/>
      <c r="F43" s="9"/>
      <c r="G43" s="9"/>
    </row>
    <row r="44" spans="1:7" ht="12.75" customHeight="1" x14ac:dyDescent="0.2">
      <c r="A44" s="57" t="s">
        <v>79</v>
      </c>
      <c r="B44" s="89">
        <v>17.066504999999999</v>
      </c>
      <c r="C44" s="89">
        <v>18.028358000000001</v>
      </c>
      <c r="D44" s="89">
        <v>17.440408999999999</v>
      </c>
      <c r="E44" s="89">
        <v>172.95750699999999</v>
      </c>
      <c r="F44" s="89">
        <v>167.8373</v>
      </c>
      <c r="G44" s="90">
        <f>IF(AND(F44&gt;0,E44&gt;0),(E44/F44%)-100,"x  ")</f>
        <v>3.0506967164033227</v>
      </c>
    </row>
    <row r="45" spans="1:7" ht="12.75" customHeight="1" x14ac:dyDescent="0.2">
      <c r="A45" s="57" t="s">
        <v>80</v>
      </c>
      <c r="B45" s="89">
        <v>23.654167999999999</v>
      </c>
      <c r="C45" s="89">
        <v>27.808534999999999</v>
      </c>
      <c r="D45" s="89">
        <v>24.825842999999999</v>
      </c>
      <c r="E45" s="89">
        <v>250.510625</v>
      </c>
      <c r="F45" s="89">
        <v>668.91927299999998</v>
      </c>
      <c r="G45" s="90">
        <f>IF(AND(F45&gt;0,E45&gt;0),(E45/F45%)-100,"x  ")</f>
        <v>-62.549946591238367</v>
      </c>
    </row>
    <row r="46" spans="1:7" ht="12.75" customHeight="1" x14ac:dyDescent="0.2">
      <c r="A46" s="57" t="s">
        <v>81</v>
      </c>
      <c r="B46" s="89">
        <v>41.301184999999997</v>
      </c>
      <c r="C46" s="89">
        <v>48.98075</v>
      </c>
      <c r="D46" s="89">
        <v>48.322800000000001</v>
      </c>
      <c r="E46" s="89">
        <v>393.77320500000002</v>
      </c>
      <c r="F46" s="89">
        <v>401.81058300000001</v>
      </c>
      <c r="G46" s="90">
        <f>IF(AND(F46&gt;0,E46&gt;0),(E46/F46%)-100,"x  ")</f>
        <v>-2.0002902711001838</v>
      </c>
    </row>
    <row r="47" spans="1:7" ht="12.75" customHeight="1" x14ac:dyDescent="0.2">
      <c r="A47" s="57" t="s">
        <v>82</v>
      </c>
      <c r="B47" s="89">
        <v>55.447571000000003</v>
      </c>
      <c r="C47" s="89">
        <v>42.927515</v>
      </c>
      <c r="D47" s="89">
        <v>27.309885000000001</v>
      </c>
      <c r="E47" s="89">
        <v>343.652309</v>
      </c>
      <c r="F47" s="89">
        <v>278.71760699999999</v>
      </c>
      <c r="G47" s="90">
        <f>IF(AND(F47&gt;0,E47&gt;0),(E47/F47%)-100,"x  ")</f>
        <v>23.297667735788238</v>
      </c>
    </row>
    <row r="48" spans="1:7" ht="12.75" customHeight="1" x14ac:dyDescent="0.2">
      <c r="A48" s="58" t="s">
        <v>83</v>
      </c>
      <c r="B48" s="89">
        <v>54.227846</v>
      </c>
      <c r="C48" s="89">
        <v>19.591757000000001</v>
      </c>
      <c r="D48" s="89">
        <v>22.359477999999999</v>
      </c>
      <c r="E48" s="89">
        <v>290.92351300000001</v>
      </c>
      <c r="F48" s="89">
        <v>1341.7882950000001</v>
      </c>
      <c r="G48" s="90">
        <f>IF(AND(F48&gt;0,E48&gt;0),(E48/F48%)-100,"x  ")</f>
        <v>-78.318225454485727</v>
      </c>
    </row>
    <row r="49" spans="1:7" ht="12.75" customHeight="1" x14ac:dyDescent="0.2">
      <c r="A49" s="59" t="s">
        <v>32</v>
      </c>
      <c r="B49" s="9"/>
      <c r="C49" s="9"/>
      <c r="D49" s="9"/>
      <c r="E49" s="9"/>
      <c r="F49" s="9"/>
      <c r="G49" s="9"/>
    </row>
    <row r="50" spans="1:7" ht="12.75" customHeight="1" x14ac:dyDescent="0.2">
      <c r="A50" s="59" t="s">
        <v>84</v>
      </c>
      <c r="B50" s="89">
        <v>33.998696000000002</v>
      </c>
      <c r="C50" s="89">
        <v>4.2686419999999998</v>
      </c>
      <c r="D50" s="89">
        <v>4.372185</v>
      </c>
      <c r="E50" s="89">
        <v>68.466965000000002</v>
      </c>
      <c r="F50" s="89">
        <v>410.12293</v>
      </c>
      <c r="G50" s="90">
        <f>IF(AND(F50&gt;0,E50&gt;0),(E50/F50%)-100,"x  ")</f>
        <v>-83.305745669962903</v>
      </c>
    </row>
    <row r="51" spans="1:7" ht="12.75" customHeight="1" x14ac:dyDescent="0.2">
      <c r="A51" s="59" t="s">
        <v>133</v>
      </c>
      <c r="B51" s="89">
        <v>1.033792</v>
      </c>
      <c r="C51" s="89">
        <v>1.089343</v>
      </c>
      <c r="D51" s="89">
        <v>1.702126</v>
      </c>
      <c r="E51" s="89">
        <v>14.032617</v>
      </c>
      <c r="F51" s="89">
        <v>41.685245000000002</v>
      </c>
      <c r="G51" s="90">
        <f>IF(AND(F51&gt;0,E51&gt;0),(E51/F51%)-100,"x  ")</f>
        <v>-66.336728979282725</v>
      </c>
    </row>
    <row r="52" spans="1:7" ht="12.75" customHeight="1" x14ac:dyDescent="0.2">
      <c r="A52" s="59" t="s">
        <v>85</v>
      </c>
      <c r="B52" s="89">
        <v>8.2870439999999999</v>
      </c>
      <c r="C52" s="89">
        <v>7.9019380000000004</v>
      </c>
      <c r="D52" s="89">
        <v>6.5673170000000001</v>
      </c>
      <c r="E52" s="89">
        <v>68.156656999999996</v>
      </c>
      <c r="F52" s="89">
        <v>94.409329</v>
      </c>
      <c r="G52" s="90">
        <f>IF(AND(F52&gt;0,E52&gt;0),(E52/F52%)-100,"x  ")</f>
        <v>-27.807285866844794</v>
      </c>
    </row>
    <row r="53" spans="1:7" ht="12.75" customHeight="1" x14ac:dyDescent="0.2">
      <c r="A53" s="60" t="s">
        <v>86</v>
      </c>
      <c r="B53" s="89">
        <v>202.40653399999999</v>
      </c>
      <c r="C53" s="89">
        <v>247.95330200000001</v>
      </c>
      <c r="D53" s="89">
        <v>171.832651</v>
      </c>
      <c r="E53" s="89">
        <v>1694.0552110000001</v>
      </c>
      <c r="F53" s="89">
        <v>2155.9652999999998</v>
      </c>
      <c r="G53" s="90">
        <f>IF(AND(F53&gt;0,E53&gt;0),(E53/F53%)-100,"x  ")</f>
        <v>-21.424745982692755</v>
      </c>
    </row>
    <row r="54" spans="1:7" ht="12.75" customHeight="1" x14ac:dyDescent="0.2">
      <c r="A54" s="53" t="s">
        <v>32</v>
      </c>
      <c r="B54" s="9"/>
      <c r="C54" s="9"/>
      <c r="D54" s="9"/>
      <c r="E54" s="9"/>
      <c r="F54" s="9"/>
      <c r="G54" s="9"/>
    </row>
    <row r="55" spans="1:7" ht="12.75" customHeight="1" x14ac:dyDescent="0.2">
      <c r="A55" s="59" t="s">
        <v>87</v>
      </c>
      <c r="B55" s="89">
        <v>162.009885</v>
      </c>
      <c r="C55" s="89">
        <v>213.11684600000001</v>
      </c>
      <c r="D55" s="89">
        <v>136.374619</v>
      </c>
      <c r="E55" s="89">
        <v>1387.8074590000001</v>
      </c>
      <c r="F55" s="89">
        <v>1312.5670809999999</v>
      </c>
      <c r="G55" s="90">
        <f>IF(AND(F55&gt;0,E55&gt;0),(E55/F55%)-100,"x  ")</f>
        <v>5.7323072541692284</v>
      </c>
    </row>
    <row r="56" spans="1:7" ht="12.75" customHeight="1" x14ac:dyDescent="0.2">
      <c r="A56" s="54" t="s">
        <v>32</v>
      </c>
      <c r="B56" s="9"/>
      <c r="C56" s="9"/>
      <c r="D56" s="9"/>
      <c r="E56" s="9"/>
      <c r="F56" s="9"/>
      <c r="G56" s="9"/>
    </row>
    <row r="57" spans="1:7" ht="12.75" customHeight="1" x14ac:dyDescent="0.2">
      <c r="A57" s="54" t="s">
        <v>88</v>
      </c>
      <c r="B57" s="89">
        <v>138.14572100000001</v>
      </c>
      <c r="C57" s="89">
        <v>183.03502900000001</v>
      </c>
      <c r="D57" s="89">
        <v>120.110945</v>
      </c>
      <c r="E57" s="89">
        <v>1176.6153440000001</v>
      </c>
      <c r="F57" s="89">
        <v>1141.8278130000001</v>
      </c>
      <c r="G57" s="90">
        <f>IF(AND(F57&gt;0,E57&gt;0),(E57/F57%)-100,"x  ")</f>
        <v>3.0466529720098805</v>
      </c>
    </row>
    <row r="58" spans="1:7" ht="12.75" customHeight="1" x14ac:dyDescent="0.2">
      <c r="A58" s="54" t="s">
        <v>89</v>
      </c>
      <c r="B58" s="89">
        <v>14.10712</v>
      </c>
      <c r="C58" s="89">
        <v>21.181450000000002</v>
      </c>
      <c r="D58" s="89">
        <v>8.7364800000000002</v>
      </c>
      <c r="E58" s="89">
        <v>125.626373</v>
      </c>
      <c r="F58" s="89">
        <v>104.963201</v>
      </c>
      <c r="G58" s="90">
        <f>IF(AND(F58&gt;0,E58&gt;0),(E58/F58%)-100,"x  ")</f>
        <v>19.686110754187069</v>
      </c>
    </row>
    <row r="59" spans="1:7" ht="12.75" customHeight="1" x14ac:dyDescent="0.2">
      <c r="A59" s="53" t="s">
        <v>134</v>
      </c>
      <c r="B59" s="95">
        <v>35.849947999999998</v>
      </c>
      <c r="C59" s="89">
        <v>30.252362000000002</v>
      </c>
      <c r="D59" s="89">
        <v>30.007891999999998</v>
      </c>
      <c r="E59" s="89">
        <v>269.62062600000002</v>
      </c>
      <c r="F59" s="89">
        <v>237.675883</v>
      </c>
      <c r="G59" s="90">
        <f>IF(AND(F59&gt;0,E59&gt;0),(E59/F59%)-100,"x  ")</f>
        <v>13.440464634773235</v>
      </c>
    </row>
    <row r="60" spans="1:7" ht="12.75" customHeight="1" x14ac:dyDescent="0.2">
      <c r="A60" s="54" t="s">
        <v>32</v>
      </c>
      <c r="B60" s="9"/>
      <c r="C60" s="9"/>
      <c r="D60" s="9"/>
      <c r="E60" s="9"/>
      <c r="F60" s="9"/>
      <c r="G60" s="9"/>
    </row>
    <row r="61" spans="1:7" ht="12.75" customHeight="1" x14ac:dyDescent="0.2">
      <c r="A61" s="54" t="s">
        <v>90</v>
      </c>
      <c r="B61" s="89">
        <v>20.290977000000002</v>
      </c>
      <c r="C61" s="89">
        <v>14.646269</v>
      </c>
      <c r="D61" s="89">
        <v>13.048215000000001</v>
      </c>
      <c r="E61" s="89">
        <v>143.68770799999999</v>
      </c>
      <c r="F61" s="89">
        <v>113.407659</v>
      </c>
      <c r="G61" s="90">
        <f>IF(AND(F61&gt;0,E61&gt;0),(E61/F61%)-100,"x  ")</f>
        <v>26.70017992347411</v>
      </c>
    </row>
    <row r="62" spans="1:7" ht="12.75" customHeight="1" x14ac:dyDescent="0.2">
      <c r="A62" s="54"/>
      <c r="B62" s="9"/>
      <c r="C62" s="9"/>
      <c r="D62" s="9"/>
      <c r="E62" s="9"/>
      <c r="F62" s="9"/>
      <c r="G62" s="9"/>
    </row>
    <row r="63" spans="1:7" ht="12.75" customHeight="1" x14ac:dyDescent="0.2">
      <c r="A63" s="60" t="s">
        <v>91</v>
      </c>
      <c r="B63" s="89">
        <v>254.08796100000001</v>
      </c>
      <c r="C63" s="89">
        <v>255.228465</v>
      </c>
      <c r="D63" s="89">
        <v>231.89912100000001</v>
      </c>
      <c r="E63" s="89">
        <v>2275.381339</v>
      </c>
      <c r="F63" s="89">
        <v>2328.7864880000002</v>
      </c>
      <c r="G63" s="90">
        <f>IF(AND(F63&gt;0,E63&gt;0),(E63/F63%)-100,"x  ")</f>
        <v>-2.2932608581847802</v>
      </c>
    </row>
    <row r="64" spans="1:7" ht="12.75" customHeight="1" x14ac:dyDescent="0.2">
      <c r="A64" s="53" t="s">
        <v>32</v>
      </c>
      <c r="B64" s="9"/>
      <c r="C64" s="9"/>
      <c r="D64" s="9"/>
      <c r="E64" s="9"/>
      <c r="F64" s="9"/>
      <c r="G64" s="9"/>
    </row>
    <row r="65" spans="1:7" ht="12.75" customHeight="1" x14ac:dyDescent="0.2">
      <c r="A65" s="59" t="s">
        <v>92</v>
      </c>
      <c r="B65" s="89">
        <v>35.969625999999998</v>
      </c>
      <c r="C65" s="89">
        <v>36.632128000000002</v>
      </c>
      <c r="D65" s="89">
        <v>32.911574999999999</v>
      </c>
      <c r="E65" s="89">
        <v>360.202721</v>
      </c>
      <c r="F65" s="89">
        <v>318.19912599999998</v>
      </c>
      <c r="G65" s="90">
        <f t="shared" ref="G65:G70" si="2">IF(AND(F65&gt;0,E65&gt;0),(E65/F65%)-100,"x  ")</f>
        <v>13.200411807542181</v>
      </c>
    </row>
    <row r="66" spans="1:7" ht="12.75" customHeight="1" x14ac:dyDescent="0.2">
      <c r="A66" s="59" t="s">
        <v>183</v>
      </c>
      <c r="B66" s="89">
        <v>95.431453000000005</v>
      </c>
      <c r="C66" s="89">
        <v>96.522334000000001</v>
      </c>
      <c r="D66" s="89">
        <v>89.094842</v>
      </c>
      <c r="E66" s="89">
        <v>811.62886700000001</v>
      </c>
      <c r="F66" s="89">
        <v>792.01446399999998</v>
      </c>
      <c r="G66" s="90">
        <f t="shared" si="2"/>
        <v>2.4765208075795897</v>
      </c>
    </row>
    <row r="67" spans="1:7" ht="12.75" customHeight="1" x14ac:dyDescent="0.2">
      <c r="A67" s="59" t="s">
        <v>93</v>
      </c>
      <c r="B67" s="89">
        <v>20.269289000000001</v>
      </c>
      <c r="C67" s="89">
        <v>23.659085999999999</v>
      </c>
      <c r="D67" s="89">
        <v>19.712429</v>
      </c>
      <c r="E67" s="89">
        <v>192.29417799999999</v>
      </c>
      <c r="F67" s="89">
        <v>198.269802</v>
      </c>
      <c r="G67" s="90">
        <f t="shared" si="2"/>
        <v>-3.0138850897727707</v>
      </c>
    </row>
    <row r="68" spans="1:7" ht="12.75" customHeight="1" x14ac:dyDescent="0.2">
      <c r="A68" s="59" t="s">
        <v>94</v>
      </c>
      <c r="B68" s="89">
        <v>21.492664999999999</v>
      </c>
      <c r="C68" s="89">
        <v>18.232006999999999</v>
      </c>
      <c r="D68" s="89">
        <v>17.134802000000001</v>
      </c>
      <c r="E68" s="89">
        <v>161.98857699999999</v>
      </c>
      <c r="F68" s="89">
        <v>172.76004499999999</v>
      </c>
      <c r="G68" s="90">
        <f t="shared" si="2"/>
        <v>-6.2349300730964785</v>
      </c>
    </row>
    <row r="69" spans="1:7" ht="12.75" customHeight="1" x14ac:dyDescent="0.2">
      <c r="A69" s="61" t="s">
        <v>135</v>
      </c>
      <c r="B69" s="89">
        <v>18.540597000000002</v>
      </c>
      <c r="C69" s="89">
        <v>9.1358549999999994</v>
      </c>
      <c r="D69" s="89">
        <v>6.0543149999999999</v>
      </c>
      <c r="E69" s="89">
        <v>125.547049</v>
      </c>
      <c r="F69" s="89">
        <v>204.630101</v>
      </c>
      <c r="G69" s="90">
        <f t="shared" si="2"/>
        <v>-38.646832315251608</v>
      </c>
    </row>
    <row r="70" spans="1:7" ht="12.75" customHeight="1" x14ac:dyDescent="0.2">
      <c r="A70" s="62" t="s">
        <v>95</v>
      </c>
      <c r="B70" s="89">
        <v>12.667477</v>
      </c>
      <c r="C70" s="89">
        <v>32.255468</v>
      </c>
      <c r="D70" s="89">
        <v>13.60228</v>
      </c>
      <c r="E70" s="89">
        <v>162.29918799999999</v>
      </c>
      <c r="F70" s="89">
        <v>98.996932000000001</v>
      </c>
      <c r="G70" s="90">
        <f t="shared" si="2"/>
        <v>63.943654334661574</v>
      </c>
    </row>
    <row r="71" spans="1:7" ht="12.75" customHeight="1" x14ac:dyDescent="0.2">
      <c r="A71" s="63" t="s">
        <v>32</v>
      </c>
      <c r="B71" s="9"/>
      <c r="C71" s="9"/>
      <c r="D71" s="9"/>
      <c r="E71" s="9"/>
      <c r="F71" s="9"/>
      <c r="G71" s="9"/>
    </row>
    <row r="72" spans="1:7" ht="12.75" customHeight="1" x14ac:dyDescent="0.2">
      <c r="A72" s="63" t="s">
        <v>116</v>
      </c>
      <c r="B72" s="89">
        <v>9.6742290000000004</v>
      </c>
      <c r="C72" s="89">
        <v>11.416952</v>
      </c>
      <c r="D72" s="89">
        <v>11.937972</v>
      </c>
      <c r="E72" s="89">
        <v>103.467657</v>
      </c>
      <c r="F72" s="89">
        <v>81.463862000000006</v>
      </c>
      <c r="G72" s="90">
        <f>IF(AND(F72&gt;0,E72&gt;0),(E72/F72%)-100,"x  ")</f>
        <v>27.010498225581287</v>
      </c>
    </row>
    <row r="73" spans="1:7" ht="24" x14ac:dyDescent="0.2">
      <c r="A73" s="64" t="s">
        <v>111</v>
      </c>
      <c r="B73" s="89">
        <v>10.695274</v>
      </c>
      <c r="C73" s="89">
        <v>9.1335490000000004</v>
      </c>
      <c r="D73" s="89">
        <v>8.0288810000000002</v>
      </c>
      <c r="E73" s="89">
        <v>80.641492</v>
      </c>
      <c r="F73" s="89">
        <v>38.280037999999998</v>
      </c>
      <c r="G73" s="90">
        <f>IF(AND(F73&gt;0,E73&gt;0),(E73/F73%)-100,"x  ")</f>
        <v>110.66199568558423</v>
      </c>
    </row>
    <row r="74" spans="1:7" x14ac:dyDescent="0.2">
      <c r="A74" s="65" t="s">
        <v>46</v>
      </c>
      <c r="B74" s="96">
        <v>1837.126442</v>
      </c>
      <c r="C74" s="92">
        <v>1911.141507</v>
      </c>
      <c r="D74" s="92">
        <v>1669.1229330000001</v>
      </c>
      <c r="E74" s="92">
        <v>16080.09132</v>
      </c>
      <c r="F74" s="92">
        <v>16671.746394000002</v>
      </c>
      <c r="G74" s="93">
        <f>IF(AND(F74&gt;0,E74&gt;0),(E74/F74%)-100,"x  ")</f>
        <v>-3.5488488129409888</v>
      </c>
    </row>
    <row r="76" spans="1:7" x14ac:dyDescent="0.2">
      <c r="A76" s="35" t="s">
        <v>159</v>
      </c>
    </row>
    <row r="77" spans="1:7" x14ac:dyDescent="0.2">
      <c r="A77" s="34" t="s">
        <v>118</v>
      </c>
      <c r="B77" s="34"/>
      <c r="C77" s="34"/>
      <c r="D77" s="34"/>
      <c r="E77" s="34"/>
      <c r="F77" s="34"/>
      <c r="G77" s="34"/>
    </row>
    <row r="78" spans="1:7" x14ac:dyDescent="0.2">
      <c r="A78" s="116" t="s">
        <v>119</v>
      </c>
      <c r="B78" s="116"/>
      <c r="C78" s="116"/>
      <c r="D78" s="116"/>
      <c r="E78" s="116"/>
      <c r="F78" s="116"/>
      <c r="G78" s="116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7:G23 A25:G74">
    <cfRule type="expression" dxfId="3" priority="5">
      <formula>MOD(ROW(),2)=1</formula>
    </cfRule>
  </conditionalFormatting>
  <conditionalFormatting sqref="A24">
    <cfRule type="expression" dxfId="2" priority="3">
      <formula>MOD(ROW(),2)=1</formula>
    </cfRule>
  </conditionalFormatting>
  <conditionalFormatting sqref="B24:G24">
    <cfRule type="expression" dxfId="1" priority="2">
      <formula>MOD(ROW(),2)=1</formula>
    </cfRule>
  </conditionalFormatting>
  <conditionalFormatting sqref="B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3/18 SH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165</v>
      </c>
      <c r="B1" s="117"/>
      <c r="C1" s="117"/>
      <c r="D1" s="117"/>
      <c r="E1" s="117"/>
      <c r="F1" s="117"/>
      <c r="G1" s="117"/>
    </row>
    <row r="2" spans="1:7" x14ac:dyDescent="0.2">
      <c r="A2" s="117" t="s">
        <v>174</v>
      </c>
      <c r="B2" s="117"/>
      <c r="C2" s="117"/>
      <c r="D2" s="117"/>
      <c r="E2" s="117"/>
      <c r="F2" s="117"/>
      <c r="G2" s="117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28" t="s">
        <v>175</v>
      </c>
      <c r="B28" s="128"/>
      <c r="C28" s="128"/>
      <c r="D28" s="128"/>
      <c r="E28" s="128"/>
      <c r="F28" s="128"/>
      <c r="G28" s="128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8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96</v>
      </c>
      <c r="B3" s="139" t="s">
        <v>97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2" t="s">
        <v>176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5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46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15999.461813</v>
      </c>
      <c r="C9" s="98"/>
      <c r="D9" s="97">
        <v>16671.746394000002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2018</v>
      </c>
      <c r="C10" s="20">
        <v>2018</v>
      </c>
      <c r="D10" s="12">
        <v>2017</v>
      </c>
      <c r="E10" s="12">
        <v>2017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2">
        <v>1356.5898810000001</v>
      </c>
      <c r="C11" s="83">
        <f t="shared" ref="C11:C25" si="0">IF(B$8&gt;0,B11/B$8*100,0)</f>
        <v>0</v>
      </c>
      <c r="D11" s="84">
        <v>1288.2780319999999</v>
      </c>
      <c r="E11" s="83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55</v>
      </c>
      <c r="B12" s="82">
        <v>1310.6240869999999</v>
      </c>
      <c r="C12" s="85">
        <f t="shared" si="0"/>
        <v>0</v>
      </c>
      <c r="D12" s="84">
        <v>730.44868299999996</v>
      </c>
      <c r="E12" s="83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2">
        <v>1181.337959</v>
      </c>
      <c r="C13" s="85">
        <f t="shared" si="0"/>
        <v>0</v>
      </c>
      <c r="D13" s="84">
        <v>1000.200596</v>
      </c>
      <c r="E13" s="83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2">
        <v>1176.6153440000001</v>
      </c>
      <c r="C14" s="85">
        <f t="shared" si="0"/>
        <v>0</v>
      </c>
      <c r="D14" s="84">
        <v>1141.8278130000001</v>
      </c>
      <c r="E14" s="83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2">
        <v>905.45847600000002</v>
      </c>
      <c r="C15" s="85">
        <f t="shared" si="0"/>
        <v>0</v>
      </c>
      <c r="D15" s="84">
        <v>865.39889000000005</v>
      </c>
      <c r="E15" s="83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69</v>
      </c>
      <c r="B16" s="82">
        <v>836.28036599999996</v>
      </c>
      <c r="C16" s="85">
        <f t="shared" si="0"/>
        <v>0</v>
      </c>
      <c r="D16" s="84">
        <v>718.68182100000001</v>
      </c>
      <c r="E16" s="83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82">
        <v>811.19619299999999</v>
      </c>
      <c r="C17" s="85">
        <f t="shared" si="0"/>
        <v>0</v>
      </c>
      <c r="D17" s="84">
        <v>1011.291657</v>
      </c>
      <c r="E17" s="83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52</v>
      </c>
      <c r="B18" s="82">
        <v>768.23519999999996</v>
      </c>
      <c r="C18" s="85">
        <f t="shared" si="0"/>
        <v>0</v>
      </c>
      <c r="D18" s="84">
        <v>737.50865599999997</v>
      </c>
      <c r="E18" s="83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2">
        <v>751.75052000000005</v>
      </c>
      <c r="C19" s="85">
        <f t="shared" si="0"/>
        <v>0</v>
      </c>
      <c r="D19" s="84">
        <v>724.80279099999996</v>
      </c>
      <c r="E19" s="83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2">
        <v>586.80623300000002</v>
      </c>
      <c r="C20" s="85">
        <f t="shared" si="0"/>
        <v>0</v>
      </c>
      <c r="D20" s="84">
        <v>478.01853599999998</v>
      </c>
      <c r="E20" s="83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2">
        <v>489.64495599999998</v>
      </c>
      <c r="C21" s="85">
        <f t="shared" si="0"/>
        <v>0</v>
      </c>
      <c r="D21" s="84">
        <v>469.05548099999999</v>
      </c>
      <c r="E21" s="83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61</v>
      </c>
      <c r="B22" s="82">
        <v>432.73251099999999</v>
      </c>
      <c r="C22" s="85">
        <f t="shared" si="0"/>
        <v>0</v>
      </c>
      <c r="D22" s="84">
        <v>419.66189600000001</v>
      </c>
      <c r="E22" s="83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2">
        <v>393.77320500000002</v>
      </c>
      <c r="C23" s="85">
        <f t="shared" si="0"/>
        <v>0</v>
      </c>
      <c r="D23" s="84">
        <v>401.81058300000001</v>
      </c>
      <c r="E23" s="83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2">
        <v>343.652309</v>
      </c>
      <c r="C24" s="85">
        <f t="shared" si="0"/>
        <v>0</v>
      </c>
      <c r="D24" s="84">
        <v>278.71760699999999</v>
      </c>
      <c r="E24" s="83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181</v>
      </c>
      <c r="B25" s="82">
        <v>315.05811399999999</v>
      </c>
      <c r="C25" s="85">
        <f t="shared" si="0"/>
        <v>0</v>
      </c>
      <c r="D25" s="84">
        <v>273.90885100000003</v>
      </c>
      <c r="E25" s="83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2">
        <f>B9-(SUM(B11:B25))</f>
        <v>4339.7064590000027</v>
      </c>
      <c r="C27" s="85">
        <f>IF(B$8&gt;0,B27/B$8*100,0)</f>
        <v>0</v>
      </c>
      <c r="D27" s="84">
        <f>D9-(SUM(D11:D25))</f>
        <v>6132.1345010000023</v>
      </c>
      <c r="E27" s="83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8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7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2018</v>
      </c>
      <c r="C36" s="6">
        <v>2017</v>
      </c>
      <c r="D36" s="6">
        <v>2016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1768.255341</v>
      </c>
      <c r="C37" s="100">
        <v>1991.964453</v>
      </c>
      <c r="D37" s="100">
        <v>1418.0812080000001</v>
      </c>
      <c r="E37" s="28"/>
      <c r="F37" s="101">
        <v>1768.255341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1764.7343020000001</v>
      </c>
      <c r="C38" s="100">
        <v>1895.5879090000001</v>
      </c>
      <c r="D38" s="100">
        <v>1514.210808</v>
      </c>
      <c r="E38" s="12"/>
      <c r="F38" s="101">
        <v>1764.7343020000001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1835.8551219999999</v>
      </c>
      <c r="C39" s="100">
        <v>2177.2472630000002</v>
      </c>
      <c r="D39" s="100">
        <v>2232.9373700000001</v>
      </c>
      <c r="E39" s="12"/>
      <c r="F39" s="101">
        <v>1835.8551219999999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1788.620486</v>
      </c>
      <c r="C40" s="100">
        <v>2175.4245169999999</v>
      </c>
      <c r="D40" s="100">
        <v>1728.6237430000001</v>
      </c>
      <c r="E40" s="12"/>
      <c r="F40" s="101">
        <v>1788.620486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1712.0446910000001</v>
      </c>
      <c r="C41" s="100">
        <v>1654.6371859999999</v>
      </c>
      <c r="D41" s="100">
        <v>1715.398254</v>
      </c>
      <c r="E41" s="12"/>
      <c r="F41" s="101">
        <v>1712.0446910000001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1793.1904959999999</v>
      </c>
      <c r="C42" s="100">
        <v>1707.9411520000001</v>
      </c>
      <c r="D42" s="100">
        <v>1632.8033640000001</v>
      </c>
      <c r="E42" s="20"/>
      <c r="F42" s="101">
        <v>1793.1904959999999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1837.126442</v>
      </c>
      <c r="C43" s="100">
        <v>1844.04168</v>
      </c>
      <c r="D43" s="100">
        <v>1496.062113</v>
      </c>
      <c r="E43" s="20"/>
      <c r="F43" s="101">
        <v>1837.126442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1911.141507</v>
      </c>
      <c r="C44" s="100">
        <v>1592.7177099999999</v>
      </c>
      <c r="D44" s="100">
        <v>1605.5199950000001</v>
      </c>
      <c r="E44" s="20"/>
      <c r="F44" s="101">
        <v>1911.141507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1669.1229330000001</v>
      </c>
      <c r="C45" s="100">
        <v>1632.184524</v>
      </c>
      <c r="D45" s="100">
        <v>1598.3547149999999</v>
      </c>
      <c r="E45" s="20"/>
      <c r="F45" s="101">
        <v>1669.1229330000001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1870.8495419999999</v>
      </c>
      <c r="D46" s="100">
        <v>1574.6168970000001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1798.6734670000001</v>
      </c>
      <c r="D47" s="100">
        <v>1784.5031650000001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1658.2605229999999</v>
      </c>
      <c r="D48" s="100">
        <v>1805.16911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2019-01-29T08:30:57Z</cp:lastPrinted>
  <dcterms:created xsi:type="dcterms:W3CDTF">2012-03-28T07:56:08Z</dcterms:created>
  <dcterms:modified xsi:type="dcterms:W3CDTF">2019-01-29T08:32:15Z</dcterms:modified>
  <cp:category>LIS-Bericht</cp:category>
</cp:coreProperties>
</file>