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12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<sst xmlns="http://schemas.openxmlformats.org/spreadsheetml/2006/main" count="241" uniqueCount="188">
  <si>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</si>
  <si>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</si>
  <si>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</si>
  <si>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</si>
  <si>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</si>
  <si>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</si>
  <si>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</si>
  <si>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</si>
  <si>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</si>
  <si>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</si>
  <si>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</si>
  <si>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</si>
  <si>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</si>
  <si>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</si>
  <si>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</si>
  <si>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</si>
  <si>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</si>
  <si>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</si>
  <si>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</si>
  <si>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</si>
  <si>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</si>
  <si>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</si>
  <si>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</si>
  <si>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</si>
  <si>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</si>
  <si>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</si>
  <si>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</si>
  <si>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</si>
  <si>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</si>
  <si>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</si>
  <si>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</si>
  <si>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</si>
  <si>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</si>
  <si>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</si>
  <si>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</si>
  <si>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</si>
  <si>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</si>
  <si>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</si>
  <si>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</si>
  <si>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</si>
  <si>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</si>
  <si>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</si>
  <si>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</si>
  <si>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</si>
  <si>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</si>
  <si>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</si>
  <si>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</si>
  <si>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</si>
  <si>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</si>
  <si>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</si>
  <si>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</si>
  <si>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</si>
  <si>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</si>
  <si>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</si>
  <si>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</si>
  <si>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</si>
  <si>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</si>
  <si>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</si>
  <si>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</si>
  <si>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</si>
  <si>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</si>
  <si>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</si>
  <si>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</si>
  <si>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</si>
  <si>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</si>
  <si>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</si>
  <si>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</si>
  <si>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</si>
  <si>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</si>
  <si>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</si>
  <si>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</si>
  <si>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</si>
  <si>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</si>
  <si>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</si>
  <si>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</si>
  <si>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</si>
  <si>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</si>
  <si>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</si>
  <si>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</si>
  <si>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</si>
  <si>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</si>
  <si>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</si>
  <si>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</si>
  <si>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</si>
  <si>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</si>
  <si>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</si>
  <si>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</si>
  <si>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</si>
  <si>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</si>
  <si>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</si>
  <si>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</si>
  <si>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</si>
  <si>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</si>
  <si>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</si>
  <si>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</si>
  <si>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</si>
  <si>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</si>
  <si>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</si>
  <si>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</si>
  <si>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</si>
  <si>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</si>
  <si>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</si>
  <si>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</si>
  <si>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</si>
  <si>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</si>
  <si>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</si>
  <si>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</si>
  <si>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</si>
  <si>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</si>
  <si>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</si>
  <si>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</si>
  <si>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</si>
  <si>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</si>
  <si>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</si>
  <si>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</si>
  <si>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</si>
  <si>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</si>
  <si>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</si>
  <si>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</si>
  <si>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</si>
  <si>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</si>
  <si>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</si>
  <si>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</si>
  <si>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</si>
  <si>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</si>
  <si>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</si>
  <si>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</si>
  <si>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</si>
  <si>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</si>
  <si>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</si>
  <si>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</si>
  <si>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</si>
  <si>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</si>
  <si>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</si>
  <si>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</si>
  <si>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</si>
  <si>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</si>
  <si>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</si>
  <si>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</si>
  <si>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</si>
  <si>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</si>
  <si>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</si>
  <si>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</si>
  <si>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</si>
  <si>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</si>
  <si>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</si>
  <si>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</si>
  <si>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</si>
  <si>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</si>
  <si>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</si>
  <si>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</si>
  <si>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</si>
  <si>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</si>
  <si>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</si>
  <si>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</si>
  <si>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</si>
  <si>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</si>
  <si>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</si>
  <si>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</si>
  <si>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</si>
  <si>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</si>
  <si>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</si>
  <si>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</si>
  <si>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</si>
  <si>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</si>
  <si>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</si>
  <si>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</si>
  <si>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</si>
  <si>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</si>
  <si>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</si>
  <si>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4/19 SH</t>
  </si>
  <si>
    <t>4. Quartal 2019</t>
  </si>
  <si>
    <t xml:space="preserve">© Statistisches Amt für Hamburg und Schleswig-Holstein, Hamburg 2020  
Auszugsweise Vervielfältigung und Verbreitung mit Quellenangabe gestattet.        </t>
  </si>
  <si>
    <t>Januar - Dezember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</si>
  <si>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</si>
  <si>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</si>
  <si>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</si>
  <si>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2017 bis 2019 im Monatsvergleich</t>
  </si>
  <si>
    <t>Januar - Dezember 2019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</si>
  <si>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</si>
  <si>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</si>
  <si>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</si>
  <si>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</si>
  <si>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</si>
  <si>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2017 bis 2019</t>
  </si>
  <si>
    <r>
      <t>2018</t>
    </r>
    <r>
      <rPr>
        <vertAlign val="superscript"/>
        <sz val="9"/>
        <rFont val="Arial"/>
        <family val="2"/>
      </rPr>
      <t>b</t>
    </r>
  </si>
  <si>
    <r>
      <t>2018</t>
    </r>
    <r>
      <rPr>
        <vertAlign val="superscript"/>
        <sz val="9"/>
        <color theme="1"/>
        <rFont val="Arial"/>
        <family val="2"/>
      </rPr>
      <t>b</t>
    </r>
  </si>
  <si>
    <t>Herausgegeben am: 25.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</si>
</sst>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1682.1462429999999</c:v>
                </c:pt>
                <c:pt idx="1">
                  <c:v>1773.521506</c:v>
                </c:pt>
                <c:pt idx="2">
                  <c:v>2117.0256720000002</c:v>
                </c:pt>
                <c:pt idx="3">
                  <c:v>1700.7067159999999</c:v>
                </c:pt>
                <c:pt idx="4">
                  <c:v>1687.920335</c:v>
                </c:pt>
                <c:pt idx="5">
                  <c:v>1668.2212059999999</c:v>
                </c:pt>
                <c:pt idx="6">
                  <c:v>1823.386618</c:v>
                </c:pt>
                <c:pt idx="7">
                  <c:v>1757.2159389999999</c:v>
                </c:pt>
                <c:pt idx="8">
                  <c:v>1638.7012569999999</c:v>
                </c:pt>
                <c:pt idx="9">
                  <c:v>1892.145235</c:v>
                </c:pt>
                <c:pt idx="10">
                  <c:v>1763.6480489999999</c:v>
                </c:pt>
                <c:pt idx="11">
                  <c:v>1576.5451700000001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11336"/>
        <c:axId val="592011728"/>
      </c:lineChart>
      <c:catAx>
        <c:axId val="59201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011728"/>
        <c:crosses val="autoZero"/>
        <c:auto val="1"/>
        <c:lblAlgn val="ctr"/>
        <c:lblOffset val="100"/>
        <c:noMultiLvlLbl val="0"/>
      </c:catAx>
      <c:valAx>
        <c:axId val="5920117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92011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Niederlande</c:v>
                </c:pt>
                <c:pt idx="3">
                  <c:v>Italien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1902.8933999999999</c:v>
                </c:pt>
                <c:pt idx="1">
                  <c:v>1773.9099900000001</c:v>
                </c:pt>
                <c:pt idx="2">
                  <c:v>1621.5903599999999</c:v>
                </c:pt>
                <c:pt idx="3">
                  <c:v>1480.6589939999999</c:v>
                </c:pt>
                <c:pt idx="4">
                  <c:v>1226.58986</c:v>
                </c:pt>
                <c:pt idx="5">
                  <c:v>1194.8910760000001</c:v>
                </c:pt>
                <c:pt idx="6">
                  <c:v>1068.4718350000001</c:v>
                </c:pt>
                <c:pt idx="7">
                  <c:v>1006.0358230000001</c:v>
                </c:pt>
                <c:pt idx="8">
                  <c:v>952.02177500000005</c:v>
                </c:pt>
                <c:pt idx="9">
                  <c:v>619.036878</c:v>
                </c:pt>
                <c:pt idx="10">
                  <c:v>609.02834700000005</c:v>
                </c:pt>
                <c:pt idx="11">
                  <c:v>555.41583800000001</c:v>
                </c:pt>
                <c:pt idx="12">
                  <c:v>551.37741200000005</c:v>
                </c:pt>
                <c:pt idx="13">
                  <c:v>497.97109599999999</c:v>
                </c:pt>
                <c:pt idx="14">
                  <c:v>412.58959099999998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Niederlande</c:v>
                </c:pt>
                <c:pt idx="3">
                  <c:v>Italien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1546.2574890000001</c:v>
                </c:pt>
                <c:pt idx="1">
                  <c:v>1785.458971</c:v>
                </c:pt>
                <c:pt idx="2">
                  <c:v>1557.2126760000001</c:v>
                </c:pt>
                <c:pt idx="3">
                  <c:v>1808.56348</c:v>
                </c:pt>
                <c:pt idx="4">
                  <c:v>1212.095137</c:v>
                </c:pt>
                <c:pt idx="5">
                  <c:v>1107.9497570000001</c:v>
                </c:pt>
                <c:pt idx="6">
                  <c:v>1011.887604</c:v>
                </c:pt>
                <c:pt idx="7">
                  <c:v>1144.04528</c:v>
                </c:pt>
                <c:pt idx="8">
                  <c:v>962.90881200000001</c:v>
                </c:pt>
                <c:pt idx="9">
                  <c:v>735.94752000000005</c:v>
                </c:pt>
                <c:pt idx="10">
                  <c:v>632.91549899999995</c:v>
                </c:pt>
                <c:pt idx="11">
                  <c:v>568.424666</c:v>
                </c:pt>
                <c:pt idx="12">
                  <c:v>529.859556</c:v>
                </c:pt>
                <c:pt idx="13">
                  <c:v>483.51019700000001</c:v>
                </c:pt>
                <c:pt idx="14">
                  <c:v>398.11449299999998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12512"/>
        <c:axId val="586704408"/>
      </c:barChart>
      <c:catAx>
        <c:axId val="5920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6704408"/>
        <c:crosses val="autoZero"/>
        <c:auto val="1"/>
        <c:lblAlgn val="ctr"/>
        <c:lblOffset val="100"/>
        <c:noMultiLvlLbl val="0"/>
      </c:catAx>
      <c:valAx>
        <c:axId val="5867044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9201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113</v>
      </c>
    </row>
    <row r="4" spans="1:7" ht="20.25" x14ac:dyDescent="0.3">
      <c r="A4" s="33" t="s">
        <v>114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154</v>
      </c>
    </row>
    <row r="16" spans="1:7" ht="15" x14ac:dyDescent="0.2">
      <c r="G16" s="67" t="s">
        <v>170</v>
      </c>
    </row>
    <row r="17" spans="1:7" x14ac:dyDescent="0.2">
      <c r="G17" s="68"/>
    </row>
    <row r="18" spans="1:7" ht="37.5" customHeight="1" x14ac:dyDescent="0.5">
      <c r="G18" s="34" t="s">
        <v>146</v>
      </c>
    </row>
    <row r="19" spans="1:7" ht="37.5" customHeight="1" x14ac:dyDescent="0.5">
      <c r="G19" s="34" t="s">
        <v>145</v>
      </c>
    </row>
    <row r="20" spans="1:7" ht="37.5" x14ac:dyDescent="0.5">
      <c r="G20" s="90" t="s">
        <v>171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187</v>
      </c>
    </row>
    <row r="23" spans="1:7" ht="20.25" customHeight="1" x14ac:dyDescent="0.25">
      <c r="A23" s="104"/>
      <c r="B23" s="104"/>
      <c r="C23" s="104"/>
      <c r="D23" s="104"/>
      <c r="E23" s="104"/>
      <c r="F23" s="104"/>
      <c r="G23" s="104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x14ac:dyDescent="0.2"/>
    <row r="2" spans="1:7" s="53" customFormat="1" ht="15.75" x14ac:dyDescent="0.25">
      <c r="A2" s="108" t="s">
        <v>0</v>
      </c>
      <c r="B2" s="108"/>
      <c r="C2" s="108"/>
      <c r="D2" s="108"/>
      <c r="E2" s="108"/>
      <c r="F2" s="108"/>
      <c r="G2" s="108"/>
    </row>
    <row r="3" spans="1:7" s="53" customFormat="1" x14ac:dyDescent="0.2"/>
    <row r="4" spans="1:7" s="53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53" customFormat="1" x14ac:dyDescent="0.2">
      <c r="A5" s="106"/>
      <c r="B5" s="106"/>
      <c r="C5" s="106"/>
      <c r="D5" s="106"/>
      <c r="E5" s="106"/>
      <c r="F5" s="106"/>
      <c r="G5" s="106"/>
    </row>
    <row r="6" spans="1:7" s="53" customFormat="1" x14ac:dyDescent="0.2">
      <c r="A6" s="75" t="s">
        <v>148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1" t="s">
        <v>116</v>
      </c>
      <c r="B8" s="105"/>
      <c r="C8" s="105"/>
      <c r="D8" s="105"/>
      <c r="E8" s="105"/>
      <c r="F8" s="105"/>
      <c r="G8" s="105"/>
    </row>
    <row r="9" spans="1:7" s="53" customFormat="1" x14ac:dyDescent="0.2">
      <c r="A9" s="105" t="s">
        <v>4</v>
      </c>
      <c r="B9" s="105"/>
      <c r="C9" s="105"/>
      <c r="D9" s="105"/>
      <c r="E9" s="105"/>
      <c r="F9" s="105"/>
      <c r="G9" s="105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53" customFormat="1" x14ac:dyDescent="0.2">
      <c r="A12" s="105" t="s">
        <v>3</v>
      </c>
      <c r="B12" s="105"/>
      <c r="C12" s="105"/>
      <c r="D12" s="105"/>
      <c r="E12" s="105"/>
      <c r="F12" s="105"/>
      <c r="G12" s="105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1" t="s">
        <v>118</v>
      </c>
      <c r="B15" s="105"/>
      <c r="C15" s="105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3" t="s">
        <v>157</v>
      </c>
      <c r="B17" s="105"/>
      <c r="C17" s="105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4" t="s">
        <v>164</v>
      </c>
      <c r="C18" s="105"/>
      <c r="D18" s="80"/>
      <c r="E18" s="80"/>
      <c r="F18" s="80"/>
      <c r="G18" s="80"/>
    </row>
    <row r="19" spans="1:7" s="53" customFormat="1" ht="12.75" customHeight="1" x14ac:dyDescent="0.2">
      <c r="A19" s="80" t="s">
        <v>139</v>
      </c>
      <c r="B19" s="112" t="s">
        <v>158</v>
      </c>
      <c r="C19" s="112"/>
      <c r="D19" s="112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1" t="s">
        <v>149</v>
      </c>
      <c r="B21" s="105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140</v>
      </c>
      <c r="B23" s="105" t="s">
        <v>141</v>
      </c>
      <c r="C23" s="105"/>
      <c r="D23" s="80"/>
      <c r="E23" s="80"/>
      <c r="F23" s="80"/>
      <c r="G23" s="80"/>
    </row>
    <row r="24" spans="1:7" s="53" customFormat="1" ht="12.75" customHeight="1" x14ac:dyDescent="0.2">
      <c r="A24" s="80" t="s">
        <v>142</v>
      </c>
      <c r="B24" s="105" t="s">
        <v>143</v>
      </c>
      <c r="C24" s="105"/>
      <c r="D24" s="80"/>
      <c r="E24" s="80"/>
      <c r="F24" s="80"/>
      <c r="G24" s="80"/>
    </row>
    <row r="25" spans="1:7" s="53" customFormat="1" ht="12.75" customHeight="1" x14ac:dyDescent="0.2">
      <c r="A25" s="80"/>
      <c r="B25" s="105"/>
      <c r="C25" s="105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150</v>
      </c>
      <c r="B27" s="81" t="s">
        <v>151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07" t="s">
        <v>172</v>
      </c>
      <c r="B29" s="105"/>
      <c r="C29" s="105"/>
      <c r="D29" s="105"/>
      <c r="E29" s="105"/>
      <c r="F29" s="105"/>
      <c r="G29" s="105"/>
    </row>
    <row r="30" spans="1:7" s="53" customFormat="1" ht="41.85" customHeight="1" x14ac:dyDescent="0.2">
      <c r="A30" s="105" t="s">
        <v>156</v>
      </c>
      <c r="B30" s="105"/>
      <c r="C30" s="105"/>
      <c r="D30" s="105"/>
      <c r="E30" s="105"/>
      <c r="F30" s="105"/>
      <c r="G30" s="105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06" t="s">
        <v>152</v>
      </c>
      <c r="B41" s="106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153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144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7" t="s">
        <v>162</v>
      </c>
      <c r="B2" s="117"/>
      <c r="C2" s="117"/>
      <c r="D2" s="117"/>
      <c r="E2" s="117"/>
      <c r="F2" s="117"/>
      <c r="G2" s="117"/>
    </row>
    <row r="4" spans="1:7" s="9" customFormat="1" ht="26.25" customHeight="1" x14ac:dyDescent="0.2">
      <c r="A4" s="125" t="s">
        <v>137</v>
      </c>
      <c r="B4" s="91" t="s">
        <v>109</v>
      </c>
      <c r="C4" s="91" t="s">
        <v>110</v>
      </c>
      <c r="D4" s="91" t="s">
        <v>111</v>
      </c>
      <c r="E4" s="120" t="s">
        <v>173</v>
      </c>
      <c r="F4" s="121"/>
      <c r="G4" s="122"/>
    </row>
    <row r="5" spans="1:7" s="9" customFormat="1" ht="18" customHeight="1" x14ac:dyDescent="0.2">
      <c r="A5" s="126"/>
      <c r="B5" s="118" t="s">
        <v>174</v>
      </c>
      <c r="C5" s="119"/>
      <c r="D5" s="119"/>
      <c r="E5" s="37" t="s">
        <v>174</v>
      </c>
      <c r="F5" s="37" t="s">
        <v>185</v>
      </c>
      <c r="G5" s="123" t="s">
        <v>163</v>
      </c>
    </row>
    <row r="6" spans="1:7" s="9" customFormat="1" ht="17.25" customHeight="1" x14ac:dyDescent="0.2">
      <c r="A6" s="127"/>
      <c r="B6" s="118" t="s">
        <v>115</v>
      </c>
      <c r="C6" s="119"/>
      <c r="D6" s="119"/>
      <c r="E6" s="119"/>
      <c r="F6" s="119"/>
      <c r="G6" s="124"/>
    </row>
    <row r="7" spans="1:7" s="9" customFormat="1" ht="12" customHeight="1" x14ac:dyDescent="0.2">
      <c r="A7" s="74"/>
    </row>
    <row r="8" spans="1:7" s="9" customFormat="1" ht="12" customHeight="1" x14ac:dyDescent="0.2">
      <c r="A8" s="38" t="s">
        <v>22</v>
      </c>
      <c r="B8" s="92">
        <v>241.16074699999999</v>
      </c>
      <c r="C8" s="92">
        <v>268.84198099999998</v>
      </c>
      <c r="D8" s="92">
        <v>212.94965199999999</v>
      </c>
      <c r="E8" s="92">
        <v>2877.1058549999998</v>
      </c>
      <c r="F8" s="92">
        <v>2698.2463210000001</v>
      </c>
      <c r="G8" s="93">
        <f>IF(AND(F8&gt;0,E8&gt;0),(E8/F8%)-100,"x  ")</f>
        <v>6.6287326182181943</v>
      </c>
    </row>
    <row r="9" spans="1:7" s="9" customFormat="1" ht="12" x14ac:dyDescent="0.2">
      <c r="A9" s="39" t="s">
        <v>23</v>
      </c>
    </row>
    <row r="10" spans="1:7" s="9" customFormat="1" ht="12" x14ac:dyDescent="0.2">
      <c r="A10" s="40" t="s">
        <v>24</v>
      </c>
      <c r="B10" s="92">
        <v>4.0346780000000004</v>
      </c>
      <c r="C10" s="92">
        <v>2.7985350000000002</v>
      </c>
      <c r="D10" s="92">
        <v>1.99129</v>
      </c>
      <c r="E10" s="92">
        <v>23.809138000000001</v>
      </c>
      <c r="F10" s="92">
        <v>24.476845999999998</v>
      </c>
      <c r="G10" s="93">
        <f>IF(AND(F10&gt;0,E10&gt;0),(E10/F10%)-100,"x  ")</f>
        <v>-2.7279168239241187</v>
      </c>
    </row>
    <row r="11" spans="1:7" s="9" customFormat="1" ht="12" x14ac:dyDescent="0.2">
      <c r="A11" s="40" t="s">
        <v>25</v>
      </c>
      <c r="B11" s="92">
        <v>97.082769999999996</v>
      </c>
      <c r="C11" s="92">
        <v>112.765916</v>
      </c>
      <c r="D11" s="92">
        <v>93.006056999999998</v>
      </c>
      <c r="E11" s="92">
        <v>1162.288507</v>
      </c>
      <c r="F11" s="92">
        <v>1088.317577</v>
      </c>
      <c r="G11" s="93">
        <f>IF(AND(F11&gt;0,E11&gt;0),(E11/F11%)-100,"x  ")</f>
        <v>6.7968147867191817</v>
      </c>
    </row>
    <row r="12" spans="1:7" s="9" customFormat="1" ht="12" x14ac:dyDescent="0.2">
      <c r="A12" s="41" t="s">
        <v>32</v>
      </c>
    </row>
    <row r="13" spans="1:7" s="9" customFormat="1" ht="24" x14ac:dyDescent="0.2">
      <c r="A13" s="41" t="s">
        <v>147</v>
      </c>
      <c r="B13" s="92">
        <v>25.554759000000001</v>
      </c>
      <c r="C13" s="92">
        <v>23.018788000000001</v>
      </c>
      <c r="D13" s="92">
        <v>22.568439999999999</v>
      </c>
      <c r="E13" s="92">
        <v>281.27918899999997</v>
      </c>
      <c r="F13" s="92">
        <v>227.87800200000001</v>
      </c>
      <c r="G13" s="93">
        <f>IF(AND(F13&gt;0,E13&gt;0),(E13/F13%)-100,"x  ")</f>
        <v>23.434112345780505</v>
      </c>
    </row>
    <row r="14" spans="1:7" s="9" customFormat="1" ht="12" x14ac:dyDescent="0.2">
      <c r="A14" s="41" t="s">
        <v>121</v>
      </c>
      <c r="B14" s="92">
        <v>29.727502000000001</v>
      </c>
      <c r="C14" s="92">
        <v>39.995907000000003</v>
      </c>
      <c r="D14" s="92">
        <v>22.550194999999999</v>
      </c>
      <c r="E14" s="92">
        <v>419.74125800000002</v>
      </c>
      <c r="F14" s="92">
        <v>409.35327599999999</v>
      </c>
      <c r="G14" s="93">
        <f>IF(AND(F14&gt;0,E14&gt;0),(E14/F14%)-100,"x  ")</f>
        <v>2.5376569845748804</v>
      </c>
    </row>
    <row r="15" spans="1:7" s="9" customFormat="1" ht="12" x14ac:dyDescent="0.2">
      <c r="A15" s="40" t="s">
        <v>26</v>
      </c>
      <c r="B15" s="92">
        <v>123.595393</v>
      </c>
      <c r="C15" s="92">
        <v>136.88005100000001</v>
      </c>
      <c r="D15" s="92">
        <v>107.002</v>
      </c>
      <c r="E15" s="92">
        <v>1506.326284</v>
      </c>
      <c r="F15" s="92">
        <v>1402.4992910000001</v>
      </c>
      <c r="G15" s="93">
        <f>IF(AND(F15&gt;0,E15&gt;0),(E15/F15%)-100,"x  ")</f>
        <v>7.4029978957044449</v>
      </c>
    </row>
    <row r="16" spans="1:7" s="9" customFormat="1" ht="12" x14ac:dyDescent="0.2">
      <c r="A16" s="42" t="s">
        <v>28</v>
      </c>
    </row>
    <row r="17" spans="1:7" s="9" customFormat="1" ht="12" x14ac:dyDescent="0.2">
      <c r="A17" s="42" t="s">
        <v>122</v>
      </c>
      <c r="B17" s="92">
        <v>1.5476909999999999</v>
      </c>
      <c r="C17" s="92">
        <v>12.576223000000001</v>
      </c>
      <c r="D17" s="92">
        <v>1.463106</v>
      </c>
      <c r="E17" s="92">
        <v>125.33190999999999</v>
      </c>
      <c r="F17" s="92">
        <v>96.543975000000003</v>
      </c>
      <c r="G17" s="93">
        <f>IF(AND(F17&gt;0,E17&gt;0),(E17/F17%)-100,"x  ")</f>
        <v>29.818468734066499</v>
      </c>
    </row>
    <row r="18" spans="1:7" s="9" customFormat="1" ht="12" x14ac:dyDescent="0.2">
      <c r="A18" s="43" t="s">
        <v>123</v>
      </c>
      <c r="B18" s="92">
        <v>6.68588</v>
      </c>
      <c r="C18" s="92">
        <v>5.8358049999999997</v>
      </c>
      <c r="D18" s="92">
        <v>5.2943899999999999</v>
      </c>
      <c r="E18" s="92">
        <v>60.054467000000002</v>
      </c>
      <c r="F18" s="92">
        <v>60.192323000000002</v>
      </c>
      <c r="G18" s="93">
        <f>IF(AND(F18&gt;0,E18&gt;0),(E18/F18%)-100,"x  ")</f>
        <v>-0.22902588424773285</v>
      </c>
    </row>
    <row r="19" spans="1:7" s="9" customFormat="1" ht="12" x14ac:dyDescent="0.2">
      <c r="A19" s="43" t="s">
        <v>124</v>
      </c>
      <c r="B19" s="92">
        <v>21.007007999999999</v>
      </c>
      <c r="C19" s="92">
        <v>22.369312999999998</v>
      </c>
      <c r="D19" s="92">
        <v>14.792090999999999</v>
      </c>
      <c r="E19" s="92">
        <v>219.149652</v>
      </c>
      <c r="F19" s="92">
        <v>186.00108499999999</v>
      </c>
      <c r="G19" s="93">
        <f>IF(AND(F19&gt;0,E19&gt;0),(E19/F19%)-100,"x  ")</f>
        <v>17.821706255100622</v>
      </c>
    </row>
    <row r="20" spans="1:7" s="9" customFormat="1" ht="12" x14ac:dyDescent="0.2">
      <c r="A20" s="44" t="s">
        <v>27</v>
      </c>
      <c r="B20" s="92">
        <v>16.447906</v>
      </c>
      <c r="C20" s="92">
        <v>16.397479000000001</v>
      </c>
      <c r="D20" s="92">
        <v>10.950305</v>
      </c>
      <c r="E20" s="92">
        <v>184.681926</v>
      </c>
      <c r="F20" s="92">
        <v>182.952607</v>
      </c>
      <c r="G20" s="93">
        <f>IF(AND(F20&gt;0,E20&gt;0),(E20/F20%)-100,"x  ")</f>
        <v>0.94522785346262594</v>
      </c>
    </row>
    <row r="21" spans="1:7" s="9" customFormat="1" ht="12" x14ac:dyDescent="0.2">
      <c r="A21" s="45"/>
    </row>
    <row r="22" spans="1:7" s="9" customFormat="1" ht="12" x14ac:dyDescent="0.2">
      <c r="A22" s="38" t="s">
        <v>29</v>
      </c>
      <c r="B22" s="92">
        <v>1549.767979</v>
      </c>
      <c r="C22" s="92">
        <v>1396.017241</v>
      </c>
      <c r="D22" s="92">
        <v>1283.85203</v>
      </c>
      <c r="E22" s="92">
        <v>17085.287475000001</v>
      </c>
      <c r="F22" s="92">
        <v>18143.008344999998</v>
      </c>
      <c r="G22" s="93">
        <f>IF(AND(F22&gt;0,E22&gt;0),(E22/F22%)-100,"x  ")</f>
        <v>-5.8299089648574949</v>
      </c>
    </row>
    <row r="23" spans="1:7" s="9" customFormat="1" ht="12" x14ac:dyDescent="0.2">
      <c r="A23" s="46" t="s">
        <v>23</v>
      </c>
    </row>
    <row r="24" spans="1:7" s="9" customFormat="1" ht="12" x14ac:dyDescent="0.2">
      <c r="A24" s="44" t="s">
        <v>30</v>
      </c>
      <c r="B24" s="92">
        <v>6.8015470000000002</v>
      </c>
      <c r="C24" s="92">
        <v>7.3093139999999996</v>
      </c>
      <c r="D24" s="92">
        <v>5.1680510000000002</v>
      </c>
      <c r="E24" s="92">
        <v>87.663591999999994</v>
      </c>
      <c r="F24" s="92">
        <v>98.267076000000003</v>
      </c>
      <c r="G24" s="93">
        <f>IF(AND(F24&gt;0,E24&gt;0),(E24/F24%)-100,"x  ")</f>
        <v>-10.790474726245037</v>
      </c>
    </row>
    <row r="25" spans="1:7" s="9" customFormat="1" ht="12" x14ac:dyDescent="0.2">
      <c r="A25" s="44" t="s">
        <v>31</v>
      </c>
      <c r="B25" s="92">
        <v>142.81370999999999</v>
      </c>
      <c r="C25" s="92">
        <v>142.889792</v>
      </c>
      <c r="D25" s="92">
        <v>173.58892</v>
      </c>
      <c r="E25" s="92">
        <v>1732.105206</v>
      </c>
      <c r="F25" s="92">
        <v>1844.345178</v>
      </c>
      <c r="G25" s="93">
        <f>IF(AND(F25&gt;0,E25&gt;0),(E25/F25%)-100,"x  ")</f>
        <v>-6.0856272100709816</v>
      </c>
    </row>
    <row r="26" spans="1:7" s="9" customFormat="1" ht="12" x14ac:dyDescent="0.2">
      <c r="A26" s="42" t="s">
        <v>32</v>
      </c>
    </row>
    <row r="27" spans="1:7" s="9" customFormat="1" ht="12" x14ac:dyDescent="0.2">
      <c r="A27" s="42" t="s">
        <v>33</v>
      </c>
      <c r="B27" s="92">
        <v>3.0041380000000002</v>
      </c>
      <c r="C27" s="92">
        <v>3.5176310000000002</v>
      </c>
      <c r="D27" s="92">
        <v>4.4467080000000001</v>
      </c>
      <c r="E27" s="92">
        <v>45.750625999999997</v>
      </c>
      <c r="F27" s="92">
        <v>60.284041999999999</v>
      </c>
      <c r="G27" s="93">
        <f>IF(AND(F27&gt;0,E27&gt;0),(E27/F27%)-100,"x  ")</f>
        <v>-24.108230831635353</v>
      </c>
    </row>
    <row r="28" spans="1:7" s="9" customFormat="1" ht="12" x14ac:dyDescent="0.2">
      <c r="A28" s="42" t="s">
        <v>34</v>
      </c>
      <c r="B28" s="92">
        <v>37.040134000000002</v>
      </c>
      <c r="C28" s="92">
        <v>45.504662000000003</v>
      </c>
      <c r="D28" s="92">
        <v>73.664606000000006</v>
      </c>
      <c r="E28" s="92">
        <v>523.27471800000001</v>
      </c>
      <c r="F28" s="92">
        <v>565.95103700000004</v>
      </c>
      <c r="G28" s="93">
        <f>IF(AND(F28&gt;0,E28&gt;0),(E28/F28%)-100,"x  ")</f>
        <v>-7.540638007524322</v>
      </c>
    </row>
    <row r="29" spans="1:7" s="9" customFormat="1" ht="12" x14ac:dyDescent="0.2">
      <c r="A29" s="42" t="s">
        <v>125</v>
      </c>
      <c r="B29" s="92">
        <v>10.905177</v>
      </c>
      <c r="C29" s="92">
        <v>9.5080030000000004</v>
      </c>
      <c r="D29" s="92">
        <v>4.6801180000000002</v>
      </c>
      <c r="E29" s="92">
        <v>95.364959999999996</v>
      </c>
      <c r="F29" s="92">
        <v>107.596622</v>
      </c>
      <c r="G29" s="93">
        <f>IF(AND(F29&gt;0,E29&gt;0),(E29/F29%)-100,"x  ")</f>
        <v>-11.368072503242715</v>
      </c>
    </row>
    <row r="30" spans="1:7" s="9" customFormat="1" ht="12" x14ac:dyDescent="0.2">
      <c r="A30" s="42" t="s">
        <v>126</v>
      </c>
      <c r="B30" s="92">
        <v>18.303099</v>
      </c>
      <c r="C30" s="92">
        <v>11.744859999999999</v>
      </c>
      <c r="D30" s="92">
        <v>25.362057</v>
      </c>
      <c r="E30" s="92">
        <v>179.99731</v>
      </c>
      <c r="F30" s="92">
        <v>173.02216100000001</v>
      </c>
      <c r="G30" s="93">
        <f>IF(AND(F30&gt;0,E30&gt;0),(E30/F30%)-100,"x  ")</f>
        <v>4.0313616242488166</v>
      </c>
    </row>
    <row r="31" spans="1:7" s="9" customFormat="1" ht="12" x14ac:dyDescent="0.2">
      <c r="A31" s="46" t="s">
        <v>35</v>
      </c>
      <c r="B31" s="92">
        <v>1400.152722</v>
      </c>
      <c r="C31" s="92">
        <v>1245.818135</v>
      </c>
      <c r="D31" s="92">
        <v>1105.095059</v>
      </c>
      <c r="E31" s="92">
        <v>15265.518677</v>
      </c>
      <c r="F31" s="92">
        <v>16200.396091000001</v>
      </c>
      <c r="G31" s="93">
        <f>IF(AND(F31&gt;0,E31&gt;0),(E31/F31%)-100,"x  ")</f>
        <v>-5.7707071404221182</v>
      </c>
    </row>
    <row r="32" spans="1:7" s="9" customFormat="1" ht="12" x14ac:dyDescent="0.2">
      <c r="A32" s="47" t="s">
        <v>23</v>
      </c>
    </row>
    <row r="33" spans="1:7" s="9" customFormat="1" ht="12" x14ac:dyDescent="0.2">
      <c r="A33" s="42" t="s">
        <v>36</v>
      </c>
      <c r="B33" s="92">
        <v>189.375145</v>
      </c>
      <c r="C33" s="92">
        <v>143.78988899999999</v>
      </c>
      <c r="D33" s="92">
        <v>122.49001699999999</v>
      </c>
      <c r="E33" s="92">
        <v>2052.0597349999998</v>
      </c>
      <c r="F33" s="92">
        <v>2087.576133</v>
      </c>
      <c r="G33" s="93">
        <f>IF(AND(F33&gt;0,E33&gt;0),(E33/F33%)-100,"x  ")</f>
        <v>-1.7013222865774225</v>
      </c>
    </row>
    <row r="34" spans="1:7" s="9" customFormat="1" ht="12" x14ac:dyDescent="0.2">
      <c r="A34" s="48" t="s">
        <v>32</v>
      </c>
    </row>
    <row r="35" spans="1:7" s="9" customFormat="1" ht="12" x14ac:dyDescent="0.2">
      <c r="A35" s="48" t="s">
        <v>127</v>
      </c>
      <c r="B35" s="92">
        <v>19.067340999999999</v>
      </c>
      <c r="C35" s="92">
        <v>17.738205000000001</v>
      </c>
      <c r="D35" s="92">
        <v>12.963075</v>
      </c>
      <c r="E35" s="92">
        <v>206.25272200000001</v>
      </c>
      <c r="F35" s="92">
        <v>258.44039199999997</v>
      </c>
      <c r="G35" s="93">
        <f>IF(AND(F35&gt;0,E35&gt;0),(E35/F35%)-100,"x  ")</f>
        <v>-20.193310185042577</v>
      </c>
    </row>
    <row r="36" spans="1:7" s="9" customFormat="1" ht="12" x14ac:dyDescent="0.2">
      <c r="A36" s="49" t="s">
        <v>37</v>
      </c>
      <c r="B36" s="92">
        <v>58.58663</v>
      </c>
      <c r="C36" s="92">
        <v>48.481875000000002</v>
      </c>
      <c r="D36" s="92">
        <v>42.859779000000003</v>
      </c>
      <c r="E36" s="92">
        <v>633.94460200000003</v>
      </c>
      <c r="F36" s="92">
        <v>750.89340200000004</v>
      </c>
      <c r="G36" s="93">
        <f>IF(AND(F36&gt;0,E36&gt;0),(E36/F36%)-100,"x  ")</f>
        <v>-15.574620803499883</v>
      </c>
    </row>
    <row r="37" spans="1:7" s="9" customFormat="1" ht="12" x14ac:dyDescent="0.2">
      <c r="A37" s="49" t="s">
        <v>38</v>
      </c>
      <c r="B37" s="92">
        <v>57.958449000000002</v>
      </c>
      <c r="C37" s="92">
        <v>24.126156999999999</v>
      </c>
      <c r="D37" s="92">
        <v>22.615238999999999</v>
      </c>
      <c r="E37" s="92">
        <v>535.64531699999998</v>
      </c>
      <c r="F37" s="92">
        <v>392.43025699999998</v>
      </c>
      <c r="G37" s="93">
        <f>IF(AND(F37&gt;0,E37&gt;0),(E37/F37%)-100,"x  ")</f>
        <v>36.49439803516475</v>
      </c>
    </row>
    <row r="38" spans="1:7" s="9" customFormat="1" ht="12" x14ac:dyDescent="0.2">
      <c r="A38" s="47" t="s">
        <v>39</v>
      </c>
      <c r="B38" s="92">
        <v>1210.7775770000001</v>
      </c>
      <c r="C38" s="92">
        <v>1102.0282460000001</v>
      </c>
      <c r="D38" s="92">
        <v>982.60504200000003</v>
      </c>
      <c r="E38" s="92">
        <v>13213.458941999999</v>
      </c>
      <c r="F38" s="92">
        <v>14112.819958</v>
      </c>
      <c r="G38" s="93">
        <f>IF(AND(F38&gt;0,E38&gt;0),(E38/F38%)-100,"x  ")</f>
        <v>-6.3726527984946699</v>
      </c>
    </row>
    <row r="39" spans="1:7" s="9" customFormat="1" ht="12" x14ac:dyDescent="0.2">
      <c r="A39" s="48" t="s">
        <v>32</v>
      </c>
    </row>
    <row r="40" spans="1:7" s="9" customFormat="1" ht="12" x14ac:dyDescent="0.2">
      <c r="A40" s="48" t="s">
        <v>128</v>
      </c>
      <c r="B40" s="92">
        <v>2.2308140000000001</v>
      </c>
      <c r="C40" s="92">
        <v>4.436426</v>
      </c>
      <c r="D40" s="92">
        <v>1.988993</v>
      </c>
      <c r="E40" s="92">
        <v>59.596161000000002</v>
      </c>
      <c r="F40" s="92">
        <v>24.806782999999999</v>
      </c>
      <c r="G40" s="93">
        <f t="shared" ref="G40:G51" si="0">IF(AND(F40&gt;0,E40&gt;0),(E40/F40%)-100,"x  ")</f>
        <v>140.24139284807708</v>
      </c>
    </row>
    <row r="41" spans="1:7" s="9" customFormat="1" ht="12" x14ac:dyDescent="0.2">
      <c r="A41" s="49" t="s">
        <v>40</v>
      </c>
      <c r="B41" s="92">
        <v>28.267272999999999</v>
      </c>
      <c r="C41" s="92">
        <v>25.419584</v>
      </c>
      <c r="D41" s="92">
        <v>19.377075999999999</v>
      </c>
      <c r="E41" s="92">
        <v>290.69805300000002</v>
      </c>
      <c r="F41" s="92">
        <v>326.77739400000002</v>
      </c>
      <c r="G41" s="93">
        <f t="shared" si="0"/>
        <v>-11.04095376928062</v>
      </c>
    </row>
    <row r="42" spans="1:7" s="9" customFormat="1" ht="12" x14ac:dyDescent="0.2">
      <c r="A42" s="49" t="s">
        <v>41</v>
      </c>
      <c r="B42" s="92">
        <v>34.335664999999999</v>
      </c>
      <c r="C42" s="92">
        <v>34.373142999999999</v>
      </c>
      <c r="D42" s="92">
        <v>24.800899999999999</v>
      </c>
      <c r="E42" s="92">
        <v>383.60611</v>
      </c>
      <c r="F42" s="92">
        <v>440.81800800000002</v>
      </c>
      <c r="G42" s="93">
        <f t="shared" si="0"/>
        <v>-12.978575503204041</v>
      </c>
    </row>
    <row r="43" spans="1:7" s="9" customFormat="1" ht="12" x14ac:dyDescent="0.2">
      <c r="A43" s="49" t="s">
        <v>129</v>
      </c>
      <c r="B43" s="92">
        <v>123.351508</v>
      </c>
      <c r="C43" s="92">
        <v>150.72356199999999</v>
      </c>
      <c r="D43" s="92">
        <v>97.630962999999994</v>
      </c>
      <c r="E43" s="92">
        <v>1414.7414200000001</v>
      </c>
      <c r="F43" s="92">
        <v>1294.7772520000001</v>
      </c>
      <c r="G43" s="93">
        <f t="shared" si="0"/>
        <v>9.2652359944303413</v>
      </c>
    </row>
    <row r="44" spans="1:7" s="9" customFormat="1" ht="12" x14ac:dyDescent="0.2">
      <c r="A44" s="49" t="s">
        <v>42</v>
      </c>
      <c r="B44" s="92">
        <v>45.905589999999997</v>
      </c>
      <c r="C44" s="92">
        <v>43.060549999999999</v>
      </c>
      <c r="D44" s="92">
        <v>32.520902</v>
      </c>
      <c r="E44" s="92">
        <v>525.56996800000002</v>
      </c>
      <c r="F44" s="92">
        <v>551.40958999999998</v>
      </c>
      <c r="G44" s="93">
        <f t="shared" si="0"/>
        <v>-4.6861031198242244</v>
      </c>
    </row>
    <row r="45" spans="1:7" s="9" customFormat="1" ht="12" x14ac:dyDescent="0.2">
      <c r="A45" s="49" t="s">
        <v>43</v>
      </c>
      <c r="B45" s="92">
        <v>256.97284000000002</v>
      </c>
      <c r="C45" s="92">
        <v>137.64599899999999</v>
      </c>
      <c r="D45" s="92">
        <v>126.91212299999999</v>
      </c>
      <c r="E45" s="92">
        <v>2130.0307859999998</v>
      </c>
      <c r="F45" s="92">
        <v>2726.0237339999999</v>
      </c>
      <c r="G45" s="93">
        <f t="shared" si="0"/>
        <v>-21.863087271271723</v>
      </c>
    </row>
    <row r="46" spans="1:7" s="9" customFormat="1" ht="12" x14ac:dyDescent="0.2">
      <c r="A46" s="49" t="s">
        <v>131</v>
      </c>
      <c r="B46" s="92">
        <v>281.760492</v>
      </c>
      <c r="C46" s="92">
        <v>276.38306299999999</v>
      </c>
      <c r="D46" s="92">
        <v>273.76325100000003</v>
      </c>
      <c r="E46" s="92">
        <v>3191.0882230000002</v>
      </c>
      <c r="F46" s="92">
        <v>3492.1691150000001</v>
      </c>
      <c r="G46" s="93">
        <f t="shared" si="0"/>
        <v>-8.6216011334262106</v>
      </c>
    </row>
    <row r="47" spans="1:7" s="9" customFormat="1" ht="12" x14ac:dyDescent="0.2">
      <c r="A47" s="49" t="s">
        <v>132</v>
      </c>
      <c r="B47" s="92">
        <v>12.333325</v>
      </c>
      <c r="C47" s="92">
        <v>10.720606</v>
      </c>
      <c r="D47" s="92">
        <v>10.498913999999999</v>
      </c>
      <c r="E47" s="92">
        <v>128.06578999999999</v>
      </c>
      <c r="F47" s="92">
        <v>146.438276</v>
      </c>
      <c r="G47" s="93">
        <f t="shared" si="0"/>
        <v>-12.546232106693211</v>
      </c>
    </row>
    <row r="48" spans="1:7" s="9" customFormat="1" ht="12" x14ac:dyDescent="0.2">
      <c r="A48" s="49" t="s">
        <v>133</v>
      </c>
      <c r="B48" s="92">
        <v>76.618244000000004</v>
      </c>
      <c r="C48" s="92">
        <v>88.009811999999997</v>
      </c>
      <c r="D48" s="92">
        <v>85.224277000000001</v>
      </c>
      <c r="E48" s="92">
        <v>882.99237800000003</v>
      </c>
      <c r="F48" s="92">
        <v>932.93107999999995</v>
      </c>
      <c r="G48" s="93">
        <f t="shared" si="0"/>
        <v>-5.3528822300571193</v>
      </c>
    </row>
    <row r="49" spans="1:7" s="9" customFormat="1" ht="12" x14ac:dyDescent="0.2">
      <c r="A49" s="49" t="s">
        <v>130</v>
      </c>
      <c r="B49" s="92">
        <v>59.842007000000002</v>
      </c>
      <c r="C49" s="92">
        <v>63.012062999999998</v>
      </c>
      <c r="D49" s="92">
        <v>52.313045000000002</v>
      </c>
      <c r="E49" s="92">
        <v>623.27237100000002</v>
      </c>
      <c r="F49" s="92">
        <v>701.26303299999995</v>
      </c>
      <c r="G49" s="93">
        <f t="shared" si="0"/>
        <v>-11.12145633377483</v>
      </c>
    </row>
    <row r="50" spans="1:7" s="9" customFormat="1" ht="12" x14ac:dyDescent="0.2">
      <c r="A50" s="49" t="s">
        <v>45</v>
      </c>
      <c r="B50" s="92">
        <v>60.136839000000002</v>
      </c>
      <c r="C50" s="92">
        <v>55.702024999999999</v>
      </c>
      <c r="D50" s="92">
        <v>58.747691000000003</v>
      </c>
      <c r="E50" s="92">
        <v>698.15025600000001</v>
      </c>
      <c r="F50" s="92">
        <v>854.67114500000002</v>
      </c>
      <c r="G50" s="93">
        <f t="shared" si="0"/>
        <v>-18.313580599471393</v>
      </c>
    </row>
    <row r="51" spans="1:7" s="9" customFormat="1" ht="12" x14ac:dyDescent="0.2">
      <c r="A51" s="49" t="s">
        <v>44</v>
      </c>
      <c r="B51" s="92">
        <v>1.3908149999999999</v>
      </c>
      <c r="C51" s="92">
        <v>2.0400000000000001E-2</v>
      </c>
      <c r="D51" s="92">
        <v>0.74</v>
      </c>
      <c r="E51" s="92">
        <v>366.33064999999999</v>
      </c>
      <c r="F51" s="92">
        <v>182.54420400000001</v>
      </c>
      <c r="G51" s="93">
        <f t="shared" si="0"/>
        <v>100.68051571771625</v>
      </c>
    </row>
    <row r="52" spans="1:7" s="9" customFormat="1" ht="12" x14ac:dyDescent="0.2">
      <c r="A52" s="50"/>
    </row>
    <row r="53" spans="1:7" s="9" customFormat="1" ht="12" x14ac:dyDescent="0.2">
      <c r="A53" s="51" t="s">
        <v>168</v>
      </c>
      <c r="B53" s="92">
        <v>108.91700299999999</v>
      </c>
      <c r="C53" s="92">
        <v>103.303079</v>
      </c>
      <c r="D53" s="92">
        <v>84.780272999999994</v>
      </c>
      <c r="E53" s="92">
        <v>1207.0904399999999</v>
      </c>
      <c r="F53" s="92">
        <v>480.51387599999998</v>
      </c>
      <c r="G53" s="93">
        <f>IF(AND(F53&gt;0,E53&gt;0),(E53/F53%)-100,"x  ")</f>
        <v>151.20823774088055</v>
      </c>
    </row>
    <row r="54" spans="1:7" x14ac:dyDescent="0.2">
      <c r="A54" s="45"/>
      <c r="B54" s="9"/>
      <c r="C54" s="9"/>
      <c r="D54" s="9"/>
      <c r="E54" s="9"/>
      <c r="F54" s="9"/>
      <c r="G54" s="9"/>
    </row>
    <row r="55" spans="1:7" x14ac:dyDescent="0.2">
      <c r="A55" s="52" t="s">
        <v>46</v>
      </c>
      <c r="B55" s="94">
        <v>1899.8457289999999</v>
      </c>
      <c r="C55" s="95">
        <v>1768.1623010000001</v>
      </c>
      <c r="D55" s="95">
        <v>1581.5819550000001</v>
      </c>
      <c r="E55" s="95">
        <v>21169.483769999999</v>
      </c>
      <c r="F55" s="95">
        <v>21321.768542000002</v>
      </c>
      <c r="G55" s="96">
        <f>IF(AND(F55&gt;0,E55&gt;0),(E55/F55%)-100,"x  ")</f>
        <v>-0.7142220482322017</v>
      </c>
    </row>
    <row r="56" spans="1:7" ht="7.5" customHeight="1" x14ac:dyDescent="0.2"/>
    <row r="57" spans="1:7" x14ac:dyDescent="0.2">
      <c r="A57" s="36" t="s">
        <v>160</v>
      </c>
    </row>
    <row r="58" spans="1:7" x14ac:dyDescent="0.2">
      <c r="A58" s="35" t="s">
        <v>119</v>
      </c>
      <c r="B58" s="35"/>
      <c r="C58" s="35"/>
      <c r="D58" s="35"/>
      <c r="E58" s="35"/>
      <c r="F58" s="35"/>
      <c r="G58" s="35"/>
    </row>
    <row r="59" spans="1:7" x14ac:dyDescent="0.2">
      <c r="A59" s="116" t="s">
        <v>120</v>
      </c>
      <c r="B59" s="116"/>
      <c r="C59" s="116"/>
      <c r="D59" s="116"/>
      <c r="E59" s="116"/>
      <c r="F59" s="116"/>
      <c r="G59" s="116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6" priority="4">
      <formula>MOD(ROW(),2)=0</formula>
    </cfRule>
  </conditionalFormatting>
  <conditionalFormatting sqref="A7:G7">
    <cfRule type="expression" dxfId="5" priority="2">
      <formula>MOD(ROW(),2)=0</formula>
    </cfRule>
  </conditionalFormatting>
  <conditionalFormatting sqref="A30:G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43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8" t="s">
        <v>165</v>
      </c>
      <c r="B2" s="129"/>
      <c r="C2" s="129"/>
      <c r="D2" s="129"/>
      <c r="E2" s="129"/>
      <c r="F2" s="129"/>
      <c r="G2" s="129"/>
    </row>
    <row r="3" spans="1:7" ht="9.75" customHeight="1" x14ac:dyDescent="0.2">
      <c r="A3" s="70"/>
      <c r="B3" s="71"/>
      <c r="C3" s="71"/>
      <c r="D3" s="71"/>
      <c r="E3" s="71"/>
      <c r="F3" s="71"/>
      <c r="G3" s="71"/>
    </row>
    <row r="4" spans="1:7" x14ac:dyDescent="0.2">
      <c r="A4" s="132" t="s">
        <v>47</v>
      </c>
      <c r="B4" s="97" t="s">
        <v>109</v>
      </c>
      <c r="C4" s="97" t="s">
        <v>110</v>
      </c>
      <c r="D4" s="97" t="s">
        <v>111</v>
      </c>
      <c r="E4" s="133" t="s">
        <v>173</v>
      </c>
      <c r="F4" s="133"/>
      <c r="G4" s="134"/>
    </row>
    <row r="5" spans="1:7" ht="24" customHeight="1" x14ac:dyDescent="0.2">
      <c r="A5" s="132"/>
      <c r="B5" s="130" t="s">
        <v>175</v>
      </c>
      <c r="C5" s="131"/>
      <c r="D5" s="131"/>
      <c r="E5" s="98" t="s">
        <v>175</v>
      </c>
      <c r="F5" s="98" t="s">
        <v>186</v>
      </c>
      <c r="G5" s="135" t="s">
        <v>161</v>
      </c>
    </row>
    <row r="6" spans="1:7" ht="17.25" customHeight="1" x14ac:dyDescent="0.2">
      <c r="A6" s="132"/>
      <c r="B6" s="131" t="s">
        <v>115</v>
      </c>
      <c r="C6" s="131"/>
      <c r="D6" s="131"/>
      <c r="E6" s="131"/>
      <c r="F6" s="131"/>
      <c r="G6" s="136"/>
    </row>
    <row r="7" spans="1:7" ht="12" customHeight="1" x14ac:dyDescent="0.2">
      <c r="A7" s="73"/>
      <c r="B7" s="9"/>
      <c r="C7" s="9"/>
      <c r="D7" s="9"/>
      <c r="E7" s="9"/>
      <c r="F7" s="9"/>
      <c r="G7" s="9"/>
    </row>
    <row r="8" spans="1:7" ht="12.75" customHeight="1" x14ac:dyDescent="0.2">
      <c r="A8" s="61" t="s">
        <v>48</v>
      </c>
      <c r="B8" s="92">
        <v>1371.6125529999999</v>
      </c>
      <c r="C8" s="92">
        <v>1264.833617</v>
      </c>
      <c r="D8" s="92">
        <v>1112.465177</v>
      </c>
      <c r="E8" s="92">
        <v>14907.101053</v>
      </c>
      <c r="F8" s="92">
        <v>15306.421410000001</v>
      </c>
      <c r="G8" s="93">
        <f>IF(AND(F8&gt;0,E8&gt;0),(E8/F8%)-100,"x  ")</f>
        <v>-2.6088420428508385</v>
      </c>
    </row>
    <row r="9" spans="1:7" ht="12.75" customHeight="1" x14ac:dyDescent="0.2">
      <c r="A9" s="5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4" t="s">
        <v>49</v>
      </c>
      <c r="B10" s="92">
        <v>1214.402294</v>
      </c>
      <c r="C10" s="92">
        <v>1112.4943149999999</v>
      </c>
      <c r="D10" s="92">
        <v>950.99796800000001</v>
      </c>
      <c r="E10" s="92">
        <v>13113.791455</v>
      </c>
      <c r="F10" s="92">
        <v>13519.209252000001</v>
      </c>
      <c r="G10" s="93">
        <f>IF(AND(F10&gt;0,E10&gt;0),(E10/F10%)-100,"x  ")</f>
        <v>-2.9988277379464705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50</v>
      </c>
      <c r="B12" s="92">
        <f>SUM(B14:B31)</f>
        <v>708.60231400000009</v>
      </c>
      <c r="C12" s="92">
        <f>SUM(C14:C31)</f>
        <v>614.19361899999979</v>
      </c>
      <c r="D12" s="92">
        <f>SUM(D14:D31)</f>
        <v>564.62015399999984</v>
      </c>
      <c r="E12" s="92">
        <f>SUM(E14:E31)</f>
        <v>7535.8843289999986</v>
      </c>
      <c r="F12" s="92">
        <f>SUM(F14:F31)</f>
        <v>7872.9144669999996</v>
      </c>
      <c r="G12" s="93">
        <f>IF(AND(F12&gt;0,E12&gt;0),(E12/F12%)-100,"x  ")</f>
        <v>-4.2808814882048125</v>
      </c>
    </row>
    <row r="13" spans="1:7" ht="12.75" customHeight="1" x14ac:dyDescent="0.2">
      <c r="A13" s="56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7" t="s">
        <v>51</v>
      </c>
      <c r="B14" s="92">
        <v>114.589595</v>
      </c>
      <c r="C14" s="92">
        <v>111.738798</v>
      </c>
      <c r="D14" s="92">
        <v>88.59084</v>
      </c>
      <c r="E14" s="92">
        <v>1226.58986</v>
      </c>
      <c r="F14" s="92">
        <v>1212.095137</v>
      </c>
      <c r="G14" s="93">
        <f t="shared" ref="G14:G32" si="0">IF(AND(F14&gt;0,E14&gt;0),(E14/F14%)-100,"x  ")</f>
        <v>1.1958403723881901</v>
      </c>
    </row>
    <row r="15" spans="1:7" ht="12.75" customHeight="1" x14ac:dyDescent="0.2">
      <c r="A15" s="57" t="s">
        <v>52</v>
      </c>
      <c r="B15" s="92">
        <v>82.989132999999995</v>
      </c>
      <c r="C15" s="92">
        <v>83.050691999999998</v>
      </c>
      <c r="D15" s="92">
        <v>83.339096999999995</v>
      </c>
      <c r="E15" s="92">
        <v>952.02177500000005</v>
      </c>
      <c r="F15" s="92">
        <v>962.90881200000001</v>
      </c>
      <c r="G15" s="93">
        <f t="shared" si="0"/>
        <v>-1.1306404993207195</v>
      </c>
    </row>
    <row r="16" spans="1:7" ht="12.75" customHeight="1" x14ac:dyDescent="0.2">
      <c r="A16" s="57" t="s">
        <v>53</v>
      </c>
      <c r="B16" s="92">
        <v>6.9156430000000002</v>
      </c>
      <c r="C16" s="92">
        <v>6.5625850000000003</v>
      </c>
      <c r="D16" s="92">
        <v>10.14963</v>
      </c>
      <c r="E16" s="92">
        <v>85.576874000000004</v>
      </c>
      <c r="F16" s="92">
        <v>82.937057999999993</v>
      </c>
      <c r="G16" s="93">
        <f t="shared" si="0"/>
        <v>3.182914928089204</v>
      </c>
    </row>
    <row r="17" spans="1:7" ht="12.75" customHeight="1" x14ac:dyDescent="0.2">
      <c r="A17" s="57" t="s">
        <v>54</v>
      </c>
      <c r="B17" s="92">
        <v>128.95644300000001</v>
      </c>
      <c r="C17" s="92">
        <v>144.99892199999999</v>
      </c>
      <c r="D17" s="92">
        <v>157.83654899999999</v>
      </c>
      <c r="E17" s="92">
        <v>1621.5903599999999</v>
      </c>
      <c r="F17" s="92">
        <v>1557.2126760000001</v>
      </c>
      <c r="G17" s="93">
        <f t="shared" si="0"/>
        <v>4.1341613122085619</v>
      </c>
    </row>
    <row r="18" spans="1:7" ht="12.75" customHeight="1" x14ac:dyDescent="0.2">
      <c r="A18" s="57" t="s">
        <v>55</v>
      </c>
      <c r="B18" s="92">
        <v>187.834059</v>
      </c>
      <c r="C18" s="92">
        <v>75.709124000000003</v>
      </c>
      <c r="D18" s="92">
        <v>67.636841000000004</v>
      </c>
      <c r="E18" s="92">
        <v>1480.6589939999999</v>
      </c>
      <c r="F18" s="92">
        <v>1808.56348</v>
      </c>
      <c r="G18" s="93">
        <f t="shared" si="0"/>
        <v>-18.130659477874687</v>
      </c>
    </row>
    <row r="19" spans="1:7" ht="12.75" customHeight="1" x14ac:dyDescent="0.2">
      <c r="A19" s="57" t="s">
        <v>56</v>
      </c>
      <c r="B19" s="92">
        <v>7.2980460000000003</v>
      </c>
      <c r="C19" s="92">
        <v>8.2924620000000004</v>
      </c>
      <c r="D19" s="92">
        <v>5.7533659999999998</v>
      </c>
      <c r="E19" s="92">
        <v>94.461016999999998</v>
      </c>
      <c r="F19" s="92">
        <v>94.812912999999995</v>
      </c>
      <c r="G19" s="93">
        <f t="shared" si="0"/>
        <v>-0.37114775705710201</v>
      </c>
    </row>
    <row r="20" spans="1:7" ht="12.75" customHeight="1" x14ac:dyDescent="0.2">
      <c r="A20" s="57" t="s">
        <v>57</v>
      </c>
      <c r="B20" s="92">
        <v>13.627846</v>
      </c>
      <c r="C20" s="92">
        <v>14.913907999999999</v>
      </c>
      <c r="D20" s="92">
        <v>11.012791999999999</v>
      </c>
      <c r="E20" s="92">
        <v>152.31168700000001</v>
      </c>
      <c r="F20" s="92">
        <v>155.07628099999999</v>
      </c>
      <c r="G20" s="93">
        <f t="shared" si="0"/>
        <v>-1.7827316867367955</v>
      </c>
    </row>
    <row r="21" spans="1:7" ht="12.75" customHeight="1" x14ac:dyDescent="0.2">
      <c r="A21" s="57" t="s">
        <v>58</v>
      </c>
      <c r="B21" s="92">
        <v>11.390997</v>
      </c>
      <c r="C21" s="92">
        <v>14.808614</v>
      </c>
      <c r="D21" s="92">
        <v>8.7522610000000007</v>
      </c>
      <c r="E21" s="92">
        <v>141.81364600000001</v>
      </c>
      <c r="F21" s="92">
        <v>128.686418</v>
      </c>
      <c r="G21" s="93">
        <f t="shared" si="0"/>
        <v>10.200942884275477</v>
      </c>
    </row>
    <row r="22" spans="1:7" ht="12.75" customHeight="1" x14ac:dyDescent="0.2">
      <c r="A22" s="57" t="s">
        <v>59</v>
      </c>
      <c r="B22" s="92">
        <v>53.720047999999998</v>
      </c>
      <c r="C22" s="92">
        <v>55.287542000000002</v>
      </c>
      <c r="D22" s="92">
        <v>47.677292999999999</v>
      </c>
      <c r="E22" s="92">
        <v>619.036878</v>
      </c>
      <c r="F22" s="92">
        <v>735.94752000000005</v>
      </c>
      <c r="G22" s="93">
        <f t="shared" si="0"/>
        <v>-15.885730819501916</v>
      </c>
    </row>
    <row r="23" spans="1:7" ht="12.75" customHeight="1" x14ac:dyDescent="0.2">
      <c r="A23" s="57" t="s">
        <v>60</v>
      </c>
      <c r="B23" s="92">
        <v>19.314250000000001</v>
      </c>
      <c r="C23" s="92">
        <v>21.272259999999999</v>
      </c>
      <c r="D23" s="92">
        <v>21.915129</v>
      </c>
      <c r="E23" s="92">
        <v>266.87589300000002</v>
      </c>
      <c r="F23" s="92">
        <v>257.617076</v>
      </c>
      <c r="G23" s="93">
        <f t="shared" si="0"/>
        <v>3.5940230142197578</v>
      </c>
    </row>
    <row r="24" spans="1:7" ht="12.75" customHeight="1" x14ac:dyDescent="0.2">
      <c r="A24" s="57" t="s">
        <v>61</v>
      </c>
      <c r="B24" s="92">
        <v>52.296388999999998</v>
      </c>
      <c r="C24" s="92">
        <v>48.467328000000002</v>
      </c>
      <c r="D24" s="92">
        <v>37.550020000000004</v>
      </c>
      <c r="E24" s="92">
        <v>555.41583800000001</v>
      </c>
      <c r="F24" s="92">
        <v>568.424666</v>
      </c>
      <c r="G24" s="93">
        <f t="shared" si="0"/>
        <v>-2.2885755629753106</v>
      </c>
    </row>
    <row r="25" spans="1:7" ht="12.75" customHeight="1" x14ac:dyDescent="0.2">
      <c r="A25" s="57" t="s">
        <v>71</v>
      </c>
      <c r="B25" s="92">
        <v>4.8986419999999997</v>
      </c>
      <c r="C25" s="92">
        <v>4.3788330000000002</v>
      </c>
      <c r="D25" s="92">
        <v>4.7328840000000003</v>
      </c>
      <c r="E25" s="92">
        <v>55.921505000000003</v>
      </c>
      <c r="F25" s="92">
        <v>55.568004999999999</v>
      </c>
      <c r="G25" s="93">
        <f t="shared" si="0"/>
        <v>0.63615744347849557</v>
      </c>
    </row>
    <row r="26" spans="1:7" ht="12.75" customHeight="1" x14ac:dyDescent="0.2">
      <c r="A26" s="57" t="s">
        <v>72</v>
      </c>
      <c r="B26" s="92">
        <v>1.80077</v>
      </c>
      <c r="C26" s="92">
        <v>2.876576</v>
      </c>
      <c r="D26" s="92">
        <v>2.8992239999999998</v>
      </c>
      <c r="E26" s="92">
        <v>32.277306000000003</v>
      </c>
      <c r="F26" s="92">
        <v>32.537759000000001</v>
      </c>
      <c r="G26" s="93">
        <f t="shared" si="0"/>
        <v>-0.80046385493234595</v>
      </c>
    </row>
    <row r="27" spans="1:7" ht="12.75" customHeight="1" x14ac:dyDescent="0.2">
      <c r="A27" s="57" t="s">
        <v>73</v>
      </c>
      <c r="B27" s="92">
        <v>4.2575229999999999</v>
      </c>
      <c r="C27" s="92">
        <v>4.436585</v>
      </c>
      <c r="D27" s="92">
        <v>4.1813070000000003</v>
      </c>
      <c r="E27" s="92">
        <v>60.715769999999999</v>
      </c>
      <c r="F27" s="92">
        <v>54.881068999999997</v>
      </c>
      <c r="G27" s="93">
        <f t="shared" si="0"/>
        <v>10.631536714417877</v>
      </c>
    </row>
    <row r="28" spans="1:7" ht="12.75" customHeight="1" x14ac:dyDescent="0.2">
      <c r="A28" s="57" t="s">
        <v>64</v>
      </c>
      <c r="B28" s="92">
        <v>4.820214</v>
      </c>
      <c r="C28" s="92">
        <v>5.3315229999999998</v>
      </c>
      <c r="D28" s="92">
        <v>3.8625880000000001</v>
      </c>
      <c r="E28" s="92">
        <v>59.236255</v>
      </c>
      <c r="F28" s="92">
        <v>50.558504999999997</v>
      </c>
      <c r="G28" s="93">
        <f t="shared" si="0"/>
        <v>17.16377887360396</v>
      </c>
    </row>
    <row r="29" spans="1:7" ht="12.75" customHeight="1" x14ac:dyDescent="0.2">
      <c r="A29" s="57" t="s">
        <v>65</v>
      </c>
      <c r="B29" s="92">
        <v>9.4770520000000005</v>
      </c>
      <c r="C29" s="92">
        <v>8.9918440000000004</v>
      </c>
      <c r="D29" s="92">
        <v>6.5129099999999998</v>
      </c>
      <c r="E29" s="92">
        <v>101.089438</v>
      </c>
      <c r="F29" s="92">
        <v>92.739551000000006</v>
      </c>
      <c r="G29" s="93">
        <f t="shared" si="0"/>
        <v>9.0035879082485479</v>
      </c>
    </row>
    <row r="30" spans="1:7" ht="12.75" customHeight="1" x14ac:dyDescent="0.2">
      <c r="A30" s="57" t="s">
        <v>62</v>
      </c>
      <c r="B30" s="92">
        <v>0.84845599999999999</v>
      </c>
      <c r="C30" s="92">
        <v>0.83403400000000005</v>
      </c>
      <c r="D30" s="92">
        <v>0.66522400000000004</v>
      </c>
      <c r="E30" s="92">
        <v>6.8616250000000001</v>
      </c>
      <c r="F30" s="92">
        <v>6.0854970000000002</v>
      </c>
      <c r="G30" s="93">
        <f t="shared" si="0"/>
        <v>12.753732357439333</v>
      </c>
    </row>
    <row r="31" spans="1:7" ht="12.75" customHeight="1" x14ac:dyDescent="0.2">
      <c r="A31" s="57" t="s">
        <v>63</v>
      </c>
      <c r="B31" s="92">
        <v>3.5672079999999999</v>
      </c>
      <c r="C31" s="92">
        <v>2.2419889999999998</v>
      </c>
      <c r="D31" s="92">
        <v>1.5521990000000001</v>
      </c>
      <c r="E31" s="92">
        <v>23.429608000000002</v>
      </c>
      <c r="F31" s="92">
        <v>16.262043999999999</v>
      </c>
      <c r="G31" s="93">
        <f t="shared" si="0"/>
        <v>44.075418809591213</v>
      </c>
    </row>
    <row r="32" spans="1:7" ht="12.75" customHeight="1" x14ac:dyDescent="0.2">
      <c r="A32" s="58" t="s">
        <v>66</v>
      </c>
      <c r="B32" s="92">
        <f>B10-B12</f>
        <v>505.79997999999989</v>
      </c>
      <c r="C32" s="92">
        <f>C10-C12</f>
        <v>498.30069600000013</v>
      </c>
      <c r="D32" s="92">
        <f>D10-D12</f>
        <v>386.37781400000017</v>
      </c>
      <c r="E32" s="92">
        <f>E10-E12</f>
        <v>5577.9071260000019</v>
      </c>
      <c r="F32" s="92">
        <f>F10-F12</f>
        <v>5646.294785000001</v>
      </c>
      <c r="G32" s="93">
        <f t="shared" si="0"/>
        <v>-1.2111953343576403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67</v>
      </c>
      <c r="B34" s="92">
        <v>115.506451</v>
      </c>
      <c r="C34" s="92">
        <v>125.77697999999999</v>
      </c>
      <c r="D34" s="92">
        <v>77.820599000000001</v>
      </c>
      <c r="E34" s="92">
        <v>1194.8910760000001</v>
      </c>
      <c r="F34" s="92">
        <v>1107.9497570000001</v>
      </c>
      <c r="G34" s="93">
        <f t="shared" ref="G34:G43" si="1">IF(AND(F34&gt;0,E34&gt;0),(E34/F34%)-100,"x  ")</f>
        <v>7.8470452699417876</v>
      </c>
    </row>
    <row r="35" spans="1:7" ht="12.75" customHeight="1" x14ac:dyDescent="0.2">
      <c r="A35" s="57" t="s">
        <v>68</v>
      </c>
      <c r="B35" s="92">
        <v>161.482023</v>
      </c>
      <c r="C35" s="92">
        <v>140.158109</v>
      </c>
      <c r="D35" s="92">
        <v>126.929084</v>
      </c>
      <c r="E35" s="92">
        <v>1773.9099900000001</v>
      </c>
      <c r="F35" s="92">
        <v>1785.458971</v>
      </c>
      <c r="G35" s="93">
        <f t="shared" si="1"/>
        <v>-0.64683541809596079</v>
      </c>
    </row>
    <row r="36" spans="1:7" ht="12.75" customHeight="1" x14ac:dyDescent="0.2">
      <c r="A36" s="57" t="s">
        <v>69</v>
      </c>
      <c r="B36" s="92">
        <v>87.655525999999995</v>
      </c>
      <c r="C36" s="92">
        <v>88.211689000000007</v>
      </c>
      <c r="D36" s="92">
        <v>67.935998999999995</v>
      </c>
      <c r="E36" s="92">
        <v>1006.0358230000001</v>
      </c>
      <c r="F36" s="92">
        <v>1144.04528</v>
      </c>
      <c r="G36" s="93">
        <f t="shared" si="1"/>
        <v>-12.06328625384478</v>
      </c>
    </row>
    <row r="37" spans="1:7" ht="12.75" customHeight="1" x14ac:dyDescent="0.2">
      <c r="A37" s="57" t="s">
        <v>70</v>
      </c>
      <c r="B37" s="92">
        <v>54.969642</v>
      </c>
      <c r="C37" s="92">
        <v>52.233168999999997</v>
      </c>
      <c r="D37" s="92">
        <v>41.008296999999999</v>
      </c>
      <c r="E37" s="92">
        <v>609.02834700000005</v>
      </c>
      <c r="F37" s="92">
        <v>632.91549899999995</v>
      </c>
      <c r="G37" s="93">
        <f t="shared" si="1"/>
        <v>-3.7741455277586482</v>
      </c>
    </row>
    <row r="38" spans="1:7" ht="12.75" customHeight="1" x14ac:dyDescent="0.2">
      <c r="A38" s="57" t="s">
        <v>74</v>
      </c>
      <c r="B38" s="92">
        <v>36.493326000000003</v>
      </c>
      <c r="C38" s="92">
        <v>38.938543000000003</v>
      </c>
      <c r="D38" s="92">
        <v>26.443432000000001</v>
      </c>
      <c r="E38" s="92">
        <v>412.58959099999998</v>
      </c>
      <c r="F38" s="92">
        <v>398.11449299999998</v>
      </c>
      <c r="G38" s="93">
        <f t="shared" si="1"/>
        <v>3.6359133501829177</v>
      </c>
    </row>
    <row r="39" spans="1:7" ht="12.75" customHeight="1" x14ac:dyDescent="0.2">
      <c r="A39" s="57" t="s">
        <v>159</v>
      </c>
      <c r="B39" s="92">
        <v>6.6187550000000002</v>
      </c>
      <c r="C39" s="92">
        <v>4.5067810000000001</v>
      </c>
      <c r="D39" s="92">
        <v>10.427249</v>
      </c>
      <c r="E39" s="92">
        <v>89.758216000000004</v>
      </c>
      <c r="F39" s="92">
        <v>91.736675000000005</v>
      </c>
      <c r="G39" s="93">
        <f t="shared" si="1"/>
        <v>-2.1566718000189127</v>
      </c>
    </row>
    <row r="40" spans="1:7" ht="12.75" customHeight="1" x14ac:dyDescent="0.2">
      <c r="A40" s="57" t="s">
        <v>75</v>
      </c>
      <c r="B40" s="92">
        <v>27.295742000000001</v>
      </c>
      <c r="C40" s="92">
        <v>29.276802</v>
      </c>
      <c r="D40" s="92">
        <v>20.686181000000001</v>
      </c>
      <c r="E40" s="92">
        <v>295.73364199999997</v>
      </c>
      <c r="F40" s="92">
        <v>290.77871299999998</v>
      </c>
      <c r="G40" s="93">
        <f t="shared" si="1"/>
        <v>1.7040205415586911</v>
      </c>
    </row>
    <row r="41" spans="1:7" ht="12.75" customHeight="1" x14ac:dyDescent="0.2">
      <c r="A41" s="57" t="s">
        <v>76</v>
      </c>
      <c r="B41" s="92">
        <v>10.724833</v>
      </c>
      <c r="C41" s="92">
        <v>15.055460999999999</v>
      </c>
      <c r="D41" s="92">
        <v>10.105893999999999</v>
      </c>
      <c r="E41" s="92">
        <v>139.77994200000001</v>
      </c>
      <c r="F41" s="92">
        <v>139.83640299999999</v>
      </c>
      <c r="G41" s="93">
        <f t="shared" si="1"/>
        <v>-4.037646763553937E-2</v>
      </c>
    </row>
    <row r="42" spans="1:7" ht="12.75" customHeight="1" x14ac:dyDescent="0.2">
      <c r="A42" s="57" t="s">
        <v>77</v>
      </c>
      <c r="B42" s="92">
        <v>5.0536820000000002</v>
      </c>
      <c r="C42" s="92">
        <v>4.1431620000000002</v>
      </c>
      <c r="D42" s="92">
        <v>5.0210790000000003</v>
      </c>
      <c r="E42" s="92">
        <v>56.180498999999998</v>
      </c>
      <c r="F42" s="92">
        <v>55.458993999999997</v>
      </c>
      <c r="G42" s="93">
        <f t="shared" si="1"/>
        <v>1.3009702267588921</v>
      </c>
    </row>
    <row r="43" spans="1:7" ht="12.75" customHeight="1" x14ac:dyDescent="0.2">
      <c r="A43" s="60" t="s">
        <v>78</v>
      </c>
      <c r="B43" s="92">
        <f>B8-B10</f>
        <v>157.21025899999995</v>
      </c>
      <c r="C43" s="92">
        <f>C8-C10</f>
        <v>152.33930200000009</v>
      </c>
      <c r="D43" s="92">
        <f>D8-D10</f>
        <v>161.46720900000003</v>
      </c>
      <c r="E43" s="92">
        <f>E8-E10</f>
        <v>1793.3095979999998</v>
      </c>
      <c r="F43" s="92">
        <f>F8-F10</f>
        <v>1787.2121580000003</v>
      </c>
      <c r="G43" s="93">
        <f t="shared" si="1"/>
        <v>0.34117046332221435</v>
      </c>
    </row>
    <row r="44" spans="1:7" ht="12.75" customHeight="1" x14ac:dyDescent="0.2">
      <c r="A44" s="58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79</v>
      </c>
      <c r="B45" s="92">
        <v>13.965766</v>
      </c>
      <c r="C45" s="92">
        <v>14.651932</v>
      </c>
      <c r="D45" s="92">
        <v>27.977809000000001</v>
      </c>
      <c r="E45" s="92">
        <v>229.48053400000001</v>
      </c>
      <c r="F45" s="92">
        <v>238.42105000000001</v>
      </c>
      <c r="G45" s="93">
        <f>IF(AND(F45&gt;0,E45&gt;0),(E45/F45%)-100,"x  ")</f>
        <v>-3.7498853394027094</v>
      </c>
    </row>
    <row r="46" spans="1:7" ht="12.75" customHeight="1" x14ac:dyDescent="0.2">
      <c r="A46" s="58" t="s">
        <v>80</v>
      </c>
      <c r="B46" s="92">
        <v>35.347659</v>
      </c>
      <c r="C46" s="92">
        <v>39.296973000000001</v>
      </c>
      <c r="D46" s="92">
        <v>30.712553</v>
      </c>
      <c r="E46" s="92">
        <v>343.03573999999998</v>
      </c>
      <c r="F46" s="92">
        <v>354.38096999999999</v>
      </c>
      <c r="G46" s="93">
        <f>IF(AND(F46&gt;0,E46&gt;0),(E46/F46%)-100,"x  ")</f>
        <v>-3.201421904793591</v>
      </c>
    </row>
    <row r="47" spans="1:7" ht="12.75" customHeight="1" x14ac:dyDescent="0.2">
      <c r="A47" s="58" t="s">
        <v>81</v>
      </c>
      <c r="B47" s="92">
        <v>49.533645999999997</v>
      </c>
      <c r="C47" s="92">
        <v>44.599487000000003</v>
      </c>
      <c r="D47" s="92">
        <v>32.478769999999997</v>
      </c>
      <c r="E47" s="92">
        <v>551.37741200000005</v>
      </c>
      <c r="F47" s="92">
        <v>529.859556</v>
      </c>
      <c r="G47" s="93">
        <f>IF(AND(F47&gt;0,E47&gt;0),(E47/F47%)-100,"x  ")</f>
        <v>4.0610489621895312</v>
      </c>
    </row>
    <row r="48" spans="1:7" ht="12.75" customHeight="1" x14ac:dyDescent="0.2">
      <c r="A48" s="58" t="s">
        <v>82</v>
      </c>
      <c r="B48" s="92">
        <v>44.528469000000001</v>
      </c>
      <c r="C48" s="92">
        <v>39.962463</v>
      </c>
      <c r="D48" s="92">
        <v>59.153467999999997</v>
      </c>
      <c r="E48" s="92">
        <v>497.97109599999999</v>
      </c>
      <c r="F48" s="92">
        <v>483.51019700000001</v>
      </c>
      <c r="G48" s="93">
        <f>IF(AND(F48&gt;0,E48&gt;0),(E48/F48%)-100,"x  ")</f>
        <v>2.9908157242028039</v>
      </c>
    </row>
    <row r="49" spans="1:7" ht="12.75" customHeight="1" x14ac:dyDescent="0.2">
      <c r="A49" s="59" t="s">
        <v>83</v>
      </c>
      <c r="B49" s="92">
        <v>29.568206</v>
      </c>
      <c r="C49" s="92">
        <v>32.643864000000001</v>
      </c>
      <c r="D49" s="92">
        <v>31.255827</v>
      </c>
      <c r="E49" s="92">
        <v>367.63834600000001</v>
      </c>
      <c r="F49" s="92">
        <v>374.42909800000001</v>
      </c>
      <c r="G49" s="93">
        <f>IF(AND(F49&gt;0,E49&gt;0),(E49/F49%)-100,"x  ")</f>
        <v>-1.8136282773621417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84</v>
      </c>
      <c r="B51" s="92">
        <v>8.0614159999999995</v>
      </c>
      <c r="C51" s="92">
        <v>8.2584250000000008</v>
      </c>
      <c r="D51" s="92">
        <v>8.4855579999999993</v>
      </c>
      <c r="E51" s="92">
        <v>69.786081999999993</v>
      </c>
      <c r="F51" s="92">
        <v>85.48075</v>
      </c>
      <c r="G51" s="93">
        <f>IF(AND(F51&gt;0,E51&gt;0),(E51/F51%)-100,"x  ")</f>
        <v>-18.360470632276872</v>
      </c>
    </row>
    <row r="52" spans="1:7" ht="12.75" customHeight="1" x14ac:dyDescent="0.2">
      <c r="A52" s="60" t="s">
        <v>134</v>
      </c>
      <c r="B52" s="92">
        <v>2.1864140000000001</v>
      </c>
      <c r="C52" s="92">
        <v>2.5031059999999998</v>
      </c>
      <c r="D52" s="92">
        <v>2.6306759999999998</v>
      </c>
      <c r="E52" s="92">
        <v>25.197098</v>
      </c>
      <c r="F52" s="92">
        <v>17.998998</v>
      </c>
      <c r="G52" s="93">
        <f>IF(AND(F52&gt;0,E52&gt;0),(E52/F52%)-100,"x  ")</f>
        <v>39.99167064744384</v>
      </c>
    </row>
    <row r="53" spans="1:7" ht="12.75" customHeight="1" x14ac:dyDescent="0.2">
      <c r="A53" s="60" t="s">
        <v>85</v>
      </c>
      <c r="B53" s="92">
        <v>9.4938009999999995</v>
      </c>
      <c r="C53" s="92">
        <v>11.66361</v>
      </c>
      <c r="D53" s="92">
        <v>7.0699690000000004</v>
      </c>
      <c r="E53" s="92">
        <v>114.117535</v>
      </c>
      <c r="F53" s="92">
        <v>87.931385000000006</v>
      </c>
      <c r="G53" s="93">
        <f>IF(AND(F53&gt;0,E53&gt;0),(E53/F53%)-100,"x  ")</f>
        <v>29.780208738893407</v>
      </c>
    </row>
    <row r="54" spans="1:7" ht="12.75" customHeight="1" x14ac:dyDescent="0.2">
      <c r="A54" s="61" t="s">
        <v>86</v>
      </c>
      <c r="B54" s="92">
        <v>212.226258</v>
      </c>
      <c r="C54" s="92">
        <v>184.029841</v>
      </c>
      <c r="D54" s="92">
        <v>157.39912699999999</v>
      </c>
      <c r="E54" s="92">
        <v>2588.5636760000002</v>
      </c>
      <c r="F54" s="92">
        <v>2275.7752740000001</v>
      </c>
      <c r="G54" s="93">
        <f>IF(AND(F54&gt;0,E54&gt;0),(E54/F54%)-100,"x  ")</f>
        <v>13.744256982379014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87</v>
      </c>
      <c r="B56" s="92">
        <v>178.33894100000001</v>
      </c>
      <c r="C56" s="92">
        <v>148.591308</v>
      </c>
      <c r="D56" s="92">
        <v>129.421606</v>
      </c>
      <c r="E56" s="92">
        <v>2146.6638779999998</v>
      </c>
      <c r="F56" s="92">
        <v>1819.1833630000001</v>
      </c>
      <c r="G56" s="93">
        <f>IF(AND(F56&gt;0,E56&gt;0),(E56/F56%)-100,"x  ")</f>
        <v>18.001512198306074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88</v>
      </c>
      <c r="B58" s="92">
        <v>154.738709</v>
      </c>
      <c r="C58" s="92">
        <v>120.839945</v>
      </c>
      <c r="D58" s="92">
        <v>111.444163</v>
      </c>
      <c r="E58" s="92">
        <v>1902.8933999999999</v>
      </c>
      <c r="F58" s="92">
        <v>1546.2574890000001</v>
      </c>
      <c r="G58" s="93">
        <f>IF(AND(F58&gt;0,E58&gt;0),(E58/F58%)-100,"x  ")</f>
        <v>23.064458121437738</v>
      </c>
    </row>
    <row r="59" spans="1:7" ht="12.75" customHeight="1" x14ac:dyDescent="0.2">
      <c r="A59" s="55" t="s">
        <v>89</v>
      </c>
      <c r="B59" s="92">
        <v>7.30349</v>
      </c>
      <c r="C59" s="92">
        <v>16.149559</v>
      </c>
      <c r="D59" s="92">
        <v>8.69937</v>
      </c>
      <c r="E59" s="92">
        <v>128.43947399999999</v>
      </c>
      <c r="F59" s="92">
        <v>162.57100299999999</v>
      </c>
      <c r="G59" s="93">
        <f>IF(AND(F59&gt;0,E59&gt;0),(E59/F59%)-100,"x  ")</f>
        <v>-20.994844326574025</v>
      </c>
    </row>
    <row r="60" spans="1:7" ht="12.75" customHeight="1" x14ac:dyDescent="0.2">
      <c r="A60" s="54" t="s">
        <v>135</v>
      </c>
      <c r="B60" s="99">
        <v>26.327207000000001</v>
      </c>
      <c r="C60" s="92">
        <v>31.403327999999998</v>
      </c>
      <c r="D60" s="92">
        <v>22.929993</v>
      </c>
      <c r="E60" s="92">
        <v>334.63680799999997</v>
      </c>
      <c r="F60" s="92">
        <v>350.62701600000003</v>
      </c>
      <c r="G60" s="93">
        <f>IF(AND(F60&gt;0,E60&gt;0),(E60/F60%)-100,"x  ")</f>
        <v>-4.5604609086939405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90</v>
      </c>
      <c r="B62" s="92">
        <v>10.537072999999999</v>
      </c>
      <c r="C62" s="92">
        <v>14.608456</v>
      </c>
      <c r="D62" s="92">
        <v>10.475339</v>
      </c>
      <c r="E62" s="92">
        <v>168.221127</v>
      </c>
      <c r="F62" s="92">
        <v>186.48065800000001</v>
      </c>
      <c r="G62" s="93">
        <f>IF(AND(F62&gt;0,E62&gt;0),(E62/F62%)-100,"x  ")</f>
        <v>-9.7916487403213779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91</v>
      </c>
      <c r="B64" s="92">
        <v>267.99234200000001</v>
      </c>
      <c r="C64" s="92">
        <v>270.00394399999999</v>
      </c>
      <c r="D64" s="92">
        <v>265.25041499999998</v>
      </c>
      <c r="E64" s="92">
        <v>3077.5756190000002</v>
      </c>
      <c r="F64" s="92">
        <v>3056.890398</v>
      </c>
      <c r="G64" s="93">
        <f>IF(AND(F64&gt;0,E64&gt;0),(E64/F64%)-100,"x  ")</f>
        <v>0.6766752584107536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92</v>
      </c>
      <c r="B66" s="92">
        <v>46.827123999999998</v>
      </c>
      <c r="C66" s="92">
        <v>48.161574999999999</v>
      </c>
      <c r="D66" s="92">
        <v>41.493783999999998</v>
      </c>
      <c r="E66" s="92">
        <v>512.53545199999996</v>
      </c>
      <c r="F66" s="92">
        <v>501.88027199999999</v>
      </c>
      <c r="G66" s="93">
        <f t="shared" ref="G66:G71" si="2">IF(AND(F66&gt;0,E66&gt;0),(E66/F66%)-100,"x  ")</f>
        <v>2.1230521689045361</v>
      </c>
    </row>
    <row r="67" spans="1:7" ht="12.75" customHeight="1" x14ac:dyDescent="0.2">
      <c r="A67" s="60" t="s">
        <v>93</v>
      </c>
      <c r="B67" s="92">
        <v>110.36296400000001</v>
      </c>
      <c r="C67" s="92">
        <v>93.096711999999997</v>
      </c>
      <c r="D67" s="92">
        <v>97.670204999999996</v>
      </c>
      <c r="E67" s="92">
        <v>1237.4605979999999</v>
      </c>
      <c r="F67" s="92">
        <v>1092.890725</v>
      </c>
      <c r="G67" s="93">
        <f t="shared" si="2"/>
        <v>13.228209343619412</v>
      </c>
    </row>
    <row r="68" spans="1:7" ht="12.75" customHeight="1" x14ac:dyDescent="0.2">
      <c r="A68" s="60" t="s">
        <v>94</v>
      </c>
      <c r="B68" s="92">
        <v>22.091930999999999</v>
      </c>
      <c r="C68" s="92">
        <v>19.683689999999999</v>
      </c>
      <c r="D68" s="92">
        <v>19.943082</v>
      </c>
      <c r="E68" s="92">
        <v>238.239892</v>
      </c>
      <c r="F68" s="92">
        <v>243.34616299999999</v>
      </c>
      <c r="G68" s="93">
        <f t="shared" si="2"/>
        <v>-2.0983568990976948</v>
      </c>
    </row>
    <row r="69" spans="1:7" ht="12.75" customHeight="1" x14ac:dyDescent="0.2">
      <c r="A69" s="60" t="s">
        <v>95</v>
      </c>
      <c r="B69" s="92">
        <v>16.280684000000001</v>
      </c>
      <c r="C69" s="92">
        <v>18.268851999999999</v>
      </c>
      <c r="D69" s="92">
        <v>17.525434000000001</v>
      </c>
      <c r="E69" s="92">
        <v>223.95862600000001</v>
      </c>
      <c r="F69" s="92">
        <v>225.934766</v>
      </c>
      <c r="G69" s="93">
        <f t="shared" si="2"/>
        <v>-0.87465069452834143</v>
      </c>
    </row>
    <row r="70" spans="1:7" ht="12.75" customHeight="1" x14ac:dyDescent="0.2">
      <c r="A70" s="62" t="s">
        <v>136</v>
      </c>
      <c r="B70" s="92">
        <v>13.631589</v>
      </c>
      <c r="C70" s="92">
        <v>23.496200999999999</v>
      </c>
      <c r="D70" s="92">
        <v>11.404468</v>
      </c>
      <c r="E70" s="92">
        <v>151.662262</v>
      </c>
      <c r="F70" s="92">
        <v>165.31966299999999</v>
      </c>
      <c r="G70" s="93">
        <f t="shared" si="2"/>
        <v>-8.2612078637010029</v>
      </c>
    </row>
    <row r="71" spans="1:7" ht="12.75" customHeight="1" x14ac:dyDescent="0.2">
      <c r="A71" s="63" t="s">
        <v>96</v>
      </c>
      <c r="B71" s="92">
        <v>10.745837999999999</v>
      </c>
      <c r="C71" s="92">
        <v>12.136749</v>
      </c>
      <c r="D71" s="92">
        <v>10.174593</v>
      </c>
      <c r="E71" s="92">
        <v>140.238056</v>
      </c>
      <c r="F71" s="92">
        <v>199.03023200000001</v>
      </c>
      <c r="G71" s="93">
        <f t="shared" si="2"/>
        <v>-29.539319433642632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117</v>
      </c>
      <c r="B73" s="92">
        <v>8.9110669999999992</v>
      </c>
      <c r="C73" s="92">
        <v>9.3747740000000004</v>
      </c>
      <c r="D73" s="92">
        <v>8.3434570000000008</v>
      </c>
      <c r="E73" s="92">
        <v>115.086866</v>
      </c>
      <c r="F73" s="92">
        <v>135.132587</v>
      </c>
      <c r="G73" s="93">
        <f>IF(AND(F73&gt;0,E73&gt;0),(E73/F73%)-100,"x  ")</f>
        <v>-14.834113255006358</v>
      </c>
    </row>
    <row r="74" spans="1:7" ht="24" x14ac:dyDescent="0.2">
      <c r="A74" s="65" t="s">
        <v>112</v>
      </c>
      <c r="B74" s="92">
        <v>7.7005319999999999</v>
      </c>
      <c r="C74" s="92">
        <v>4.5142860000000002</v>
      </c>
      <c r="D74" s="92">
        <v>5.036816</v>
      </c>
      <c r="E74" s="92">
        <v>88.367019999999997</v>
      </c>
      <c r="F74" s="92">
        <v>109.22213000000001</v>
      </c>
      <c r="G74" s="93">
        <f>IF(AND(F74&gt;0,E74&gt;0),(E74/F74%)-100,"x  ")</f>
        <v>-19.094216529196061</v>
      </c>
    </row>
    <row r="75" spans="1:7" x14ac:dyDescent="0.2">
      <c r="A75" s="66" t="s">
        <v>46</v>
      </c>
      <c r="B75" s="100">
        <v>1899.8457289999999</v>
      </c>
      <c r="C75" s="95">
        <v>1768.1623010000001</v>
      </c>
      <c r="D75" s="95">
        <v>1581.5819550000001</v>
      </c>
      <c r="E75" s="95">
        <v>21169.483769999999</v>
      </c>
      <c r="F75" s="95">
        <v>21321.768542000002</v>
      </c>
      <c r="G75" s="96">
        <f>IF(AND(F75&gt;0,E75&gt;0),(E75/F75%)-100,"x  ")</f>
        <v>-0.7142220482322017</v>
      </c>
    </row>
    <row r="77" spans="1:7" x14ac:dyDescent="0.2">
      <c r="A77" s="36" t="s">
        <v>160</v>
      </c>
    </row>
    <row r="78" spans="1:7" x14ac:dyDescent="0.2">
      <c r="A78" s="35" t="s">
        <v>119</v>
      </c>
      <c r="B78" s="35"/>
      <c r="C78" s="35"/>
      <c r="D78" s="35"/>
      <c r="E78" s="35"/>
      <c r="F78" s="35"/>
      <c r="G78" s="35"/>
    </row>
    <row r="79" spans="1:7" x14ac:dyDescent="0.2">
      <c r="A79" s="116" t="s">
        <v>120</v>
      </c>
      <c r="B79" s="116"/>
      <c r="C79" s="116"/>
      <c r="D79" s="116"/>
      <c r="E79" s="116"/>
      <c r="F79" s="116"/>
      <c r="G79" s="116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3" priority="5">
      <formula>MOD(ROW(),2)=1</formula>
    </cfRule>
  </conditionalFormatting>
  <conditionalFormatting sqref="A25">
    <cfRule type="expression" dxfId="2" priority="3">
      <formula>MOD(ROW(),2)=1</formula>
    </cfRule>
  </conditionalFormatting>
  <conditionalFormatting sqref="B25:G25">
    <cfRule type="expression" dxfId="1" priority="2">
      <formula>MOD(ROW(),2)=1</formula>
    </cfRule>
  </conditionalFormatting>
  <conditionalFormatting sqref="B7:G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7" t="s">
        <v>166</v>
      </c>
      <c r="B2" s="117"/>
      <c r="C2" s="117"/>
      <c r="D2" s="117"/>
      <c r="E2" s="117"/>
      <c r="F2" s="117"/>
      <c r="G2" s="117"/>
    </row>
    <row r="3" spans="1:7" x14ac:dyDescent="0.2">
      <c r="A3" s="117" t="s">
        <v>176</v>
      </c>
      <c r="B3" s="117"/>
      <c r="C3" s="117"/>
      <c r="D3" s="117"/>
      <c r="E3" s="117"/>
      <c r="F3" s="117"/>
      <c r="G3" s="117"/>
    </row>
    <row r="28" spans="1:7" x14ac:dyDescent="0.2">
      <c r="A28" s="117"/>
      <c r="B28" s="117"/>
      <c r="C28" s="117"/>
      <c r="D28" s="117"/>
      <c r="E28" s="117"/>
      <c r="F28" s="117"/>
      <c r="G28" s="117"/>
    </row>
    <row r="29" spans="1:7" x14ac:dyDescent="0.2">
      <c r="A29" s="137" t="s">
        <v>177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97</v>
      </c>
      <c r="B3" s="141" t="s">
        <v>98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178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21081.183946000001</v>
      </c>
      <c r="C9" s="102"/>
      <c r="D9" s="101">
        <v>21321.768542000002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2019</v>
      </c>
      <c r="C10" s="20">
        <v>2019</v>
      </c>
      <c r="D10" s="12">
        <v>2018</v>
      </c>
      <c r="E10" s="12">
        <v>2018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179</v>
      </c>
      <c r="B11" s="83">
        <v>1902.8933999999999</v>
      </c>
      <c r="C11" s="84">
        <f t="shared" ref="C11:C25" si="0">IF(B$9&gt;0,B11/B$9*100,0)</f>
        <v>9.0265015706627807</v>
      </c>
      <c r="D11" s="85">
        <v>1546.2574890000001</v>
      </c>
      <c r="E11" s="84">
        <f t="shared" ref="E11:E25" si="1">IF(D$9&gt;0,D11/D$9*100,0)</f>
        <v>7.2520132931475842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3">
        <v>1773.9099900000001</v>
      </c>
      <c r="C12" s="86">
        <f t="shared" si="0"/>
        <v>8.4146601753673647</v>
      </c>
      <c r="D12" s="85">
        <v>1785.458971</v>
      </c>
      <c r="E12" s="84">
        <f t="shared" si="1"/>
        <v>8.3738784026426849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3">
        <v>1621.5903599999999</v>
      </c>
      <c r="C13" s="86">
        <f t="shared" si="0"/>
        <v>7.6921218663702451</v>
      </c>
      <c r="D13" s="85">
        <v>1557.2126760000001</v>
      </c>
      <c r="E13" s="84">
        <f t="shared" si="1"/>
        <v>7.3033935854456669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55</v>
      </c>
      <c r="B14" s="83">
        <v>1480.6589939999999</v>
      </c>
      <c r="C14" s="86">
        <f t="shared" si="0"/>
        <v>7.0236045460859611</v>
      </c>
      <c r="D14" s="85">
        <v>1808.56348</v>
      </c>
      <c r="E14" s="84">
        <f t="shared" si="1"/>
        <v>8.4822395311039003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180</v>
      </c>
      <c r="B15" s="83">
        <v>1226.58986</v>
      </c>
      <c r="C15" s="86">
        <f t="shared" si="0"/>
        <v>5.8184106886119</v>
      </c>
      <c r="D15" s="85">
        <v>1212.095137</v>
      </c>
      <c r="E15" s="84">
        <f t="shared" si="1"/>
        <v>5.6847776703531565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181</v>
      </c>
      <c r="B16" s="83">
        <v>1194.8910760000001</v>
      </c>
      <c r="C16" s="86">
        <f t="shared" si="0"/>
        <v>5.6680453956511387</v>
      </c>
      <c r="D16" s="85">
        <v>1107.9497570000001</v>
      </c>
      <c r="E16" s="84">
        <f t="shared" si="1"/>
        <v>5.1963314150866085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182</v>
      </c>
      <c r="B17" s="83">
        <v>1068.4718350000001</v>
      </c>
      <c r="C17" s="86">
        <f t="shared" si="0"/>
        <v>5.0683673067742223</v>
      </c>
      <c r="D17" s="85">
        <v>1011.887604</v>
      </c>
      <c r="E17" s="84">
        <f t="shared" si="1"/>
        <v>4.7457958377456624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83">
        <v>1006.0358230000001</v>
      </c>
      <c r="C18" s="86">
        <f t="shared" si="0"/>
        <v>4.7721979257758331</v>
      </c>
      <c r="D18" s="85">
        <v>1144.04528</v>
      </c>
      <c r="E18" s="84">
        <f t="shared" si="1"/>
        <v>5.3656209509377195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952.02177500000005</v>
      </c>
      <c r="C19" s="86">
        <f t="shared" si="0"/>
        <v>4.5159786918923928</v>
      </c>
      <c r="D19" s="85">
        <v>962.90881200000001</v>
      </c>
      <c r="E19" s="84">
        <f t="shared" si="1"/>
        <v>4.5160832231306003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619.036878</v>
      </c>
      <c r="C20" s="86">
        <f t="shared" si="0"/>
        <v>2.9364426570427873</v>
      </c>
      <c r="D20" s="85">
        <v>735.94752000000005</v>
      </c>
      <c r="E20" s="84">
        <f t="shared" si="1"/>
        <v>3.4516251245778111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3">
        <v>609.02834700000005</v>
      </c>
      <c r="C21" s="86">
        <f t="shared" si="0"/>
        <v>2.8889665237020936</v>
      </c>
      <c r="D21" s="85">
        <v>632.91549899999995</v>
      </c>
      <c r="E21" s="84">
        <f t="shared" si="1"/>
        <v>2.9684005703057497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61</v>
      </c>
      <c r="B22" s="83">
        <v>555.41583800000001</v>
      </c>
      <c r="C22" s="86">
        <f t="shared" si="0"/>
        <v>2.6346520168066085</v>
      </c>
      <c r="D22" s="85">
        <v>568.424666</v>
      </c>
      <c r="E22" s="84">
        <f t="shared" si="1"/>
        <v>2.6659358246024802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3">
        <v>551.37741200000005</v>
      </c>
      <c r="C23" s="86">
        <f t="shared" si="0"/>
        <v>2.6154954741269161</v>
      </c>
      <c r="D23" s="85">
        <v>529.859556</v>
      </c>
      <c r="E23" s="84">
        <f t="shared" si="1"/>
        <v>2.4850638208377189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3">
        <v>497.97109599999999</v>
      </c>
      <c r="C24" s="86">
        <f t="shared" si="0"/>
        <v>2.3621590574588498</v>
      </c>
      <c r="D24" s="85">
        <v>483.51019700000001</v>
      </c>
      <c r="E24" s="84">
        <f t="shared" si="1"/>
        <v>2.2676833586649856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183</v>
      </c>
      <c r="B25" s="83">
        <v>412.58959099999998</v>
      </c>
      <c r="C25" s="86">
        <f t="shared" si="0"/>
        <v>1.9571462023046664</v>
      </c>
      <c r="D25" s="85">
        <v>398.11449299999998</v>
      </c>
      <c r="E25" s="84">
        <f t="shared" si="1"/>
        <v>1.867173880139384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99</v>
      </c>
      <c r="B27" s="83">
        <f>B9-(SUM(B11:B25))</f>
        <v>5608.7016710000007</v>
      </c>
      <c r="C27" s="86">
        <f>IF(B$9&gt;0,B27/B$9*100,0)</f>
        <v>26.605249901366239</v>
      </c>
      <c r="D27" s="85">
        <f>D9-(SUM(D11:D25))</f>
        <v>5836.6174050000027</v>
      </c>
      <c r="E27" s="84">
        <f>IF(D$9&gt;0,D27/D$9*100,0)</f>
        <v>27.373983511278293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155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2019</v>
      </c>
      <c r="C36" s="6">
        <v>2018</v>
      </c>
      <c r="D36" s="6">
        <v>2017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100</v>
      </c>
      <c r="B37" s="103">
        <v>1682.1462429999999</v>
      </c>
      <c r="C37" s="103">
        <v>1727.683755</v>
      </c>
      <c r="D37" s="103">
        <v>1991.964453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101</v>
      </c>
      <c r="B38" s="103">
        <v>1773.521506</v>
      </c>
      <c r="C38" s="103">
        <v>1738.4728299999999</v>
      </c>
      <c r="D38" s="103">
        <v>1895.5879090000001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102</v>
      </c>
      <c r="B39" s="103">
        <v>2117.0256720000002</v>
      </c>
      <c r="C39" s="103">
        <v>1781.435886</v>
      </c>
      <c r="D39" s="103">
        <v>2177.2472630000002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103</v>
      </c>
      <c r="B40" s="103">
        <v>1700.7067159999999</v>
      </c>
      <c r="C40" s="103">
        <v>1739.572913</v>
      </c>
      <c r="D40" s="103">
        <v>2175.4245169999999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104</v>
      </c>
      <c r="B41" s="103">
        <v>1687.920335</v>
      </c>
      <c r="C41" s="103">
        <v>1715.3800309999999</v>
      </c>
      <c r="D41" s="103">
        <v>1654.6371859999999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105</v>
      </c>
      <c r="B42" s="103">
        <v>1668.2212059999999</v>
      </c>
      <c r="C42" s="103">
        <v>1780.701055</v>
      </c>
      <c r="D42" s="103">
        <v>1707.9411520000001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106</v>
      </c>
      <c r="B43" s="103">
        <v>1823.386618</v>
      </c>
      <c r="C43" s="103">
        <v>1853.6482370000001</v>
      </c>
      <c r="D43" s="103">
        <v>1844.04168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107</v>
      </c>
      <c r="B44" s="103">
        <v>1757.2159389999999</v>
      </c>
      <c r="C44" s="103">
        <v>1865.9969679999999</v>
      </c>
      <c r="D44" s="103">
        <v>1592.7177099999999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108</v>
      </c>
      <c r="B45" s="103">
        <v>1638.7012569999999</v>
      </c>
      <c r="C45" s="103">
        <v>1664.5809670000001</v>
      </c>
      <c r="D45" s="103">
        <v>1632.184524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109</v>
      </c>
      <c r="B46" s="103">
        <v>1892.145235</v>
      </c>
      <c r="C46" s="103">
        <v>1952.3456269999999</v>
      </c>
      <c r="D46" s="103">
        <v>1870.8495419999999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110</v>
      </c>
      <c r="B47" s="103">
        <v>1763.6480489999999</v>
      </c>
      <c r="C47" s="103">
        <v>1868.4015340000001</v>
      </c>
      <c r="D47" s="103">
        <v>1798.6734670000001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111</v>
      </c>
      <c r="B48" s="103">
        <v>1576.5451700000001</v>
      </c>
      <c r="C48" s="103">
        <v>1633.5487390000001</v>
      </c>
      <c r="D48" s="103">
        <v>1658.2605229999999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169</v>
      </c>
      <c r="B49" s="88"/>
      <c r="C49" s="88"/>
      <c r="D49" s="89"/>
    </row>
    <row r="50" spans="1:4" x14ac:dyDescent="0.2">
      <c r="A50" s="6"/>
      <c r="B50" s="6">
        <v>2019</v>
      </c>
      <c r="C50" s="6">
        <v>2018</v>
      </c>
      <c r="D50" s="6">
        <v>2017</v>
      </c>
    </row>
    <row r="51" spans="1:4" x14ac:dyDescent="0.2">
      <c r="A51" s="6" t="s">
        <v>100</v>
      </c>
      <c r="B51" s="31">
        <f>IF(B37=0,#N/A,B37)</f>
        <v>1682.1462429999999</v>
      </c>
      <c r="C51" s="31">
        <f t="shared" ref="C51:D51" si="2">IF(C37=0,#N/A,C37)</f>
        <v>1727.683755</v>
      </c>
      <c r="D51" s="31">
        <f t="shared" si="2"/>
        <v>1991.964453</v>
      </c>
    </row>
    <row r="52" spans="1:4" x14ac:dyDescent="0.2">
      <c r="A52" s="15" t="s">
        <v>101</v>
      </c>
      <c r="B52" s="31">
        <f t="shared" ref="B52:D62" si="3">IF(B38=0,#N/A,B38)</f>
        <v>1773.521506</v>
      </c>
      <c r="C52" s="31">
        <f t="shared" si="3"/>
        <v>1738.4728299999999</v>
      </c>
      <c r="D52" s="31">
        <f t="shared" si="3"/>
        <v>1895.5879090000001</v>
      </c>
    </row>
    <row r="53" spans="1:4" x14ac:dyDescent="0.2">
      <c r="A53" s="15" t="s">
        <v>102</v>
      </c>
      <c r="B53" s="31">
        <f t="shared" si="3"/>
        <v>2117.0256720000002</v>
      </c>
      <c r="C53" s="31">
        <f t="shared" si="3"/>
        <v>1781.435886</v>
      </c>
      <c r="D53" s="31">
        <f t="shared" si="3"/>
        <v>2177.2472630000002</v>
      </c>
    </row>
    <row r="54" spans="1:4" x14ac:dyDescent="0.2">
      <c r="A54" s="6" t="s">
        <v>103</v>
      </c>
      <c r="B54" s="31">
        <f t="shared" si="3"/>
        <v>1700.7067159999999</v>
      </c>
      <c r="C54" s="31">
        <f t="shared" si="3"/>
        <v>1739.572913</v>
      </c>
      <c r="D54" s="31">
        <f t="shared" si="3"/>
        <v>2175.4245169999999</v>
      </c>
    </row>
    <row r="55" spans="1:4" x14ac:dyDescent="0.2">
      <c r="A55" s="15" t="s">
        <v>104</v>
      </c>
      <c r="B55" s="31">
        <f t="shared" si="3"/>
        <v>1687.920335</v>
      </c>
      <c r="C55" s="31">
        <f t="shared" si="3"/>
        <v>1715.3800309999999</v>
      </c>
      <c r="D55" s="31">
        <f t="shared" si="3"/>
        <v>1654.6371859999999</v>
      </c>
    </row>
    <row r="56" spans="1:4" x14ac:dyDescent="0.2">
      <c r="A56" s="15" t="s">
        <v>105</v>
      </c>
      <c r="B56" s="31">
        <f t="shared" si="3"/>
        <v>1668.2212059999999</v>
      </c>
      <c r="C56" s="31">
        <f t="shared" si="3"/>
        <v>1780.701055</v>
      </c>
      <c r="D56" s="31">
        <f t="shared" si="3"/>
        <v>1707.9411520000001</v>
      </c>
    </row>
    <row r="57" spans="1:4" x14ac:dyDescent="0.2">
      <c r="A57" s="6" t="s">
        <v>106</v>
      </c>
      <c r="B57" s="31">
        <f t="shared" si="3"/>
        <v>1823.386618</v>
      </c>
      <c r="C57" s="31">
        <f t="shared" si="3"/>
        <v>1853.6482370000001</v>
      </c>
      <c r="D57" s="31">
        <f t="shared" si="3"/>
        <v>1844.04168</v>
      </c>
    </row>
    <row r="58" spans="1:4" x14ac:dyDescent="0.2">
      <c r="A58" s="15" t="s">
        <v>107</v>
      </c>
      <c r="B58" s="31">
        <f t="shared" si="3"/>
        <v>1757.2159389999999</v>
      </c>
      <c r="C58" s="31">
        <f t="shared" si="3"/>
        <v>1865.9969679999999</v>
      </c>
      <c r="D58" s="31">
        <f t="shared" si="3"/>
        <v>1592.7177099999999</v>
      </c>
    </row>
    <row r="59" spans="1:4" x14ac:dyDescent="0.2">
      <c r="A59" s="15" t="s">
        <v>108</v>
      </c>
      <c r="B59" s="31">
        <f t="shared" si="3"/>
        <v>1638.7012569999999</v>
      </c>
      <c r="C59" s="31">
        <f t="shared" si="3"/>
        <v>1664.5809670000001</v>
      </c>
      <c r="D59" s="31">
        <f t="shared" si="3"/>
        <v>1632.184524</v>
      </c>
    </row>
    <row r="60" spans="1:4" x14ac:dyDescent="0.2">
      <c r="A60" s="6" t="s">
        <v>109</v>
      </c>
      <c r="B60" s="31">
        <f t="shared" si="3"/>
        <v>1892.145235</v>
      </c>
      <c r="C60" s="31">
        <f t="shared" si="3"/>
        <v>1952.3456269999999</v>
      </c>
      <c r="D60" s="31">
        <f t="shared" si="3"/>
        <v>1870.8495419999999</v>
      </c>
    </row>
    <row r="61" spans="1:4" x14ac:dyDescent="0.2">
      <c r="A61" s="15" t="s">
        <v>110</v>
      </c>
      <c r="B61" s="31">
        <f t="shared" si="3"/>
        <v>1763.6480489999999</v>
      </c>
      <c r="C61" s="31">
        <f t="shared" si="3"/>
        <v>1868.4015340000001</v>
      </c>
      <c r="D61" s="31">
        <f t="shared" si="3"/>
        <v>1798.6734670000001</v>
      </c>
    </row>
    <row r="62" spans="1:4" x14ac:dyDescent="0.2">
      <c r="A62" s="15" t="s">
        <v>111</v>
      </c>
      <c r="B62" s="31">
        <f t="shared" si="3"/>
        <v>1576.5451700000001</v>
      </c>
      <c r="C62" s="31">
        <f t="shared" si="3"/>
        <v>1633.5487390000001</v>
      </c>
      <c r="D62" s="31">
        <f t="shared" si="3"/>
        <v>1658.2605229999999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2020-02-24T12:03:51Z</dcterms:modified>
  <cp:category>LIS-Bericht</cp:category>
</cp:coreProperties>
</file>