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F10" i="10" l="1"/>
  <c r="F30" i="10"/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5" i="10"/>
  <c r="G34" i="10"/>
  <c r="G33" i="10"/>
  <c r="G32" i="10"/>
  <c r="G29" i="10"/>
  <c r="G28" i="10"/>
  <c r="G27" i="10"/>
  <c r="G26" i="10"/>
  <c r="G37" i="10"/>
  <c r="G3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E12" i="10"/>
  <c r="E30" i="10" s="1"/>
  <c r="D12" i="10"/>
  <c r="D30" i="10" s="1"/>
  <c r="C12" i="10"/>
  <c r="C30" i="10" s="1"/>
  <c r="B12" i="10"/>
  <c r="B30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0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<sst xmlns="http://schemas.openxmlformats.org/spreadsheetml/2006/main" count="221" uniqueCount="179">
  <si>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</si>
  <si>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</si>
  <si>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</si>
  <si>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</si>
  <si>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</si>
  <si>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</si>
  <si>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</si>
  <si>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</si>
  <si>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</si>
  <si>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</si>
  <si>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</si>
  <si>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</si>
  <si>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</si>
  <si>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</si>
  <si>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</si>
  <si>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</si>
  <si>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</si>
  <si>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</si>
  <si>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</si>
  <si>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</si>
  <si>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</si>
  <si>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</si>
  <si>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</si>
  <si>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</si>
  <si>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</si>
  <si>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</si>
  <si>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</si>
  <si>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</si>
  <si>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</si>
  <si>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</si>
  <si>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</si>
  <si>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</si>
  <si>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</si>
  <si>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</si>
  <si>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</si>
  <si>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</si>
  <si>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</si>
  <si>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</si>
  <si>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</si>
  <si>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</si>
  <si>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</si>
  <si>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</si>
  <si>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</si>
  <si>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</si>
  <si>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</si>
  <si>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</si>
  <si>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</si>
  <si>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</si>
  <si>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</si>
  <si>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</si>
  <si>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</si>
  <si>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</si>
  <si>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</si>
  <si>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</si>
  <si>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</si>
  <si>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</si>
  <si>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</si>
  <si>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</si>
  <si>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</si>
  <si>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</si>
  <si>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</si>
  <si>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</si>
  <si>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</si>
  <si>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</si>
  <si>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</si>
  <si>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</si>
  <si>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</si>
  <si>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</si>
  <si>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</si>
  <si>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</si>
  <si>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</si>
  <si>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</si>
  <si>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</si>
  <si>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</si>
  <si>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</si>
  <si>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</si>
  <si>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</si>
  <si>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</si>
  <si>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</si>
  <si>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</si>
  <si>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</si>
  <si>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</si>
  <si>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</si>
  <si>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</si>
  <si>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</si>
  <si>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</si>
  <si>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</si>
  <si>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</si>
  <si>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</si>
  <si>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</si>
  <si>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</si>
  <si>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</si>
  <si>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</si>
  <si>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</si>
  <si>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</si>
  <si>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</si>
  <si>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</si>
  <si>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</si>
  <si>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</si>
  <si>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</si>
  <si>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</si>
  <si>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</si>
  <si>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</si>
  <si>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</si>
  <si>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</si>
  <si>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</si>
  <si>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</si>
  <si>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</si>
  <si>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</si>
  <si>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</si>
  <si>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</si>
  <si>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</si>
  <si>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</si>
  <si>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</si>
  <si>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</si>
  <si>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</si>
  <si>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</si>
  <si>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</si>
  <si>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</si>
  <si>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</si>
  <si>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</si>
  <si>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</si>
  <si>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</si>
  <si>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</si>
  <si>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</si>
  <si>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</si>
  <si>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</si>
  <si>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</si>
  <si>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</si>
  <si>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</si>
  <si>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</si>
  <si>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</si>
  <si>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</si>
  <si>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</si>
  <si>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</si>
  <si>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</si>
  <si>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</si>
  <si>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</si>
  <si>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</si>
  <si>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</si>
  <si>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</si>
  <si>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</si>
  <si>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</si>
  <si>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</si>
  <si>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</si>
  <si>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</si>
  <si>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</si>
  <si>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</si>
  <si>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</si>
  <si>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</si>
  <si>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</si>
  <si>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</si>
  <si>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</si>
  <si>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</si>
  <si>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</si>
  <si>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</si>
  <si>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</si>
  <si>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</si>
  <si>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</si>
  <si>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</si>
  <si>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4/13 SH</t>
  </si>
  <si>
    <t>4. Quartal 2013</t>
  </si>
  <si>
    <t xml:space="preserve">© Statistisches Amt für Hamburg und Schleswig-Holstein, Hamburg 2019 
Auszugsweise Vervielfältigung und Verbreitung mit Quellenangabe gestattet.        </t>
  </si>
  <si>
    <t>Januar - Dezember</t>
  </si>
  <si>
    <r>
      <t>2013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</si>
  <si>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</si>
  <si>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</si>
  <si>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</si>
  <si>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</si>
  <si>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2011 bis 2013 im Monatsvergleich</t>
  </si>
  <si>
    <t>Januar - Dezember 2013</t>
  </si>
  <si>
    <t>China, Volksrepublik</t>
  </si>
  <si>
    <t>Verein.Staaten (USA)</t>
  </si>
  <si>
    <t>Frankreich</t>
  </si>
  <si>
    <t>Vereinigt.Königreich</t>
  </si>
  <si>
    <t xml:space="preserve">2. Einfuhr des Landes Schleswig-Holstein in 2011 bis 2013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</si>
  <si>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</si>
  <si>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</si>
  <si>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>Herausgegeben am: 19. August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</si>
</sst>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Frankreich</c:v>
                </c:pt>
                <c:pt idx="7">
                  <c:v>Vereinigt.Königreich</c:v>
                </c:pt>
                <c:pt idx="8">
                  <c:v>Polen</c:v>
                </c:pt>
                <c:pt idx="9">
                  <c:v>Italien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2683.7547380000001</c:v>
                </c:pt>
                <c:pt idx="1">
                  <c:v>2203.2862570000002</c:v>
                </c:pt>
                <c:pt idx="2">
                  <c:v>1358.2200539999999</c:v>
                </c:pt>
                <c:pt idx="3">
                  <c:v>1200.149026</c:v>
                </c:pt>
                <c:pt idx="4">
                  <c:v>1183.834854</c:v>
                </c:pt>
                <c:pt idx="5">
                  <c:v>1045.516791</c:v>
                </c:pt>
                <c:pt idx="6">
                  <c:v>917.42502000000002</c:v>
                </c:pt>
                <c:pt idx="7">
                  <c:v>846.83719399999995</c:v>
                </c:pt>
                <c:pt idx="8">
                  <c:v>825.571371</c:v>
                </c:pt>
                <c:pt idx="9">
                  <c:v>699.00670200000002</c:v>
                </c:pt>
                <c:pt idx="10">
                  <c:v>655.72764299999994</c:v>
                </c:pt>
                <c:pt idx="11">
                  <c:v>560.05955500000005</c:v>
                </c:pt>
                <c:pt idx="12">
                  <c:v>409.02538700000002</c:v>
                </c:pt>
                <c:pt idx="13">
                  <c:v>346.23668700000002</c:v>
                </c:pt>
                <c:pt idx="14">
                  <c:v>323.38750099999999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Frankreich</c:v>
                </c:pt>
                <c:pt idx="7">
                  <c:v>Vereinigt.Königreich</c:v>
                </c:pt>
                <c:pt idx="8">
                  <c:v>Polen</c:v>
                </c:pt>
                <c:pt idx="9">
                  <c:v>Italien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2734.8799690000001</c:v>
                </c:pt>
                <c:pt idx="1">
                  <c:v>2457.9682590000002</c:v>
                </c:pt>
                <c:pt idx="2">
                  <c:v>1344.595049</c:v>
                </c:pt>
                <c:pt idx="3">
                  <c:v>674.386617</c:v>
                </c:pt>
                <c:pt idx="4">
                  <c:v>1307.7024449999999</c:v>
                </c:pt>
                <c:pt idx="5">
                  <c:v>985.82513400000005</c:v>
                </c:pt>
                <c:pt idx="6">
                  <c:v>937.43299300000001</c:v>
                </c:pt>
                <c:pt idx="7">
                  <c:v>1147.0976250000001</c:v>
                </c:pt>
                <c:pt idx="8">
                  <c:v>613.53827200000001</c:v>
                </c:pt>
                <c:pt idx="9">
                  <c:v>737.77748599999995</c:v>
                </c:pt>
                <c:pt idx="10">
                  <c:v>709.36136299999998</c:v>
                </c:pt>
                <c:pt idx="11">
                  <c:v>674.47366</c:v>
                </c:pt>
                <c:pt idx="12">
                  <c:v>480.30359299999998</c:v>
                </c:pt>
                <c:pt idx="13">
                  <c:v>373.438445</c:v>
                </c:pt>
                <c:pt idx="14">
                  <c:v>291.11830200000003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193280"/>
        <c:axId val="69039232"/>
      </c:barChart>
      <c:catAx>
        <c:axId val="681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39232"/>
        <c:crosses val="autoZero"/>
        <c:auto val="1"/>
        <c:lblAlgn val="ctr"/>
        <c:lblOffset val="100"/>
        <c:noMultiLvlLbl val="0"/>
      </c:catAx>
      <c:valAx>
        <c:axId val="690392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9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1686.372539</c:v>
                </c:pt>
                <c:pt idx="1">
                  <c:v>1589.9980929999999</c:v>
                </c:pt>
                <c:pt idx="2">
                  <c:v>1969.4411660000001</c:v>
                </c:pt>
                <c:pt idx="3">
                  <c:v>1487.2617789999999</c:v>
                </c:pt>
                <c:pt idx="4">
                  <c:v>1887.848473</c:v>
                </c:pt>
                <c:pt idx="5">
                  <c:v>1835.079178</c:v>
                </c:pt>
                <c:pt idx="6">
                  <c:v>1604.0709890000001</c:v>
                </c:pt>
                <c:pt idx="7">
                  <c:v>1658.1613279999999</c:v>
                </c:pt>
                <c:pt idx="8">
                  <c:v>1704.745848</c:v>
                </c:pt>
                <c:pt idx="9">
                  <c:v>1855.8917180000001</c:v>
                </c:pt>
                <c:pt idx="10">
                  <c:v>1526.569784</c:v>
                </c:pt>
                <c:pt idx="11">
                  <c:v>1370.5327139999999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1604.367011</c:v>
                </c:pt>
                <c:pt idx="1">
                  <c:v>1465.419752</c:v>
                </c:pt>
                <c:pt idx="2">
                  <c:v>1829.7722530000001</c:v>
                </c:pt>
                <c:pt idx="3">
                  <c:v>1687.062786</c:v>
                </c:pt>
                <c:pt idx="4">
                  <c:v>1706.591723</c:v>
                </c:pt>
                <c:pt idx="5">
                  <c:v>1821.3628679999999</c:v>
                </c:pt>
                <c:pt idx="6">
                  <c:v>1698.085122</c:v>
                </c:pt>
                <c:pt idx="7">
                  <c:v>1721.4583250000001</c:v>
                </c:pt>
                <c:pt idx="8">
                  <c:v>1676.0366759999999</c:v>
                </c:pt>
                <c:pt idx="9">
                  <c:v>1848.9809210000001</c:v>
                </c:pt>
                <c:pt idx="10">
                  <c:v>1882.135023</c:v>
                </c:pt>
                <c:pt idx="11">
                  <c:v>2018.974766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18976"/>
        <c:axId val="72766976"/>
      </c:lineChart>
      <c:catAx>
        <c:axId val="6911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766976"/>
        <c:crosses val="autoZero"/>
        <c:auto val="1"/>
        <c:lblAlgn val="ctr"/>
        <c:lblOffset val="100"/>
        <c:noMultiLvlLbl val="0"/>
      </c:catAx>
      <c:valAx>
        <c:axId val="727669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118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43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100</v>
      </c>
      <c r="C4" s="83" t="s">
        <v>101</v>
      </c>
      <c r="D4" s="83" t="s">
        <v>102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282.34053899999998</v>
      </c>
      <c r="C8" s="84">
        <v>254.96743900000001</v>
      </c>
      <c r="D8" s="84">
        <v>235.900946</v>
      </c>
      <c r="E8" s="84">
        <v>2966.4230389999998</v>
      </c>
      <c r="F8" s="84">
        <v>2838.6560570000001</v>
      </c>
      <c r="G8" s="85">
        <f>IF(AND(F8&gt;0,E8&gt;0),(E8/F8%)-100,"x  ")</f>
        <v>4.5009673392777501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10.544008</v>
      </c>
      <c r="C10" s="84">
        <v>10.029558</v>
      </c>
      <c r="D10" s="84">
        <v>10.912307</v>
      </c>
      <c r="E10" s="84">
        <v>117.968142</v>
      </c>
      <c r="F10" s="84">
        <v>108.441096</v>
      </c>
      <c r="G10" s="85">
        <f>IF(AND(F10&gt;0,E10&gt;0),(E10/F10%)-100,"x  ")</f>
        <v>8.7854571296475967</v>
      </c>
    </row>
    <row r="11" spans="1:7" s="9" customFormat="1" ht="12" x14ac:dyDescent="0.2">
      <c r="A11" s="37" t="s">
        <v>25</v>
      </c>
      <c r="B11" s="84">
        <v>92.377386000000001</v>
      </c>
      <c r="C11" s="84">
        <v>76.660032000000001</v>
      </c>
      <c r="D11" s="84">
        <v>76.294713999999999</v>
      </c>
      <c r="E11" s="84">
        <v>900.105189</v>
      </c>
      <c r="F11" s="84">
        <v>889.07752500000004</v>
      </c>
      <c r="G11" s="85">
        <f>IF(AND(F11&gt;0,E11&gt;0),(E11/F11%)-100,"x  ")</f>
        <v>1.2403489785662885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5.3535779999999997</v>
      </c>
      <c r="C13" s="84">
        <v>5.7612550000000002</v>
      </c>
      <c r="D13" s="84">
        <v>3.4456790000000002</v>
      </c>
      <c r="E13" s="84">
        <v>57.776026000000002</v>
      </c>
      <c r="F13" s="84">
        <v>72.712408999999994</v>
      </c>
      <c r="G13" s="85">
        <f>IF(AND(F13&gt;0,E13&gt;0),(E13/F13%)-100,"x  ")</f>
        <v>-20.541724865696565</v>
      </c>
    </row>
    <row r="14" spans="1:7" s="9" customFormat="1" ht="12" x14ac:dyDescent="0.2">
      <c r="A14" s="38" t="s">
        <v>110</v>
      </c>
      <c r="B14" s="84">
        <v>46.816186999999999</v>
      </c>
      <c r="C14" s="84">
        <v>42.342857000000002</v>
      </c>
      <c r="D14" s="84">
        <v>39.063037999999999</v>
      </c>
      <c r="E14" s="84">
        <v>496.99447500000002</v>
      </c>
      <c r="F14" s="84">
        <v>533.55821100000003</v>
      </c>
      <c r="G14" s="85">
        <f>IF(AND(F14&gt;0,E14&gt;0),(E14/F14%)-100,"x  ")</f>
        <v>-6.8528110422051043</v>
      </c>
    </row>
    <row r="15" spans="1:7" s="9" customFormat="1" ht="12" x14ac:dyDescent="0.2">
      <c r="A15" s="38" t="s">
        <v>135</v>
      </c>
      <c r="B15" s="84">
        <v>31.094577000000001</v>
      </c>
      <c r="C15" s="84">
        <v>20.431747000000001</v>
      </c>
      <c r="D15" s="84">
        <v>24.207778000000001</v>
      </c>
      <c r="E15" s="84">
        <v>238.00577200000001</v>
      </c>
      <c r="F15" s="84">
        <v>186.30944099999999</v>
      </c>
      <c r="G15" s="85">
        <f>IF(AND(F15&gt;0,E15&gt;0),(E15/F15%)-100,"x  ")</f>
        <v>27.747563796297371</v>
      </c>
    </row>
    <row r="16" spans="1:7" s="9" customFormat="1" ht="12" x14ac:dyDescent="0.2">
      <c r="A16" s="37" t="s">
        <v>26</v>
      </c>
      <c r="B16" s="84">
        <v>126.076818</v>
      </c>
      <c r="C16" s="84">
        <v>107.108011</v>
      </c>
      <c r="D16" s="84">
        <v>106.665986</v>
      </c>
      <c r="E16" s="84">
        <v>1339.8493820000001</v>
      </c>
      <c r="F16" s="84">
        <v>1272.3715979999999</v>
      </c>
      <c r="G16" s="85">
        <f>IF(AND(F16&gt;0,E16&gt;0),(E16/F16%)-100,"x  ")</f>
        <v>5.3033079413330455</v>
      </c>
    </row>
    <row r="17" spans="1:7" s="9" customFormat="1" ht="12" x14ac:dyDescent="0.2">
      <c r="A17" s="40" t="s">
        <v>27</v>
      </c>
      <c r="B17" s="84">
        <v>53.342326999999997</v>
      </c>
      <c r="C17" s="84">
        <v>61.169837999999999</v>
      </c>
      <c r="D17" s="84">
        <v>42.027939000000003</v>
      </c>
      <c r="E17" s="84">
        <v>608.50032599999997</v>
      </c>
      <c r="F17" s="84">
        <v>568.76583800000003</v>
      </c>
      <c r="G17" s="85">
        <f>IF(AND(F17&gt;0,E17&gt;0),(E17/F17%)-100,"x  ")</f>
        <v>6.986089062543158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1478.347548</v>
      </c>
      <c r="C19" s="84">
        <v>1296.3794789999999</v>
      </c>
      <c r="D19" s="84">
        <v>1152.6423789999999</v>
      </c>
      <c r="E19" s="84">
        <v>15335.044857999999</v>
      </c>
      <c r="F19" s="84">
        <v>16459.373894</v>
      </c>
      <c r="G19" s="85">
        <f>IF(AND(F19&gt;0,E19&gt;0),(E19/F19%)-100,"x  ")</f>
        <v>-6.8309344161010728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209.60019299999999</v>
      </c>
      <c r="C21" s="84">
        <v>133.037578</v>
      </c>
      <c r="D21" s="84">
        <v>138.403931</v>
      </c>
      <c r="E21" s="84">
        <v>1542.7984280000001</v>
      </c>
      <c r="F21" s="84">
        <v>1724.143323</v>
      </c>
      <c r="G21" s="85">
        <f>IF(AND(F21&gt;0,E21&gt;0),(E21/F21%)-100,"x  ")</f>
        <v>-10.517971016728509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183.472893</v>
      </c>
      <c r="C23" s="84">
        <v>112.24814000000001</v>
      </c>
      <c r="D23" s="84">
        <v>107.27090200000001</v>
      </c>
      <c r="E23" s="84">
        <v>1236.684585</v>
      </c>
      <c r="F23" s="84">
        <v>1412.29088</v>
      </c>
      <c r="G23" s="85">
        <f>IF(AND(F23&gt;0,E23&gt;0),(E23/F23%)-100,"x  ")</f>
        <v>-12.434144940453052</v>
      </c>
    </row>
    <row r="24" spans="1:7" s="9" customFormat="1" ht="12" x14ac:dyDescent="0.2">
      <c r="A24" s="40" t="s">
        <v>30</v>
      </c>
      <c r="B24" s="84">
        <v>120.232744</v>
      </c>
      <c r="C24" s="84">
        <v>112.683725</v>
      </c>
      <c r="D24" s="84">
        <v>122.73593200000001</v>
      </c>
      <c r="E24" s="84">
        <v>1595.583609</v>
      </c>
      <c r="F24" s="84">
        <v>1893.5037669999999</v>
      </c>
      <c r="G24" s="85">
        <f>IF(AND(F24&gt;0,E24&gt;0),(E24/F24%)-100,"x  ")</f>
        <v>-15.733803290606289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37.147953000000001</v>
      </c>
      <c r="C26" s="84">
        <v>38.544632</v>
      </c>
      <c r="D26" s="84">
        <v>38.883980999999999</v>
      </c>
      <c r="E26" s="84">
        <v>536.58273599999995</v>
      </c>
      <c r="F26" s="84">
        <v>516.75461399999995</v>
      </c>
      <c r="G26" s="85">
        <f>IF(AND(F26&gt;0,E26&gt;0),(E26/F26%)-100,"x  ")</f>
        <v>3.8370478874911385</v>
      </c>
    </row>
    <row r="27" spans="1:7" s="9" customFormat="1" ht="12" x14ac:dyDescent="0.2">
      <c r="A27" s="39" t="s">
        <v>111</v>
      </c>
      <c r="B27" s="84">
        <v>9.0569260000000007</v>
      </c>
      <c r="C27" s="84">
        <v>8.2525809999999993</v>
      </c>
      <c r="D27" s="84">
        <v>11.656438</v>
      </c>
      <c r="E27" s="84">
        <v>121.03228300000001</v>
      </c>
      <c r="F27" s="84">
        <v>164.990848</v>
      </c>
      <c r="G27" s="85">
        <f>IF(AND(F27&gt;0,E27&gt;0),(E27/F27%)-100,"x  ")</f>
        <v>-26.643032345648649</v>
      </c>
    </row>
    <row r="28" spans="1:7" s="9" customFormat="1" ht="12" x14ac:dyDescent="0.2">
      <c r="A28" s="42" t="s">
        <v>33</v>
      </c>
      <c r="B28" s="84">
        <v>1148.5146110000001</v>
      </c>
      <c r="C28" s="84">
        <v>1050.6581759999999</v>
      </c>
      <c r="D28" s="84">
        <v>891.50251600000001</v>
      </c>
      <c r="E28" s="84">
        <v>12196.662821</v>
      </c>
      <c r="F28" s="84">
        <v>12841.726804</v>
      </c>
      <c r="G28" s="85">
        <f>IF(AND(F28&gt;0,E28&gt;0),(E28/F28%)-100,"x  ")</f>
        <v>-5.0231872461192211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184.060282</v>
      </c>
      <c r="C30" s="84">
        <v>173.84973600000001</v>
      </c>
      <c r="D30" s="84">
        <v>147.47620699999999</v>
      </c>
      <c r="E30" s="84">
        <v>2264.630204</v>
      </c>
      <c r="F30" s="84">
        <v>2312.934542</v>
      </c>
      <c r="G30" s="85">
        <f>IF(AND(F30&gt;0,E30&gt;0),(E30/F30%)-100,"x  ")</f>
        <v>-2.0884437982508217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64.800634000000002</v>
      </c>
      <c r="C32" s="84">
        <v>72.471117000000007</v>
      </c>
      <c r="D32" s="84">
        <v>56.096077999999999</v>
      </c>
      <c r="E32" s="84">
        <v>851.89795000000004</v>
      </c>
      <c r="F32" s="84">
        <v>790.55246799999998</v>
      </c>
      <c r="G32" s="85">
        <f>IF(AND(F32&gt;0,E32&gt;0),(E32/F32%)-100,"x  ")</f>
        <v>7.759824234714813</v>
      </c>
    </row>
    <row r="33" spans="1:7" s="9" customFormat="1" ht="12" x14ac:dyDescent="0.2">
      <c r="A33" s="45" t="s">
        <v>35</v>
      </c>
      <c r="B33" s="84">
        <v>26.300576</v>
      </c>
      <c r="C33" s="84">
        <v>21.776517999999999</v>
      </c>
      <c r="D33" s="84">
        <v>23.255644</v>
      </c>
      <c r="E33" s="84">
        <v>321.42469499999999</v>
      </c>
      <c r="F33" s="84">
        <v>313.251015</v>
      </c>
      <c r="G33" s="85">
        <f>IF(AND(F33&gt;0,E33&gt;0),(E33/F33%)-100,"x  ")</f>
        <v>2.6093067886787225</v>
      </c>
    </row>
    <row r="34" spans="1:7" s="9" customFormat="1" ht="12" x14ac:dyDescent="0.2">
      <c r="A34" s="43" t="s">
        <v>36</v>
      </c>
      <c r="B34" s="84">
        <v>964.45432900000003</v>
      </c>
      <c r="C34" s="84">
        <v>876.80844000000002</v>
      </c>
      <c r="D34" s="84">
        <v>744.02630899999997</v>
      </c>
      <c r="E34" s="84">
        <v>9932.0326170000008</v>
      </c>
      <c r="F34" s="84">
        <v>10528.792262000001</v>
      </c>
      <c r="G34" s="85">
        <f>IF(AND(F34&gt;0,E34&gt;0),(E34/F34%)-100,"x  ")</f>
        <v>-5.6678831735886348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37.829535</v>
      </c>
      <c r="C36" s="84">
        <v>35.673568000000003</v>
      </c>
      <c r="D36" s="84">
        <v>27.254534</v>
      </c>
      <c r="E36" s="84">
        <v>448.47702399999997</v>
      </c>
      <c r="F36" s="84">
        <v>475.69553000000002</v>
      </c>
      <c r="G36" s="85">
        <f t="shared" ref="G36:G47" si="0">IF(AND(F36&gt;0,E36&gt;0),(E36/F36%)-100,"x  ")</f>
        <v>-5.7218334593137854</v>
      </c>
    </row>
    <row r="37" spans="1:7" s="9" customFormat="1" ht="12" x14ac:dyDescent="0.2">
      <c r="A37" s="45" t="s">
        <v>37</v>
      </c>
      <c r="B37" s="84">
        <v>11.452980999999999</v>
      </c>
      <c r="C37" s="84">
        <v>11.045028</v>
      </c>
      <c r="D37" s="84">
        <v>7.8956730000000004</v>
      </c>
      <c r="E37" s="84">
        <v>119.104991</v>
      </c>
      <c r="F37" s="84">
        <v>123.344649</v>
      </c>
      <c r="G37" s="85">
        <f t="shared" si="0"/>
        <v>-3.4372451779403832</v>
      </c>
    </row>
    <row r="38" spans="1:7" s="9" customFormat="1" ht="12" x14ac:dyDescent="0.2">
      <c r="A38" s="45" t="s">
        <v>38</v>
      </c>
      <c r="B38" s="84">
        <v>70.021765000000002</v>
      </c>
      <c r="C38" s="84">
        <v>63.440368999999997</v>
      </c>
      <c r="D38" s="84">
        <v>57.202497000000001</v>
      </c>
      <c r="E38" s="84">
        <v>680.87638200000004</v>
      </c>
      <c r="F38" s="84">
        <v>558.75274400000001</v>
      </c>
      <c r="G38" s="85">
        <f t="shared" si="0"/>
        <v>21.856472171526391</v>
      </c>
    </row>
    <row r="39" spans="1:7" s="9" customFormat="1" ht="12" x14ac:dyDescent="0.2">
      <c r="A39" s="45" t="s">
        <v>39</v>
      </c>
      <c r="B39" s="84">
        <v>41.057535999999999</v>
      </c>
      <c r="C39" s="84">
        <v>36.066924999999998</v>
      </c>
      <c r="D39" s="84">
        <v>33.234597999999998</v>
      </c>
      <c r="E39" s="84">
        <v>449.31043499999998</v>
      </c>
      <c r="F39" s="84">
        <v>448.36441000000002</v>
      </c>
      <c r="G39" s="85">
        <f t="shared" si="0"/>
        <v>0.21099466837699765</v>
      </c>
    </row>
    <row r="40" spans="1:7" s="9" customFormat="1" ht="12" x14ac:dyDescent="0.2">
      <c r="A40" s="45" t="s">
        <v>40</v>
      </c>
      <c r="B40" s="84">
        <v>80.634766999999997</v>
      </c>
      <c r="C40" s="84">
        <v>87.520036000000005</v>
      </c>
      <c r="D40" s="84">
        <v>72.931458000000006</v>
      </c>
      <c r="E40" s="84">
        <v>1089.81078</v>
      </c>
      <c r="F40" s="84">
        <v>1536.3648519999999</v>
      </c>
      <c r="G40" s="85">
        <f t="shared" si="0"/>
        <v>-29.065626658842618</v>
      </c>
    </row>
    <row r="41" spans="1:7" s="9" customFormat="1" ht="12" x14ac:dyDescent="0.2">
      <c r="A41" s="45" t="s">
        <v>115</v>
      </c>
      <c r="B41" s="84">
        <v>227.37697900000001</v>
      </c>
      <c r="C41" s="84">
        <v>206.65706800000001</v>
      </c>
      <c r="D41" s="84">
        <v>155.27331000000001</v>
      </c>
      <c r="E41" s="84">
        <v>2159.3398200000001</v>
      </c>
      <c r="F41" s="84">
        <v>2318.8877080000002</v>
      </c>
      <c r="G41" s="85">
        <f t="shared" si="0"/>
        <v>-6.8803628329897464</v>
      </c>
    </row>
    <row r="42" spans="1:7" s="9" customFormat="1" ht="12" x14ac:dyDescent="0.2">
      <c r="A42" s="45" t="s">
        <v>116</v>
      </c>
      <c r="B42" s="84">
        <v>14.265623</v>
      </c>
      <c r="C42" s="84">
        <v>11.897007</v>
      </c>
      <c r="D42" s="84">
        <v>13.297986</v>
      </c>
      <c r="E42" s="84">
        <v>180.25897000000001</v>
      </c>
      <c r="F42" s="84">
        <v>200.34084300000001</v>
      </c>
      <c r="G42" s="85">
        <f t="shared" si="0"/>
        <v>-10.023853698169773</v>
      </c>
    </row>
    <row r="43" spans="1:7" s="9" customFormat="1" ht="12" x14ac:dyDescent="0.2">
      <c r="A43" s="45" t="s">
        <v>117</v>
      </c>
      <c r="B43" s="84">
        <v>40.904032000000001</v>
      </c>
      <c r="C43" s="84">
        <v>41.181227999999997</v>
      </c>
      <c r="D43" s="84">
        <v>42.930276999999997</v>
      </c>
      <c r="E43" s="84">
        <v>488.18496199999998</v>
      </c>
      <c r="F43" s="84">
        <v>468.59452199999998</v>
      </c>
      <c r="G43" s="85">
        <f t="shared" si="0"/>
        <v>4.1806805415450441</v>
      </c>
    </row>
    <row r="44" spans="1:7" s="9" customFormat="1" ht="12" x14ac:dyDescent="0.2">
      <c r="A44" s="45" t="s">
        <v>114</v>
      </c>
      <c r="B44" s="84">
        <v>24.363986000000001</v>
      </c>
      <c r="C44" s="84">
        <v>19.712661000000001</v>
      </c>
      <c r="D44" s="84">
        <v>22.843823</v>
      </c>
      <c r="E44" s="84">
        <v>256.78751099999999</v>
      </c>
      <c r="F44" s="84">
        <v>217.89156299999999</v>
      </c>
      <c r="G44" s="85">
        <f t="shared" si="0"/>
        <v>17.851057408771709</v>
      </c>
    </row>
    <row r="45" spans="1:7" s="9" customFormat="1" ht="12" x14ac:dyDescent="0.2">
      <c r="A45" s="45" t="s">
        <v>41</v>
      </c>
      <c r="B45" s="84">
        <v>51.897179999999999</v>
      </c>
      <c r="C45" s="84">
        <v>37.749315000000003</v>
      </c>
      <c r="D45" s="84">
        <v>47.071452999999998</v>
      </c>
      <c r="E45" s="84">
        <v>472.523347</v>
      </c>
      <c r="F45" s="84">
        <v>420.67327599999999</v>
      </c>
      <c r="G45" s="85">
        <f t="shared" si="0"/>
        <v>12.325496759152358</v>
      </c>
    </row>
    <row r="46" spans="1:7" s="9" customFormat="1" ht="12" x14ac:dyDescent="0.2">
      <c r="A46" s="45" t="s">
        <v>131</v>
      </c>
      <c r="B46" s="84">
        <v>7.5313879999999997</v>
      </c>
      <c r="C46" s="84">
        <v>7.9550229999999997</v>
      </c>
      <c r="D46" s="84">
        <v>7.308573</v>
      </c>
      <c r="E46" s="84">
        <v>75.219323000000003</v>
      </c>
      <c r="F46" s="84">
        <v>95.600131000000005</v>
      </c>
      <c r="G46" s="85">
        <f t="shared" si="0"/>
        <v>-21.318807607073254</v>
      </c>
    </row>
    <row r="47" spans="1:7" s="9" customFormat="1" ht="24" x14ac:dyDescent="0.2">
      <c r="A47" s="68" t="s">
        <v>132</v>
      </c>
      <c r="B47" s="84">
        <v>19.624521000000001</v>
      </c>
      <c r="C47" s="84">
        <v>22.151387</v>
      </c>
      <c r="D47" s="84">
        <v>19.531269999999999</v>
      </c>
      <c r="E47" s="84">
        <v>221.613452</v>
      </c>
      <c r="F47" s="84">
        <v>218.551996</v>
      </c>
      <c r="G47" s="85">
        <f t="shared" si="0"/>
        <v>1.400790684153705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85.622433000000001</v>
      </c>
      <c r="C49" s="84">
        <v>85.007582999999997</v>
      </c>
      <c r="D49" s="84">
        <v>87.743786999999998</v>
      </c>
      <c r="E49" s="84">
        <v>892.69040800000005</v>
      </c>
      <c r="F49" s="84">
        <v>877.94365800000003</v>
      </c>
      <c r="G49" s="85">
        <f>IF(AND(F49&gt;0,E49&gt;0),(E49/F49%)-100,"x  ")</f>
        <v>1.6796920697159408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1846.31052</v>
      </c>
      <c r="C51" s="87">
        <v>1636.354501</v>
      </c>
      <c r="D51" s="87">
        <v>1476.287112</v>
      </c>
      <c r="E51" s="87">
        <v>19194.158305000001</v>
      </c>
      <c r="F51" s="87">
        <v>20175.973609000001</v>
      </c>
      <c r="G51" s="88">
        <f>IF(AND(F51&gt;0,E51&gt;0),(E51/F51%)-100,"x  ")</f>
        <v>-4.866259854553121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81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100</v>
      </c>
      <c r="C4" s="89" t="s">
        <v>101</v>
      </c>
      <c r="D4" s="89" t="s">
        <v>102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1369.7600480000001</v>
      </c>
      <c r="C8" s="84">
        <v>1177.074102</v>
      </c>
      <c r="D8" s="84">
        <v>1081.2744809999999</v>
      </c>
      <c r="E8" s="84">
        <v>13780.449957999999</v>
      </c>
      <c r="F8" s="84">
        <v>14110.390511</v>
      </c>
      <c r="G8" s="85">
        <f>IF(AND(F8&gt;0,E8&gt;0),(E8/F8%)-100,"x  ")</f>
        <v>-2.3382808062100793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1124.0553030000001</v>
      </c>
      <c r="C10" s="84">
        <v>1008.094509</v>
      </c>
      <c r="D10" s="84">
        <v>906.81833900000004</v>
      </c>
      <c r="E10" s="84">
        <v>11794.064987</v>
      </c>
      <c r="F10" s="84">
        <f>SUM(F12,F30)</f>
        <v>12359.917451999998</v>
      </c>
      <c r="G10" s="85">
        <f>IF(AND(F10&gt;0,E10&gt;0),(E10/F10%)-100,"x  ")</f>
        <v>-4.5781249526746279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SUM(B14:B29)</f>
        <v>483.76575599999995</v>
      </c>
      <c r="C12" s="99">
        <f>SUM(C14:C29)</f>
        <v>410.78513800000002</v>
      </c>
      <c r="D12" s="99">
        <f>SUM(D14:D29)</f>
        <v>394.32060099999995</v>
      </c>
      <c r="E12" s="99">
        <f>SUM(E14:E29)</f>
        <v>5208.2074979999998</v>
      </c>
      <c r="F12" s="99">
        <f>SUM(F14:F29)</f>
        <v>5659.8970949999994</v>
      </c>
      <c r="G12" s="100">
        <f>IF(AND(F12&gt;0,E12&gt;0),(E12/F12%)-100,"x  ")</f>
        <v>-7.9805266671548907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84.006870000000006</v>
      </c>
      <c r="C14" s="84">
        <v>64.782996999999995</v>
      </c>
      <c r="D14" s="84">
        <v>74.659639999999996</v>
      </c>
      <c r="E14" s="84">
        <v>917.42502000000002</v>
      </c>
      <c r="F14" s="84">
        <v>937.43299300000001</v>
      </c>
      <c r="G14" s="85">
        <f t="shared" ref="G14:G30" si="0">IF(AND(F14&gt;0,E14&gt;0),(E14/F14%)-100,"x  ")</f>
        <v>-2.1343363365065642</v>
      </c>
    </row>
    <row r="15" spans="1:7" ht="12.75" customHeight="1" x14ac:dyDescent="0.2">
      <c r="A15" s="53" t="s">
        <v>45</v>
      </c>
      <c r="B15" s="84">
        <v>49.098865000000004</v>
      </c>
      <c r="C15" s="84">
        <v>44.128982999999998</v>
      </c>
      <c r="D15" s="84">
        <v>44.938139999999997</v>
      </c>
      <c r="E15" s="84">
        <v>560.05955500000005</v>
      </c>
      <c r="F15" s="84">
        <v>674.47366</v>
      </c>
      <c r="G15" s="85">
        <f t="shared" si="0"/>
        <v>-16.963465259710802</v>
      </c>
    </row>
    <row r="16" spans="1:7" ht="12.75" customHeight="1" x14ac:dyDescent="0.2">
      <c r="A16" s="53" t="s">
        <v>46</v>
      </c>
      <c r="B16" s="84">
        <v>2.9107970000000001</v>
      </c>
      <c r="C16" s="84">
        <v>3.6234790000000001</v>
      </c>
      <c r="D16" s="84">
        <v>3.8056019999999999</v>
      </c>
      <c r="E16" s="84">
        <v>36.578873000000002</v>
      </c>
      <c r="F16" s="84">
        <v>44.625635000000003</v>
      </c>
      <c r="G16" s="85">
        <f t="shared" si="0"/>
        <v>-18.031703078286725</v>
      </c>
    </row>
    <row r="17" spans="1:7" ht="12.75" customHeight="1" x14ac:dyDescent="0.2">
      <c r="A17" s="53" t="s">
        <v>47</v>
      </c>
      <c r="B17" s="84">
        <v>100.513211</v>
      </c>
      <c r="C17" s="84">
        <v>78.949144000000004</v>
      </c>
      <c r="D17" s="84">
        <v>91.423630000000003</v>
      </c>
      <c r="E17" s="84">
        <v>1183.834854</v>
      </c>
      <c r="F17" s="84">
        <v>1307.7024449999999</v>
      </c>
      <c r="G17" s="85">
        <f t="shared" si="0"/>
        <v>-9.4721541183629085</v>
      </c>
    </row>
    <row r="18" spans="1:7" ht="12.75" customHeight="1" x14ac:dyDescent="0.2">
      <c r="A18" s="53" t="s">
        <v>48</v>
      </c>
      <c r="B18" s="84">
        <v>74.011510999999999</v>
      </c>
      <c r="C18" s="84">
        <v>55.651068000000002</v>
      </c>
      <c r="D18" s="84">
        <v>50.057285</v>
      </c>
      <c r="E18" s="84">
        <v>699.00670200000002</v>
      </c>
      <c r="F18" s="84">
        <v>737.77748599999995</v>
      </c>
      <c r="G18" s="85">
        <f t="shared" si="0"/>
        <v>-5.2550782228667714</v>
      </c>
    </row>
    <row r="19" spans="1:7" ht="12.75" customHeight="1" x14ac:dyDescent="0.2">
      <c r="A19" s="53" t="s">
        <v>49</v>
      </c>
      <c r="B19" s="84">
        <v>6.1760010000000003</v>
      </c>
      <c r="C19" s="84">
        <v>5.7962639999999999</v>
      </c>
      <c r="D19" s="84">
        <v>6.600981</v>
      </c>
      <c r="E19" s="84">
        <v>70.018825000000007</v>
      </c>
      <c r="F19" s="84">
        <v>95.705473999999995</v>
      </c>
      <c r="G19" s="85">
        <f t="shared" si="0"/>
        <v>-26.839268357837071</v>
      </c>
    </row>
    <row r="20" spans="1:7" ht="12.75" customHeight="1" x14ac:dyDescent="0.2">
      <c r="A20" s="53" t="s">
        <v>50</v>
      </c>
      <c r="B20" s="84">
        <v>11.279819</v>
      </c>
      <c r="C20" s="84">
        <v>12.945557000000001</v>
      </c>
      <c r="D20" s="84">
        <v>10.329985000000001</v>
      </c>
      <c r="E20" s="84">
        <v>137.702696</v>
      </c>
      <c r="F20" s="84">
        <v>135.787284</v>
      </c>
      <c r="G20" s="85">
        <f t="shared" si="0"/>
        <v>1.4105974753865809</v>
      </c>
    </row>
    <row r="21" spans="1:7" ht="12.75" customHeight="1" x14ac:dyDescent="0.2">
      <c r="A21" s="53" t="s">
        <v>51</v>
      </c>
      <c r="B21" s="84">
        <v>2.5411920000000001</v>
      </c>
      <c r="C21" s="84">
        <v>2.9183810000000001</v>
      </c>
      <c r="D21" s="84">
        <v>2.0969180000000001</v>
      </c>
      <c r="E21" s="84">
        <v>33.757106</v>
      </c>
      <c r="F21" s="84">
        <v>20.321746000000001</v>
      </c>
      <c r="G21" s="85">
        <f t="shared" si="0"/>
        <v>66.113216846623317</v>
      </c>
    </row>
    <row r="22" spans="1:7" ht="12.75" customHeight="1" x14ac:dyDescent="0.2">
      <c r="A22" s="53" t="s">
        <v>52</v>
      </c>
      <c r="B22" s="84">
        <v>62.654282000000002</v>
      </c>
      <c r="C22" s="84">
        <v>39.223247000000001</v>
      </c>
      <c r="D22" s="84">
        <v>24.974088999999999</v>
      </c>
      <c r="E22" s="84">
        <v>409.02538700000002</v>
      </c>
      <c r="F22" s="84">
        <v>480.30359299999998</v>
      </c>
      <c r="G22" s="85">
        <f t="shared" si="0"/>
        <v>-14.840240014610927</v>
      </c>
    </row>
    <row r="23" spans="1:7" ht="12.75" customHeight="1" x14ac:dyDescent="0.2">
      <c r="A23" s="53" t="s">
        <v>53</v>
      </c>
      <c r="B23" s="84">
        <v>49.975110999999998</v>
      </c>
      <c r="C23" s="84">
        <v>52.258470000000003</v>
      </c>
      <c r="D23" s="84">
        <v>43.323224000000003</v>
      </c>
      <c r="E23" s="84">
        <v>655.72764299999994</v>
      </c>
      <c r="F23" s="84">
        <v>709.36136299999998</v>
      </c>
      <c r="G23" s="85">
        <f t="shared" si="0"/>
        <v>-7.5608459661764869</v>
      </c>
    </row>
    <row r="24" spans="1:7" ht="12.75" customHeight="1" x14ac:dyDescent="0.2">
      <c r="A24" s="53" t="s">
        <v>54</v>
      </c>
      <c r="B24" s="84">
        <v>26.050272</v>
      </c>
      <c r="C24" s="84">
        <v>35.092475</v>
      </c>
      <c r="D24" s="84">
        <v>26.997824999999999</v>
      </c>
      <c r="E24" s="84">
        <v>346.23668700000002</v>
      </c>
      <c r="F24" s="84">
        <v>373.438445</v>
      </c>
      <c r="G24" s="85">
        <f t="shared" si="0"/>
        <v>-7.2841343370525209</v>
      </c>
    </row>
    <row r="25" spans="1:7" ht="12.75" customHeight="1" x14ac:dyDescent="0.2">
      <c r="A25" s="53" t="s">
        <v>64</v>
      </c>
      <c r="B25" s="84">
        <v>2.1910029999999998</v>
      </c>
      <c r="C25" s="84">
        <v>1.962466</v>
      </c>
      <c r="D25" s="84">
        <v>5.9695239999999998</v>
      </c>
      <c r="E25" s="84">
        <v>33.650717999999998</v>
      </c>
      <c r="F25" s="84">
        <v>32.991453</v>
      </c>
      <c r="G25" s="85">
        <f t="shared" si="0"/>
        <v>1.9982902844564023</v>
      </c>
    </row>
    <row r="26" spans="1:7" ht="12.75" customHeight="1" x14ac:dyDescent="0.2">
      <c r="A26" s="53" t="s">
        <v>57</v>
      </c>
      <c r="B26" s="84">
        <v>1.902358</v>
      </c>
      <c r="C26" s="84">
        <v>2.1594280000000001</v>
      </c>
      <c r="D26" s="84">
        <v>1.8194269999999999</v>
      </c>
      <c r="E26" s="84">
        <v>18.282816</v>
      </c>
      <c r="F26" s="84">
        <v>13.689075000000001</v>
      </c>
      <c r="G26" s="85">
        <f t="shared" si="0"/>
        <v>33.557716646303703</v>
      </c>
    </row>
    <row r="27" spans="1:7" ht="12.75" customHeight="1" x14ac:dyDescent="0.2">
      <c r="A27" s="53" t="s">
        <v>58</v>
      </c>
      <c r="B27" s="84">
        <v>10.156356000000001</v>
      </c>
      <c r="C27" s="84">
        <v>10.740383</v>
      </c>
      <c r="D27" s="84">
        <v>7.1753749999999998</v>
      </c>
      <c r="E27" s="84">
        <v>103.91482600000001</v>
      </c>
      <c r="F27" s="84">
        <v>89.188074999999998</v>
      </c>
      <c r="G27" s="85">
        <f t="shared" si="0"/>
        <v>16.51201800240672</v>
      </c>
    </row>
    <row r="28" spans="1:7" ht="12.75" customHeight="1" x14ac:dyDescent="0.2">
      <c r="A28" s="53" t="s">
        <v>55</v>
      </c>
      <c r="B28" s="84">
        <v>0.11523899999999999</v>
      </c>
      <c r="C28" s="84">
        <v>0.150256</v>
      </c>
      <c r="D28" s="84">
        <v>0.10145700000000001</v>
      </c>
      <c r="E28" s="84">
        <v>0.94434899999999999</v>
      </c>
      <c r="F28" s="84">
        <v>1.176992</v>
      </c>
      <c r="G28" s="85">
        <f t="shared" si="0"/>
        <v>-19.765894755444378</v>
      </c>
    </row>
    <row r="29" spans="1:7" ht="12.75" customHeight="1" x14ac:dyDescent="0.2">
      <c r="A29" s="53" t="s">
        <v>56</v>
      </c>
      <c r="B29" s="84">
        <v>0.182869</v>
      </c>
      <c r="C29" s="84">
        <v>0.40254000000000001</v>
      </c>
      <c r="D29" s="84">
        <v>4.7499E-2</v>
      </c>
      <c r="E29" s="84">
        <v>2.0414409999999998</v>
      </c>
      <c r="F29" s="84">
        <v>5.9213760000000004</v>
      </c>
      <c r="G29" s="85">
        <f t="shared" si="0"/>
        <v>-65.524212615446146</v>
      </c>
    </row>
    <row r="30" spans="1:7" ht="12.75" customHeight="1" x14ac:dyDescent="0.2">
      <c r="A30" s="54" t="s">
        <v>59</v>
      </c>
      <c r="B30" s="99">
        <f>B10-B12</f>
        <v>640.28954700000008</v>
      </c>
      <c r="C30" s="99">
        <f>C10-C12</f>
        <v>597.30937100000006</v>
      </c>
      <c r="D30" s="99">
        <f>D10-D12</f>
        <v>512.49773800000003</v>
      </c>
      <c r="E30" s="99">
        <f>E10-E12</f>
        <v>6585.857489</v>
      </c>
      <c r="F30" s="99">
        <f>SUM(F32:F42)</f>
        <v>6700.0203569999985</v>
      </c>
      <c r="G30" s="100">
        <f t="shared" si="0"/>
        <v>-1.7039182258711207</v>
      </c>
    </row>
    <row r="31" spans="1:7" ht="12.75" customHeight="1" x14ac:dyDescent="0.2">
      <c r="A31" s="52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53" t="s">
        <v>60</v>
      </c>
      <c r="B32" s="84">
        <v>70.994073</v>
      </c>
      <c r="C32" s="84">
        <v>78.216342999999995</v>
      </c>
      <c r="D32" s="84">
        <v>56.275475</v>
      </c>
      <c r="E32" s="84">
        <v>846.83719399999995</v>
      </c>
      <c r="F32" s="84">
        <v>1147.0976250000001</v>
      </c>
      <c r="G32" s="85">
        <f t="shared" ref="G32:G43" si="1">IF(AND(F32&gt;0,E32&gt;0),(E32/F32%)-100,"x  ")</f>
        <v>-26.175664952666963</v>
      </c>
    </row>
    <row r="33" spans="1:7" ht="12.75" customHeight="1" x14ac:dyDescent="0.2">
      <c r="A33" s="53" t="s">
        <v>61</v>
      </c>
      <c r="B33" s="84">
        <v>304.75372499999997</v>
      </c>
      <c r="C33" s="84">
        <v>265.73498899999998</v>
      </c>
      <c r="D33" s="84">
        <v>205.130155</v>
      </c>
      <c r="E33" s="84">
        <v>2683.7547380000001</v>
      </c>
      <c r="F33" s="84">
        <v>2734.8799690000001</v>
      </c>
      <c r="G33" s="85">
        <f t="shared" si="1"/>
        <v>-1.8693775075874299</v>
      </c>
    </row>
    <row r="34" spans="1:7" ht="12.75" customHeight="1" x14ac:dyDescent="0.2">
      <c r="A34" s="53" t="s">
        <v>62</v>
      </c>
      <c r="B34" s="84">
        <v>79.008577000000002</v>
      </c>
      <c r="C34" s="84">
        <v>70.860457999999994</v>
      </c>
      <c r="D34" s="84">
        <v>72.653445000000005</v>
      </c>
      <c r="E34" s="84">
        <v>825.571371</v>
      </c>
      <c r="F34" s="84">
        <v>613.53827200000001</v>
      </c>
      <c r="G34" s="85">
        <f t="shared" si="1"/>
        <v>34.559066430985411</v>
      </c>
    </row>
    <row r="35" spans="1:7" ht="12.75" customHeight="1" x14ac:dyDescent="0.2">
      <c r="A35" s="53" t="s">
        <v>63</v>
      </c>
      <c r="B35" s="84">
        <v>106.180154</v>
      </c>
      <c r="C35" s="84">
        <v>113.151411</v>
      </c>
      <c r="D35" s="84">
        <v>105.695165</v>
      </c>
      <c r="E35" s="84">
        <v>1358.2200539999999</v>
      </c>
      <c r="F35" s="84">
        <v>1344.595049</v>
      </c>
      <c r="G35" s="85">
        <f t="shared" si="1"/>
        <v>1.0133166123237771</v>
      </c>
    </row>
    <row r="36" spans="1:7" ht="12.75" customHeight="1" x14ac:dyDescent="0.2">
      <c r="A36" s="53" t="s">
        <v>65</v>
      </c>
      <c r="B36" s="84">
        <v>1.003274</v>
      </c>
      <c r="C36" s="84">
        <v>0.94509299999999996</v>
      </c>
      <c r="D36" s="84">
        <v>0.72163100000000002</v>
      </c>
      <c r="E36" s="84">
        <v>13.075844</v>
      </c>
      <c r="F36" s="84">
        <v>20.219995000000001</v>
      </c>
      <c r="G36" s="85">
        <f>IF(AND(F36&gt;0,E36&gt;0),(E36/F36%)-100,"x  ")</f>
        <v>-35.332110616248926</v>
      </c>
    </row>
    <row r="37" spans="1:7" ht="12.75" customHeight="1" x14ac:dyDescent="0.2">
      <c r="A37" s="53" t="s">
        <v>66</v>
      </c>
      <c r="B37" s="84">
        <v>13.835747</v>
      </c>
      <c r="C37" s="84">
        <v>10.168699</v>
      </c>
      <c r="D37" s="84">
        <v>16.944091</v>
      </c>
      <c r="E37" s="84">
        <v>145.28823299999999</v>
      </c>
      <c r="F37" s="84">
        <v>131.38046399999999</v>
      </c>
      <c r="G37" s="85">
        <f>IF(AND(F37&gt;0,E37&gt;0),(E37/F37%)-100,"x  ")</f>
        <v>10.585872949877853</v>
      </c>
    </row>
    <row r="38" spans="1:7" ht="12.75" customHeight="1" x14ac:dyDescent="0.2">
      <c r="A38" s="53" t="s">
        <v>67</v>
      </c>
      <c r="B38" s="84">
        <v>22.52026</v>
      </c>
      <c r="C38" s="84">
        <v>22.343139999999998</v>
      </c>
      <c r="D38" s="84">
        <v>22.401693999999999</v>
      </c>
      <c r="E38" s="84">
        <v>270.78377899999998</v>
      </c>
      <c r="F38" s="84">
        <v>301.41660100000001</v>
      </c>
      <c r="G38" s="85">
        <f t="shared" si="1"/>
        <v>-10.162951177330825</v>
      </c>
    </row>
    <row r="39" spans="1:7" ht="12.75" customHeight="1" x14ac:dyDescent="0.2">
      <c r="A39" s="53" t="s">
        <v>149</v>
      </c>
      <c r="B39" s="84">
        <v>0.35597499999999999</v>
      </c>
      <c r="C39" s="84">
        <v>0.12978100000000001</v>
      </c>
      <c r="D39" s="84">
        <v>0.16214500000000001</v>
      </c>
      <c r="E39" s="84">
        <v>5.9658660000000001</v>
      </c>
      <c r="F39" s="84">
        <v>7.6058919999999999</v>
      </c>
      <c r="G39" s="85">
        <f t="shared" si="1"/>
        <v>-21.562572805398759</v>
      </c>
    </row>
    <row r="40" spans="1:7" ht="12.75" customHeight="1" x14ac:dyDescent="0.2">
      <c r="A40" s="53" t="s">
        <v>68</v>
      </c>
      <c r="B40" s="84">
        <v>29.528165000000001</v>
      </c>
      <c r="C40" s="84">
        <v>26.097093999999998</v>
      </c>
      <c r="D40" s="84">
        <v>23.724754999999998</v>
      </c>
      <c r="E40" s="84">
        <v>323.38750099999999</v>
      </c>
      <c r="F40" s="84">
        <v>291.11830200000003</v>
      </c>
      <c r="G40" s="85">
        <f t="shared" si="1"/>
        <v>11.08456554545306</v>
      </c>
    </row>
    <row r="41" spans="1:7" ht="12.75" customHeight="1" x14ac:dyDescent="0.2">
      <c r="A41" s="53" t="s">
        <v>69</v>
      </c>
      <c r="B41" s="84">
        <v>9.7268530000000002</v>
      </c>
      <c r="C41" s="84">
        <v>8.1096970000000006</v>
      </c>
      <c r="D41" s="84">
        <v>7.249333</v>
      </c>
      <c r="E41" s="84">
        <v>91.853660000000005</v>
      </c>
      <c r="F41" s="84">
        <v>88.392728000000005</v>
      </c>
      <c r="G41" s="85">
        <f t="shared" si="1"/>
        <v>3.915403538625938</v>
      </c>
    </row>
    <row r="42" spans="1:7" ht="12.75" customHeight="1" x14ac:dyDescent="0.2">
      <c r="A42" s="53" t="s">
        <v>70</v>
      </c>
      <c r="B42" s="84">
        <v>2.3827440000000002</v>
      </c>
      <c r="C42" s="84">
        <v>1.5526660000000001</v>
      </c>
      <c r="D42" s="84">
        <v>1.539849</v>
      </c>
      <c r="E42" s="84">
        <v>21.119249</v>
      </c>
      <c r="F42" s="84">
        <v>19.775459999999999</v>
      </c>
      <c r="G42" s="85">
        <f t="shared" si="1"/>
        <v>6.7952351045184258</v>
      </c>
    </row>
    <row r="43" spans="1:7" ht="12.75" customHeight="1" x14ac:dyDescent="0.2">
      <c r="A43" s="56" t="s">
        <v>71</v>
      </c>
      <c r="B43" s="84">
        <f>B8-B10</f>
        <v>245.704745</v>
      </c>
      <c r="C43" s="84">
        <f>C8-C10</f>
        <v>168.97959300000002</v>
      </c>
      <c r="D43" s="84">
        <f>D8-D10</f>
        <v>174.45614199999989</v>
      </c>
      <c r="E43" s="84">
        <f>E8-E10</f>
        <v>1986.3849709999995</v>
      </c>
      <c r="F43" s="84">
        <f>F8-F10</f>
        <v>1750.4730590000017</v>
      </c>
      <c r="G43" s="85">
        <f t="shared" si="1"/>
        <v>13.477037580616511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140.068108</v>
      </c>
      <c r="C45" s="84">
        <v>126.702763</v>
      </c>
      <c r="D45" s="84">
        <v>125.397952</v>
      </c>
      <c r="E45" s="84">
        <v>1200.149026</v>
      </c>
      <c r="F45" s="84">
        <v>674.386617</v>
      </c>
      <c r="G45" s="85">
        <f>IF(AND(F45&gt;0,E45&gt;0),(E45/F45%)-100,"x  ")</f>
        <v>77.961572152609904</v>
      </c>
    </row>
    <row r="46" spans="1:7" ht="12.75" customHeight="1" x14ac:dyDescent="0.2">
      <c r="A46" s="54" t="s">
        <v>73</v>
      </c>
      <c r="B46" s="84">
        <v>67.950208000000003</v>
      </c>
      <c r="C46" s="84">
        <v>8.3757870000000008</v>
      </c>
      <c r="D46" s="84">
        <v>21.134288999999999</v>
      </c>
      <c r="E46" s="84">
        <v>318.51464900000002</v>
      </c>
      <c r="F46" s="84">
        <v>593.65458599999999</v>
      </c>
      <c r="G46" s="85">
        <f>IF(AND(F46&gt;0,E46&gt;0),(E46/F46%)-100,"x  ")</f>
        <v>-46.346805615344806</v>
      </c>
    </row>
    <row r="47" spans="1:7" ht="12.75" customHeight="1" x14ac:dyDescent="0.2">
      <c r="A47" s="54" t="s">
        <v>74</v>
      </c>
      <c r="B47" s="84">
        <v>20.949043</v>
      </c>
      <c r="C47" s="84">
        <v>17.940837999999999</v>
      </c>
      <c r="D47" s="84">
        <v>15.438193999999999</v>
      </c>
      <c r="E47" s="84">
        <v>242.62386799999999</v>
      </c>
      <c r="F47" s="84">
        <v>249.765466</v>
      </c>
      <c r="G47" s="85">
        <f>IF(AND(F47&gt;0,E47&gt;0),(E47/F47%)-100,"x  ")</f>
        <v>-2.8593216325591015</v>
      </c>
    </row>
    <row r="48" spans="1:7" ht="12.75" customHeight="1" x14ac:dyDescent="0.2">
      <c r="A48" s="54" t="s">
        <v>75</v>
      </c>
      <c r="B48" s="84">
        <v>10.244260000000001</v>
      </c>
      <c r="C48" s="84">
        <v>9.2968659999999996</v>
      </c>
      <c r="D48" s="84">
        <v>8.6850109999999994</v>
      </c>
      <c r="E48" s="84">
        <v>135.17411899999999</v>
      </c>
      <c r="F48" s="84">
        <v>129.98142100000001</v>
      </c>
      <c r="G48" s="85">
        <f>IF(AND(F48&gt;0,E48&gt;0),(E48/F48%)-100,"x  ")</f>
        <v>3.9949540173129634</v>
      </c>
    </row>
    <row r="49" spans="1:7" ht="12.75" customHeight="1" x14ac:dyDescent="0.2">
      <c r="A49" s="55" t="s">
        <v>76</v>
      </c>
      <c r="B49" s="84">
        <v>11.076957</v>
      </c>
      <c r="C49" s="84">
        <v>6.8084930000000004</v>
      </c>
      <c r="D49" s="84">
        <v>4.4989780000000001</v>
      </c>
      <c r="E49" s="84">
        <v>105.266352</v>
      </c>
      <c r="F49" s="84">
        <v>255.549633</v>
      </c>
      <c r="G49" s="85">
        <f>IF(AND(F49&gt;0,E49&gt;0),(E49/F49%)-100,"x  ")</f>
        <v>-58.807864145905462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0.39885599999999999</v>
      </c>
      <c r="C51" s="84">
        <v>0.377141</v>
      </c>
      <c r="D51" s="84">
        <v>0.267621</v>
      </c>
      <c r="E51" s="84">
        <v>7.3193010000000003</v>
      </c>
      <c r="F51" s="84">
        <v>7.9609220000000001</v>
      </c>
      <c r="G51" s="85">
        <f>IF(AND(F51&gt;0,E51&gt;0),(E51/F51%)-100,"x  ")</f>
        <v>-8.0596317863684561</v>
      </c>
    </row>
    <row r="52" spans="1:7" ht="12.75" customHeight="1" x14ac:dyDescent="0.2">
      <c r="A52" s="56" t="s">
        <v>118</v>
      </c>
      <c r="B52" s="84">
        <v>0.56835500000000005</v>
      </c>
      <c r="C52" s="84">
        <v>0.33957399999999999</v>
      </c>
      <c r="D52" s="84">
        <v>0.41159899999999999</v>
      </c>
      <c r="E52" s="84">
        <v>5.1991250000000004</v>
      </c>
      <c r="F52" s="84">
        <v>3.8713669999999998</v>
      </c>
      <c r="G52" s="85">
        <f>IF(AND(F52&gt;0,E52&gt;0),(E52/F52%)-100,"x  ")</f>
        <v>34.296877562886721</v>
      </c>
    </row>
    <row r="53" spans="1:7" ht="12.75" customHeight="1" x14ac:dyDescent="0.2">
      <c r="A53" s="56" t="s">
        <v>78</v>
      </c>
      <c r="B53" s="84">
        <v>1.8080000000000001</v>
      </c>
      <c r="C53" s="84">
        <v>2.6320679999999999</v>
      </c>
      <c r="D53" s="84">
        <v>2.2469640000000002</v>
      </c>
      <c r="E53" s="84">
        <v>38.465705</v>
      </c>
      <c r="F53" s="84">
        <v>45.291576999999997</v>
      </c>
      <c r="G53" s="85">
        <f>IF(AND(F53&gt;0,E53&gt;0),(E53/F53%)-100,"x  ")</f>
        <v>-15.070952375979303</v>
      </c>
    </row>
    <row r="54" spans="1:7" ht="12.75" customHeight="1" x14ac:dyDescent="0.2">
      <c r="A54" s="57" t="s">
        <v>79</v>
      </c>
      <c r="B54" s="84">
        <v>144.51123200000001</v>
      </c>
      <c r="C54" s="84">
        <v>142.70604800000001</v>
      </c>
      <c r="D54" s="84">
        <v>122.366789</v>
      </c>
      <c r="E54" s="84">
        <v>1610.897109</v>
      </c>
      <c r="F54" s="84">
        <v>1585.254954</v>
      </c>
      <c r="G54" s="85">
        <f>IF(AND(F54&gt;0,E54&gt;0),(E54/F54%)-100,"x  ")</f>
        <v>1.617541388866087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114.38240999999999</v>
      </c>
      <c r="C56" s="84">
        <v>116.704831</v>
      </c>
      <c r="D56" s="84">
        <v>98.131573000000003</v>
      </c>
      <c r="E56" s="84">
        <v>1285.3557740000001</v>
      </c>
      <c r="F56" s="84">
        <v>1263.0215639999999</v>
      </c>
      <c r="G56" s="85">
        <f>IF(AND(F56&gt;0,E56&gt;0),(E56/F56%)-100,"x  ")</f>
        <v>1.7683158100062428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94.661929000000001</v>
      </c>
      <c r="C58" s="84">
        <v>98.246454999999997</v>
      </c>
      <c r="D58" s="84">
        <v>80.291352000000003</v>
      </c>
      <c r="E58" s="84">
        <v>1045.516791</v>
      </c>
      <c r="F58" s="84">
        <v>985.82513400000005</v>
      </c>
      <c r="G58" s="85">
        <f>IF(AND(F58&gt;0,E58&gt;0),(E58/F58%)-100,"x  ")</f>
        <v>6.0549944347432216</v>
      </c>
    </row>
    <row r="59" spans="1:7" ht="12.75" customHeight="1" x14ac:dyDescent="0.2">
      <c r="A59" s="51" t="s">
        <v>82</v>
      </c>
      <c r="B59" s="84">
        <v>6.3909269999999996</v>
      </c>
      <c r="C59" s="84">
        <v>6.1556259999999998</v>
      </c>
      <c r="D59" s="84">
        <v>4.1507310000000004</v>
      </c>
      <c r="E59" s="84">
        <v>62.463836999999998</v>
      </c>
      <c r="F59" s="84">
        <v>125.057755</v>
      </c>
      <c r="G59" s="85">
        <f>IF(AND(F59&gt;0,E59&gt;0),(E59/F59%)-100,"x  ")</f>
        <v>-50.052008370052704</v>
      </c>
    </row>
    <row r="60" spans="1:7" ht="12.75" customHeight="1" x14ac:dyDescent="0.2">
      <c r="A60" s="50" t="s">
        <v>119</v>
      </c>
      <c r="B60" s="90">
        <v>27.650455999999998</v>
      </c>
      <c r="C60" s="84">
        <v>24.724238</v>
      </c>
      <c r="D60" s="84">
        <v>22.941400999999999</v>
      </c>
      <c r="E60" s="84">
        <v>306.09094900000002</v>
      </c>
      <c r="F60" s="84">
        <v>292.56126</v>
      </c>
      <c r="G60" s="85">
        <f>IF(AND(F60&gt;0,E60&gt;0),(E60/F60%)-100,"x  ")</f>
        <v>4.6245661506926865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6.0313990000000004</v>
      </c>
      <c r="C62" s="84">
        <v>7.9293500000000003</v>
      </c>
      <c r="D62" s="84">
        <v>3.8524150000000001</v>
      </c>
      <c r="E62" s="84">
        <v>72.172613999999996</v>
      </c>
      <c r="F62" s="84">
        <v>66.473905999999999</v>
      </c>
      <c r="G62" s="85">
        <f>IF(AND(F62&gt;0,E62&gt;0),(E62/F62%)-100,"x  ")</f>
        <v>8.5728496231288034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317.11522100000002</v>
      </c>
      <c r="C64" s="84">
        <v>305.148751</v>
      </c>
      <c r="D64" s="84">
        <v>264.36943400000001</v>
      </c>
      <c r="E64" s="84">
        <v>3622.4924489999999</v>
      </c>
      <c r="F64" s="84">
        <v>4132.2654480000001</v>
      </c>
      <c r="G64" s="85">
        <f>IF(AND(F64&gt;0,E64&gt;0),(E64/F64%)-100,"x  ")</f>
        <v>-12.336404943364144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39.621091</v>
      </c>
      <c r="C66" s="84">
        <v>40.830593999999998</v>
      </c>
      <c r="D66" s="84">
        <v>33.838825</v>
      </c>
      <c r="E66" s="84">
        <v>483.335689</v>
      </c>
      <c r="F66" s="84">
        <v>542.80864999999994</v>
      </c>
      <c r="G66" s="85">
        <f t="shared" ref="G66:G71" si="2">IF(AND(F66&gt;0,E66&gt;0),(E66/F66%)-100,"x  ")</f>
        <v>-10.956524182140413</v>
      </c>
    </row>
    <row r="67" spans="1:7" ht="12.75" customHeight="1" x14ac:dyDescent="0.2">
      <c r="A67" s="56" t="s">
        <v>177</v>
      </c>
      <c r="B67" s="84">
        <v>196.60694599999999</v>
      </c>
      <c r="C67" s="84">
        <v>188.39607799999999</v>
      </c>
      <c r="D67" s="84">
        <v>155.40927400000001</v>
      </c>
      <c r="E67" s="84">
        <v>2223.8346550000001</v>
      </c>
      <c r="F67" s="84">
        <v>2477.8700140000001</v>
      </c>
      <c r="G67" s="85">
        <f t="shared" si="2"/>
        <v>-10.252166480271228</v>
      </c>
    </row>
    <row r="68" spans="1:7" ht="12.75" customHeight="1" x14ac:dyDescent="0.2">
      <c r="A68" s="56" t="s">
        <v>86</v>
      </c>
      <c r="B68" s="84">
        <v>23.896336999999999</v>
      </c>
      <c r="C68" s="84">
        <v>22.796216000000001</v>
      </c>
      <c r="D68" s="84">
        <v>25.310224999999999</v>
      </c>
      <c r="E68" s="84">
        <v>301.74101000000002</v>
      </c>
      <c r="F68" s="84">
        <v>329.78762999999998</v>
      </c>
      <c r="G68" s="85">
        <f t="shared" si="2"/>
        <v>-8.5044487569166733</v>
      </c>
    </row>
    <row r="69" spans="1:7" ht="12.75" customHeight="1" x14ac:dyDescent="0.2">
      <c r="A69" s="56" t="s">
        <v>133</v>
      </c>
      <c r="B69" s="84">
        <v>19.692070000000001</v>
      </c>
      <c r="C69" s="84">
        <v>17.604223000000001</v>
      </c>
      <c r="D69" s="84">
        <v>14.300753</v>
      </c>
      <c r="E69" s="84">
        <v>166.70239000000001</v>
      </c>
      <c r="F69" s="84">
        <v>137.364045</v>
      </c>
      <c r="G69" s="85">
        <f t="shared" si="2"/>
        <v>21.358096290772451</v>
      </c>
    </row>
    <row r="70" spans="1:7" ht="12.75" customHeight="1" x14ac:dyDescent="0.2">
      <c r="A70" s="58" t="s">
        <v>134</v>
      </c>
      <c r="B70" s="84">
        <v>3.4560149999999998</v>
      </c>
      <c r="C70" s="84">
        <v>4.1656300000000002</v>
      </c>
      <c r="D70" s="84">
        <v>3.5020250000000002</v>
      </c>
      <c r="E70" s="84">
        <v>42.698985</v>
      </c>
      <c r="F70" s="84">
        <v>70.779016999999996</v>
      </c>
      <c r="G70" s="85">
        <f t="shared" si="2"/>
        <v>-39.672819982792355</v>
      </c>
    </row>
    <row r="71" spans="1:7" ht="12.75" customHeight="1" x14ac:dyDescent="0.2">
      <c r="A71" s="59" t="s">
        <v>87</v>
      </c>
      <c r="B71" s="84">
        <v>3.8470620000000002</v>
      </c>
      <c r="C71" s="84">
        <v>4.6171069999999999</v>
      </c>
      <c r="D71" s="84">
        <v>3.7774299999999998</v>
      </c>
      <c r="E71" s="84">
        <v>75.052436999999998</v>
      </c>
      <c r="F71" s="84">
        <v>92.513063000000002</v>
      </c>
      <c r="G71" s="85">
        <f t="shared" si="2"/>
        <v>-18.873687059739879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2.2826930000000001</v>
      </c>
      <c r="C73" s="84">
        <v>2.8479290000000002</v>
      </c>
      <c r="D73" s="84">
        <v>2.6345710000000002</v>
      </c>
      <c r="E73" s="84">
        <v>52.150067999999997</v>
      </c>
      <c r="F73" s="84">
        <v>57.708163999999996</v>
      </c>
      <c r="G73" s="85">
        <f>IF(AND(F73&gt;0,E73&gt;0),(E73/F73%)-100,"x  ")</f>
        <v>-9.6313859508682356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1846.31052</v>
      </c>
      <c r="C75" s="87">
        <v>1636.354501</v>
      </c>
      <c r="D75" s="87">
        <v>1476.287112</v>
      </c>
      <c r="E75" s="87">
        <v>19194.158305000001</v>
      </c>
      <c r="F75" s="87">
        <v>20175.973609000001</v>
      </c>
      <c r="G75" s="88">
        <f>IF(AND(F75&gt;0,E75&gt;0),(E75/F75%)-100,"x  ")</f>
        <v>-4.866259854553121</v>
      </c>
    </row>
    <row r="77" spans="1:7" x14ac:dyDescent="0.2">
      <c r="A77" s="33" t="s">
        <v>151</v>
      </c>
    </row>
    <row r="78" spans="1:7" x14ac:dyDescent="0.2">
      <c r="A78" s="81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29 A31:G75 A30 A13:G24 A12">
    <cfRule type="expression" dxfId="3" priority="7">
      <formula>MOD(ROW(),2)=0</formula>
    </cfRule>
  </conditionalFormatting>
  <conditionalFormatting sqref="A25:G25">
    <cfRule type="expression" dxfId="2" priority="3">
      <formula>MOD(ROW(),2)=0</formula>
    </cfRule>
  </conditionalFormatting>
  <conditionalFormatting sqref="B30:G30">
    <cfRule type="expression" dxfId="1" priority="2">
      <formula>MOD(ROW(),2)=0</formula>
    </cfRule>
  </conditionalFormatting>
  <conditionalFormatting sqref="B12:G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4/13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4/13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9"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19194.158305000001</v>
      </c>
      <c r="C8" s="94"/>
      <c r="D8" s="93">
        <v>20175.973609000001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2013</v>
      </c>
      <c r="C9" s="20">
        <v>2013</v>
      </c>
      <c r="D9" s="12">
        <v>2012</v>
      </c>
      <c r="E9" s="12">
        <v>2012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61</v>
      </c>
      <c r="B10" s="92">
        <v>2683.7547380000001</v>
      </c>
      <c r="C10" s="95">
        <f t="shared" ref="C10:C24" si="0">IF(B$8&gt;0,B10/B$8*100,0)</f>
        <v>13.982143396727601</v>
      </c>
      <c r="D10" s="96">
        <v>2734.8799690000001</v>
      </c>
      <c r="E10" s="95">
        <f t="shared" ref="E10:E24" si="1">IF(D$8&gt;0,D10/D$8*100,0)</f>
        <v>13.555132565102276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171</v>
      </c>
      <c r="B11" s="92">
        <v>2203.2862570000002</v>
      </c>
      <c r="C11" s="97">
        <f t="shared" si="0"/>
        <v>11.478941780041758</v>
      </c>
      <c r="D11" s="96">
        <v>2457.9682590000002</v>
      </c>
      <c r="E11" s="95">
        <f t="shared" si="1"/>
        <v>12.18265005017434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1358.2200539999999</v>
      </c>
      <c r="C12" s="97">
        <f t="shared" si="0"/>
        <v>7.076215754905955</v>
      </c>
      <c r="D12" s="96">
        <v>1344.595049</v>
      </c>
      <c r="E12" s="95">
        <f t="shared" si="1"/>
        <v>6.6643378657087933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72</v>
      </c>
      <c r="B13" s="92">
        <v>1200.149026</v>
      </c>
      <c r="C13" s="97">
        <f t="shared" si="0"/>
        <v>6.252678585480699</v>
      </c>
      <c r="D13" s="96">
        <v>674.386617</v>
      </c>
      <c r="E13" s="95">
        <f t="shared" si="1"/>
        <v>3.3425232906687232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1183.834854</v>
      </c>
      <c r="C14" s="97">
        <f t="shared" si="0"/>
        <v>6.167683079344072</v>
      </c>
      <c r="D14" s="96">
        <v>1307.7024449999999</v>
      </c>
      <c r="E14" s="95">
        <f t="shared" si="1"/>
        <v>6.4814837208979421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172</v>
      </c>
      <c r="B15" s="92">
        <v>1045.516791</v>
      </c>
      <c r="C15" s="97">
        <f t="shared" si="0"/>
        <v>5.447057247244059</v>
      </c>
      <c r="D15" s="96">
        <v>985.82513400000005</v>
      </c>
      <c r="E15" s="95">
        <f t="shared" si="1"/>
        <v>4.8861341370918927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173</v>
      </c>
      <c r="B16" s="92">
        <v>917.42502000000002</v>
      </c>
      <c r="C16" s="97">
        <f t="shared" si="0"/>
        <v>4.779709562784082</v>
      </c>
      <c r="D16" s="96">
        <v>937.43299300000001</v>
      </c>
      <c r="E16" s="95">
        <f t="shared" si="1"/>
        <v>4.6462837985763148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174</v>
      </c>
      <c r="B17" s="92">
        <v>846.83719399999995</v>
      </c>
      <c r="C17" s="97">
        <f t="shared" si="0"/>
        <v>4.4119527438689632</v>
      </c>
      <c r="D17" s="96">
        <v>1147.0976250000001</v>
      </c>
      <c r="E17" s="95">
        <f t="shared" si="1"/>
        <v>5.6854635480307545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62</v>
      </c>
      <c r="B18" s="92">
        <v>825.571371</v>
      </c>
      <c r="C18" s="97">
        <f t="shared" si="0"/>
        <v>4.301159539696731</v>
      </c>
      <c r="D18" s="96">
        <v>613.53827200000001</v>
      </c>
      <c r="E18" s="95">
        <f t="shared" si="1"/>
        <v>3.0409351434040133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48</v>
      </c>
      <c r="B19" s="92">
        <v>699.00670200000002</v>
      </c>
      <c r="C19" s="97">
        <f t="shared" si="0"/>
        <v>3.6417679321625247</v>
      </c>
      <c r="D19" s="96">
        <v>737.77748599999995</v>
      </c>
      <c r="E19" s="95">
        <f t="shared" si="1"/>
        <v>3.6567131792385759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53</v>
      </c>
      <c r="B20" s="92">
        <v>655.72764299999994</v>
      </c>
      <c r="C20" s="97">
        <f t="shared" si="0"/>
        <v>3.4162875630195542</v>
      </c>
      <c r="D20" s="96">
        <v>709.36136299999998</v>
      </c>
      <c r="E20" s="95">
        <f t="shared" si="1"/>
        <v>3.5158717826810175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45</v>
      </c>
      <c r="B21" s="92">
        <v>560.05955500000005</v>
      </c>
      <c r="C21" s="97">
        <f t="shared" si="0"/>
        <v>2.9178646237074473</v>
      </c>
      <c r="D21" s="96">
        <v>674.47366</v>
      </c>
      <c r="E21" s="95">
        <f t="shared" si="1"/>
        <v>3.3429547097500865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52</v>
      </c>
      <c r="B22" s="92">
        <v>409.02538700000002</v>
      </c>
      <c r="C22" s="97">
        <f t="shared" si="0"/>
        <v>2.130988921214902</v>
      </c>
      <c r="D22" s="96">
        <v>480.30359299999998</v>
      </c>
      <c r="E22" s="95">
        <f t="shared" si="1"/>
        <v>2.3805720720498389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346.23668700000002</v>
      </c>
      <c r="C23" s="97">
        <f t="shared" si="0"/>
        <v>1.8038649129501383</v>
      </c>
      <c r="D23" s="96">
        <v>373.438445</v>
      </c>
      <c r="E23" s="95">
        <f t="shared" si="1"/>
        <v>1.850906688505076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68</v>
      </c>
      <c r="B24" s="92">
        <v>323.38750099999999</v>
      </c>
      <c r="C24" s="97">
        <f t="shared" si="0"/>
        <v>1.6848225166287121</v>
      </c>
      <c r="D24" s="96">
        <v>291.11830200000003</v>
      </c>
      <c r="E24" s="95">
        <f t="shared" si="1"/>
        <v>1.4428959297911621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3936.1195250000001</v>
      </c>
      <c r="C26" s="97">
        <f>IF(B$8&gt;0,B26/B$8*100,0)</f>
        <v>20.506861840222797</v>
      </c>
      <c r="D26" s="96">
        <f>D8-(SUM(D10:D24))</f>
        <v>4706.0743969999985</v>
      </c>
      <c r="E26" s="95">
        <f>IF(D$8&gt;0,D26/D$8*100,0)</f>
        <v>23.325141518329183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2013</v>
      </c>
      <c r="C33" s="6">
        <v>2012</v>
      </c>
      <c r="D33" s="6">
        <v>2011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1645.6175780000001</v>
      </c>
      <c r="C34" s="98">
        <v>1686.372539</v>
      </c>
      <c r="D34" s="98">
        <v>1604.367011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1514.602909</v>
      </c>
      <c r="C35" s="98">
        <v>1589.9980929999999</v>
      </c>
      <c r="D35" s="98">
        <v>1465.419752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1508.683399</v>
      </c>
      <c r="C36" s="98">
        <v>1969.4411660000001</v>
      </c>
      <c r="D36" s="98">
        <v>1829.7722530000001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1641.0267570000001</v>
      </c>
      <c r="C37" s="98">
        <v>1487.2617789999999</v>
      </c>
      <c r="D37" s="98">
        <v>1687.062786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1529.3692610000001</v>
      </c>
      <c r="C38" s="98">
        <v>1887.848473</v>
      </c>
      <c r="D38" s="98">
        <v>1706.591723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1624.950722</v>
      </c>
      <c r="C39" s="98">
        <v>1835.079178</v>
      </c>
      <c r="D39" s="98">
        <v>1821.3628679999999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1561.5481589999999</v>
      </c>
      <c r="C40" s="98">
        <v>1604.0709890000001</v>
      </c>
      <c r="D40" s="98">
        <v>1698.085122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1584.448873</v>
      </c>
      <c r="C41" s="98">
        <v>1658.1613279999999</v>
      </c>
      <c r="D41" s="98">
        <v>1721.4583250000001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1624.9585139999999</v>
      </c>
      <c r="C42" s="98">
        <v>1704.745848</v>
      </c>
      <c r="D42" s="98">
        <v>1676.0366759999999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>
        <v>1846.31052</v>
      </c>
      <c r="C43" s="98">
        <v>1855.8917180000001</v>
      </c>
      <c r="D43" s="98">
        <v>1848.9809210000001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>
        <v>1636.354501</v>
      </c>
      <c r="C44" s="98">
        <v>1526.569784</v>
      </c>
      <c r="D44" s="98">
        <v>1882.135023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>
        <v>1476.287112</v>
      </c>
      <c r="C45" s="98">
        <v>1370.5327139999999</v>
      </c>
      <c r="D45" s="98">
        <v>2018.974766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2014-08-27T07:47:10Z</cp:lastPrinted>
  <dcterms:created xsi:type="dcterms:W3CDTF">2012-03-28T07:56:08Z</dcterms:created>
  <dcterms:modified xsi:type="dcterms:W3CDTF">2019-08-19T06:40:58Z</dcterms:modified>
  <cp:category>LIS-Bericht</cp:category>
</cp:coreProperties>
</file>