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8" i="10"/>
  <c r="G37" i="10"/>
  <c r="G36" i="10"/>
  <c r="G35" i="10"/>
  <c r="G34" i="10"/>
  <c r="G33" i="10"/>
  <c r="G30" i="10"/>
  <c r="G29" i="10"/>
  <c r="G28" i="10"/>
  <c r="G27" i="10"/>
  <c r="G3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1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<sst xmlns="http://schemas.openxmlformats.org/spreadsheetml/2006/main" count="221" uniqueCount="179">
  <si>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</si>
  <si>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</si>
  <si>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</si>
  <si>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</si>
  <si>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</si>
  <si>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</si>
  <si>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</si>
  <si>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</si>
  <si>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</si>
  <si>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</si>
  <si>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</si>
  <si>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</si>
  <si>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</si>
  <si>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</si>
  <si>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</si>
  <si>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</si>
  <si>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</si>
  <si>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</si>
  <si>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</si>
  <si>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</si>
  <si>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</si>
  <si>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</si>
  <si>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</si>
  <si>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</si>
  <si>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</si>
  <si>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</si>
  <si>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</si>
  <si>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</si>
  <si>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</si>
  <si>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</si>
  <si>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</si>
  <si>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</si>
  <si>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</si>
  <si>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</si>
  <si>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</si>
  <si>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</si>
  <si>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</si>
  <si>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</si>
  <si>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</si>
  <si>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</si>
  <si>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</si>
  <si>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</si>
  <si>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</si>
  <si>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</si>
  <si>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</si>
  <si>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</si>
  <si>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</si>
  <si>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</si>
  <si>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</si>
  <si>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</si>
  <si>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</si>
  <si>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</si>
  <si>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</si>
  <si>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</si>
  <si>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</si>
  <si>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</si>
  <si>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</si>
  <si>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</si>
  <si>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</si>
  <si>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</si>
  <si>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</si>
  <si>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</si>
  <si>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</si>
  <si>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</si>
  <si>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</si>
  <si>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</si>
  <si>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</si>
  <si>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</si>
  <si>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</si>
  <si>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</si>
  <si>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</si>
  <si>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</si>
  <si>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</si>
  <si>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</si>
  <si>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</si>
  <si>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</si>
  <si>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</si>
  <si>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</si>
  <si>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</si>
  <si>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</si>
  <si>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</si>
  <si>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</si>
  <si>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</si>
  <si>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</si>
  <si>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</si>
  <si>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</si>
  <si>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</si>
  <si>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</si>
  <si>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</si>
  <si>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</si>
  <si>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</si>
  <si>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</si>
  <si>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</si>
  <si>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</si>
  <si>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</si>
  <si>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</si>
  <si>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</si>
  <si>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</si>
  <si>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</si>
  <si>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</si>
  <si>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</si>
  <si>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</si>
  <si>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</si>
  <si>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</si>
  <si>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</si>
  <si>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</si>
  <si>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</si>
  <si>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</si>
  <si>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</si>
  <si>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</si>
  <si>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</si>
  <si>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</si>
  <si>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</si>
  <si>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</si>
  <si>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</si>
  <si>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</si>
  <si>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</si>
  <si>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</si>
  <si>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</si>
  <si>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</si>
  <si>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</si>
  <si>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</si>
  <si>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</si>
  <si>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</si>
  <si>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</si>
  <si>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</si>
  <si>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</si>
  <si>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</si>
  <si>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</si>
  <si>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</si>
  <si>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</si>
  <si>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</si>
  <si>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</si>
  <si>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</si>
  <si>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</si>
  <si>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</si>
  <si>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</si>
  <si>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</si>
  <si>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</si>
  <si>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</si>
  <si>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</si>
  <si>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</si>
  <si>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</si>
  <si>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</si>
  <si>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</si>
  <si>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</si>
  <si>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</si>
  <si>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</si>
  <si>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</si>
  <si>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</si>
  <si>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</si>
  <si>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</si>
  <si>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</si>
  <si>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</si>
  <si>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</si>
  <si>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</si>
  <si>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</si>
  <si>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</si>
  <si>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</si>
  <si>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</si>
  <si>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</si>
  <si>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4/14 SH</t>
  </si>
  <si>
    <t>4. Quartal 2014</t>
  </si>
  <si>
    <t xml:space="preserve">© Statistisches Amt für Hamburg und Schleswig-Holstein, Hamburg 2019 
Auszugsweise Vervielfältigung und Verbreitung mit Quellenangabe gestattet.        </t>
  </si>
  <si>
    <t>Januar - Dezember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</si>
  <si>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</si>
  <si>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</si>
  <si>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</si>
  <si>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</si>
  <si>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</si>
  <si>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2012 bis 2014 im Monatsvergleich</t>
  </si>
  <si>
    <t>Januar - Dezember 2014</t>
  </si>
  <si>
    <t>China, Volksrepublik</t>
  </si>
  <si>
    <t>Verein.Staaten (USA)</t>
  </si>
  <si>
    <t>Vereinigt.Königreich</t>
  </si>
  <si>
    <t>Frankreich</t>
  </si>
  <si>
    <t xml:space="preserve">2. Einfuhr des Landes Schleswig-Holstein in 2012 bis 2014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</si>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</sst>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Frankreich</c:v>
                </c:pt>
                <c:pt idx="9">
                  <c:v>Italien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Japan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2875.3550930000001</c:v>
                </c:pt>
                <c:pt idx="1">
                  <c:v>2393.846618</c:v>
                </c:pt>
                <c:pt idx="2">
                  <c:v>1350.04411</c:v>
                </c:pt>
                <c:pt idx="3">
                  <c:v>1147.8566040000001</c:v>
                </c:pt>
                <c:pt idx="4">
                  <c:v>1146.474136</c:v>
                </c:pt>
                <c:pt idx="5">
                  <c:v>1092.997249</c:v>
                </c:pt>
                <c:pt idx="6">
                  <c:v>954.42757500000005</c:v>
                </c:pt>
                <c:pt idx="7">
                  <c:v>948.55459800000006</c:v>
                </c:pt>
                <c:pt idx="8">
                  <c:v>732.44707300000005</c:v>
                </c:pt>
                <c:pt idx="9">
                  <c:v>718.034222</c:v>
                </c:pt>
                <c:pt idx="10">
                  <c:v>696.20576100000005</c:v>
                </c:pt>
                <c:pt idx="11">
                  <c:v>599.78294500000004</c:v>
                </c:pt>
                <c:pt idx="12">
                  <c:v>458.199434</c:v>
                </c:pt>
                <c:pt idx="13">
                  <c:v>342.29594300000002</c:v>
                </c:pt>
                <c:pt idx="14">
                  <c:v>330.929776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Dänemark</c:v>
                </c:pt>
                <c:pt idx="1">
                  <c:v>China, Volksrepublik</c:v>
                </c:pt>
                <c:pt idx="2">
                  <c:v>Schweden</c:v>
                </c:pt>
                <c:pt idx="3">
                  <c:v>Norwegen</c:v>
                </c:pt>
                <c:pt idx="4">
                  <c:v>Niederlande</c:v>
                </c:pt>
                <c:pt idx="5">
                  <c:v>Verein.Staaten (USA)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Frankreich</c:v>
                </c:pt>
                <c:pt idx="9">
                  <c:v>Italien</c:v>
                </c:pt>
                <c:pt idx="10">
                  <c:v>Finnland</c:v>
                </c:pt>
                <c:pt idx="11">
                  <c:v>Belgien</c:v>
                </c:pt>
                <c:pt idx="12">
                  <c:v>Spanien</c:v>
                </c:pt>
                <c:pt idx="13">
                  <c:v>Österreich</c:v>
                </c:pt>
                <c:pt idx="14">
                  <c:v>Japan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2683.7547380000001</c:v>
                </c:pt>
                <c:pt idx="1">
                  <c:v>2203.2862570000002</c:v>
                </c:pt>
                <c:pt idx="2">
                  <c:v>1358.2200539999999</c:v>
                </c:pt>
                <c:pt idx="3">
                  <c:v>1200.149026</c:v>
                </c:pt>
                <c:pt idx="4">
                  <c:v>1183.834854</c:v>
                </c:pt>
                <c:pt idx="5">
                  <c:v>1045.516791</c:v>
                </c:pt>
                <c:pt idx="6">
                  <c:v>825.571371</c:v>
                </c:pt>
                <c:pt idx="7">
                  <c:v>846.83719399999995</c:v>
                </c:pt>
                <c:pt idx="8">
                  <c:v>917.42502000000002</c:v>
                </c:pt>
                <c:pt idx="9">
                  <c:v>699.00670200000002</c:v>
                </c:pt>
                <c:pt idx="10">
                  <c:v>655.72764299999994</c:v>
                </c:pt>
                <c:pt idx="11">
                  <c:v>560.05955500000005</c:v>
                </c:pt>
                <c:pt idx="12">
                  <c:v>409.02538700000002</c:v>
                </c:pt>
                <c:pt idx="13">
                  <c:v>346.23668700000002</c:v>
                </c:pt>
                <c:pt idx="14">
                  <c:v>301.74101000000002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101632"/>
        <c:axId val="68115840"/>
      </c:barChart>
      <c:catAx>
        <c:axId val="681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15840"/>
        <c:crosses val="autoZero"/>
        <c:auto val="1"/>
        <c:lblAlgn val="ctr"/>
        <c:lblOffset val="100"/>
        <c:noMultiLvlLbl val="0"/>
      </c:catAx>
      <c:valAx>
        <c:axId val="6811584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0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1686.372539</c:v>
                </c:pt>
                <c:pt idx="1">
                  <c:v>1589.9980929999999</c:v>
                </c:pt>
                <c:pt idx="2">
                  <c:v>1969.4411660000001</c:v>
                </c:pt>
                <c:pt idx="3">
                  <c:v>1487.2617789999999</c:v>
                </c:pt>
                <c:pt idx="4">
                  <c:v>1887.848473</c:v>
                </c:pt>
                <c:pt idx="5">
                  <c:v>1835.079178</c:v>
                </c:pt>
                <c:pt idx="6">
                  <c:v>1604.0709890000001</c:v>
                </c:pt>
                <c:pt idx="7">
                  <c:v>1658.1613279999999</c:v>
                </c:pt>
                <c:pt idx="8">
                  <c:v>1704.745848</c:v>
                </c:pt>
                <c:pt idx="9">
                  <c:v>1855.8917180000001</c:v>
                </c:pt>
                <c:pt idx="10">
                  <c:v>1526.569784</c:v>
                </c:pt>
                <c:pt idx="11">
                  <c:v>1370.5327139999999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8288"/>
        <c:axId val="69087616"/>
      </c:lineChart>
      <c:catAx>
        <c:axId val="690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87616"/>
        <c:crosses val="autoZero"/>
        <c:auto val="1"/>
        <c:lblAlgn val="ctr"/>
        <c:lblOffset val="100"/>
        <c:noMultiLvlLbl val="0"/>
      </c:catAx>
      <c:valAx>
        <c:axId val="690876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068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105</v>
      </c>
    </row>
    <row r="4" spans="1:7" ht="20.25" x14ac:dyDescent="0.3">
      <c r="A4" s="31" t="s">
        <v>106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144</v>
      </c>
    </row>
    <row r="16" spans="1:7" ht="15" x14ac:dyDescent="0.2">
      <c r="G16" s="63" t="s">
        <v>161</v>
      </c>
    </row>
    <row r="17" spans="1:7" x14ac:dyDescent="0.2">
      <c r="G17" s="64"/>
    </row>
    <row r="18" spans="1:7" ht="37.5" customHeight="1" x14ac:dyDescent="0.5">
      <c r="G18" s="32" t="s">
        <v>130</v>
      </c>
    </row>
    <row r="19" spans="1:7" ht="37.5" customHeight="1" x14ac:dyDescent="0.5">
      <c r="G19" s="32" t="s">
        <v>129</v>
      </c>
    </row>
    <row r="20" spans="1:7" ht="37.5" x14ac:dyDescent="0.5">
      <c r="G20" s="82" t="s">
        <v>162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137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108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110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148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122</v>
      </c>
      <c r="B18" s="104" t="s">
        <v>154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123</v>
      </c>
      <c r="B19" s="105" t="s">
        <v>149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138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124</v>
      </c>
      <c r="B23" s="103" t="s">
        <v>125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126</v>
      </c>
      <c r="B24" s="103" t="s">
        <v>127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139</v>
      </c>
      <c r="B27" s="77" t="s">
        <v>140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163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145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141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142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128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155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121</v>
      </c>
      <c r="B4" s="83" t="s">
        <v>101</v>
      </c>
      <c r="C4" s="83" t="s">
        <v>102</v>
      </c>
      <c r="D4" s="83" t="s">
        <v>103</v>
      </c>
      <c r="E4" s="118" t="s">
        <v>164</v>
      </c>
      <c r="F4" s="119"/>
      <c r="G4" s="120"/>
    </row>
    <row r="5" spans="1:7" s="9" customFormat="1" ht="18" customHeight="1" x14ac:dyDescent="0.2">
      <c r="A5" s="124"/>
      <c r="B5" s="114" t="s">
        <v>165</v>
      </c>
      <c r="C5" s="115"/>
      <c r="D5" s="115"/>
      <c r="E5" s="34" t="s">
        <v>165</v>
      </c>
      <c r="F5" s="34" t="s">
        <v>166</v>
      </c>
      <c r="G5" s="121" t="s">
        <v>153</v>
      </c>
    </row>
    <row r="6" spans="1:7" s="9" customFormat="1" ht="17.25" customHeight="1" x14ac:dyDescent="0.2">
      <c r="A6" s="125"/>
      <c r="B6" s="116" t="s">
        <v>107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308.83999499999999</v>
      </c>
      <c r="C8" s="84">
        <v>239.71857</v>
      </c>
      <c r="D8" s="84">
        <v>263.95269000000002</v>
      </c>
      <c r="E8" s="84">
        <v>3117.714465</v>
      </c>
      <c r="F8" s="84">
        <v>2966.4230389999998</v>
      </c>
      <c r="G8" s="85">
        <f>IF(AND(F8&gt;0,E8&gt;0),(E8/F8%)-100,"x  ")</f>
        <v>5.100129820020598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7.9135499999999999</v>
      </c>
      <c r="C10" s="84">
        <v>7.9880959999999996</v>
      </c>
      <c r="D10" s="84">
        <v>7.1226900000000004</v>
      </c>
      <c r="E10" s="84">
        <v>119.945098</v>
      </c>
      <c r="F10" s="84">
        <v>117.968142</v>
      </c>
      <c r="G10" s="85">
        <f>IF(AND(F10&gt;0,E10&gt;0),(E10/F10%)-100,"x  ")</f>
        <v>1.6758388887738818</v>
      </c>
    </row>
    <row r="11" spans="1:7" s="9" customFormat="1" ht="12" x14ac:dyDescent="0.2">
      <c r="A11" s="37" t="s">
        <v>25</v>
      </c>
      <c r="B11" s="84">
        <v>110.194233</v>
      </c>
      <c r="C11" s="84">
        <v>79.099143999999995</v>
      </c>
      <c r="D11" s="84">
        <v>87.611962000000005</v>
      </c>
      <c r="E11" s="84">
        <v>1000.553557</v>
      </c>
      <c r="F11" s="84">
        <v>900.105189</v>
      </c>
      <c r="G11" s="85">
        <f>IF(AND(F11&gt;0,E11&gt;0),(E11/F11%)-100,"x  ")</f>
        <v>11.159625477950669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143</v>
      </c>
      <c r="B13" s="84">
        <v>13.165100000000001</v>
      </c>
      <c r="C13" s="84">
        <v>2.6587339999999999</v>
      </c>
      <c r="D13" s="84">
        <v>5.2274690000000001</v>
      </c>
      <c r="E13" s="84">
        <v>74.584196000000006</v>
      </c>
      <c r="F13" s="84">
        <v>57.776026000000002</v>
      </c>
      <c r="G13" s="85">
        <f>IF(AND(F13&gt;0,E13&gt;0),(E13/F13%)-100,"x  ")</f>
        <v>29.091945506947809</v>
      </c>
    </row>
    <row r="14" spans="1:7" s="9" customFormat="1" ht="12" x14ac:dyDescent="0.2">
      <c r="A14" s="38" t="s">
        <v>111</v>
      </c>
      <c r="B14" s="84">
        <v>43.044010999999998</v>
      </c>
      <c r="C14" s="84">
        <v>37.727564999999998</v>
      </c>
      <c r="D14" s="84">
        <v>39.267353999999997</v>
      </c>
      <c r="E14" s="84">
        <v>487.726921</v>
      </c>
      <c r="F14" s="84">
        <v>496.99447500000002</v>
      </c>
      <c r="G14" s="85">
        <f>IF(AND(F14&gt;0,E14&gt;0),(E14/F14%)-100,"x  ")</f>
        <v>-1.8647197234939057</v>
      </c>
    </row>
    <row r="15" spans="1:7" s="9" customFormat="1" ht="12" x14ac:dyDescent="0.2">
      <c r="A15" s="38" t="s">
        <v>136</v>
      </c>
      <c r="B15" s="84">
        <v>46.796740999999997</v>
      </c>
      <c r="C15" s="84">
        <v>31.045264</v>
      </c>
      <c r="D15" s="84">
        <v>32.367030999999997</v>
      </c>
      <c r="E15" s="84">
        <v>330.73042400000003</v>
      </c>
      <c r="F15" s="84">
        <v>238.00577200000001</v>
      </c>
      <c r="G15" s="85">
        <f>IF(AND(F15&gt;0,E15&gt;0),(E15/F15%)-100,"x  ")</f>
        <v>38.958992977699722</v>
      </c>
    </row>
    <row r="16" spans="1:7" s="9" customFormat="1" ht="12" x14ac:dyDescent="0.2">
      <c r="A16" s="37" t="s">
        <v>26</v>
      </c>
      <c r="B16" s="84">
        <v>130.737414</v>
      </c>
      <c r="C16" s="84">
        <v>103.00003700000001</v>
      </c>
      <c r="D16" s="84">
        <v>119.986693</v>
      </c>
      <c r="E16" s="84">
        <v>1337.521612</v>
      </c>
      <c r="F16" s="84">
        <v>1339.8493820000001</v>
      </c>
      <c r="G16" s="85">
        <f>IF(AND(F16&gt;0,E16&gt;0),(E16/F16%)-100,"x  ")</f>
        <v>-0.17373370703245428</v>
      </c>
    </row>
    <row r="17" spans="1:7" s="9" customFormat="1" ht="12" x14ac:dyDescent="0.2">
      <c r="A17" s="40" t="s">
        <v>27</v>
      </c>
      <c r="B17" s="84">
        <v>59.994798000000003</v>
      </c>
      <c r="C17" s="84">
        <v>49.631292999999999</v>
      </c>
      <c r="D17" s="84">
        <v>49.231344999999997</v>
      </c>
      <c r="E17" s="84">
        <v>659.69419800000003</v>
      </c>
      <c r="F17" s="84">
        <v>608.50032599999997</v>
      </c>
      <c r="G17" s="85">
        <f>IF(AND(F17&gt;0,E17&gt;0),(E17/F17%)-100,"x  ")</f>
        <v>8.4131215403818942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1470.425706</v>
      </c>
      <c r="C19" s="84">
        <v>1332.0747510000001</v>
      </c>
      <c r="D19" s="84">
        <v>1129.6814280000001</v>
      </c>
      <c r="E19" s="84">
        <v>15929.750423</v>
      </c>
      <c r="F19" s="84">
        <v>15335.044857999999</v>
      </c>
      <c r="G19" s="85">
        <f>IF(AND(F19&gt;0,E19&gt;0),(E19/F19%)-100,"x  ")</f>
        <v>3.8780816783183525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121.026859</v>
      </c>
      <c r="C21" s="84">
        <v>128.27716000000001</v>
      </c>
      <c r="D21" s="84">
        <v>114.954201</v>
      </c>
      <c r="E21" s="84">
        <v>1679.712098</v>
      </c>
      <c r="F21" s="84">
        <v>1542.7984280000001</v>
      </c>
      <c r="G21" s="85">
        <f>IF(AND(F21&gt;0,E21&gt;0),(E21/F21%)-100,"x  ")</f>
        <v>8.874371889105916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131</v>
      </c>
      <c r="B23" s="84">
        <v>94.144267999999997</v>
      </c>
      <c r="C23" s="84">
        <v>104.50079700000001</v>
      </c>
      <c r="D23" s="84">
        <v>85.660486000000006</v>
      </c>
      <c r="E23" s="84">
        <v>1386.5009259999999</v>
      </c>
      <c r="F23" s="84">
        <v>1236.684585</v>
      </c>
      <c r="G23" s="85">
        <f>IF(AND(F23&gt;0,E23&gt;0),(E23/F23%)-100,"x  ")</f>
        <v>12.11435339432164</v>
      </c>
    </row>
    <row r="24" spans="1:7" s="9" customFormat="1" ht="12" x14ac:dyDescent="0.2">
      <c r="A24" s="40" t="s">
        <v>30</v>
      </c>
      <c r="B24" s="84">
        <v>133.71210099999999</v>
      </c>
      <c r="C24" s="84">
        <v>102.66240000000001</v>
      </c>
      <c r="D24" s="84">
        <v>126.456937</v>
      </c>
      <c r="E24" s="84">
        <v>1533.02352</v>
      </c>
      <c r="F24" s="84">
        <v>1595.583609</v>
      </c>
      <c r="G24" s="85">
        <f>IF(AND(F24&gt;0,E24&gt;0),(E24/F24%)-100,"x  ")</f>
        <v>-3.9208280059487635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24.824394000000002</v>
      </c>
      <c r="C26" s="84">
        <v>19.516562</v>
      </c>
      <c r="D26" s="84">
        <v>13.866705</v>
      </c>
      <c r="E26" s="84">
        <v>327.99266899999998</v>
      </c>
      <c r="F26" s="84">
        <v>536.58273599999995</v>
      </c>
      <c r="G26" s="85">
        <f>IF(AND(F26&gt;0,E26&gt;0),(E26/F26%)-100,"x  ")</f>
        <v>-38.873793919452531</v>
      </c>
    </row>
    <row r="27" spans="1:7" s="9" customFormat="1" ht="12" x14ac:dyDescent="0.2">
      <c r="A27" s="39" t="s">
        <v>112</v>
      </c>
      <c r="B27" s="84">
        <v>16.419488000000001</v>
      </c>
      <c r="C27" s="84">
        <v>11.898007</v>
      </c>
      <c r="D27" s="84">
        <v>11.948416999999999</v>
      </c>
      <c r="E27" s="84">
        <v>154.86734999999999</v>
      </c>
      <c r="F27" s="84">
        <v>121.03228300000001</v>
      </c>
      <c r="G27" s="85">
        <f>IF(AND(F27&gt;0,E27&gt;0),(E27/F27%)-100,"x  ")</f>
        <v>27.955406740530535</v>
      </c>
    </row>
    <row r="28" spans="1:7" s="9" customFormat="1" ht="12" x14ac:dyDescent="0.2">
      <c r="A28" s="42" t="s">
        <v>33</v>
      </c>
      <c r="B28" s="84">
        <v>1215.6867460000001</v>
      </c>
      <c r="C28" s="84">
        <v>1101.1351910000001</v>
      </c>
      <c r="D28" s="84">
        <v>888.27029000000005</v>
      </c>
      <c r="E28" s="84">
        <v>12717.014805000001</v>
      </c>
      <c r="F28" s="84">
        <v>12196.662821</v>
      </c>
      <c r="G28" s="85">
        <f>IF(AND(F28&gt;0,E28&gt;0),(E28/F28%)-100,"x  ")</f>
        <v>4.2663472101898918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217.16987900000001</v>
      </c>
      <c r="C30" s="84">
        <v>165.19439800000001</v>
      </c>
      <c r="D30" s="84">
        <v>165.11880500000001</v>
      </c>
      <c r="E30" s="84">
        <v>2327.5870890000001</v>
      </c>
      <c r="F30" s="84">
        <v>2264.630204</v>
      </c>
      <c r="G30" s="85">
        <f>IF(AND(F30&gt;0,E30&gt;0),(E30/F30%)-100,"x  ")</f>
        <v>2.780007300476683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113</v>
      </c>
      <c r="B32" s="84">
        <v>87.817573999999993</v>
      </c>
      <c r="C32" s="84">
        <v>69.133168999999995</v>
      </c>
      <c r="D32" s="84">
        <v>63.622438000000002</v>
      </c>
      <c r="E32" s="84">
        <v>928.33482700000002</v>
      </c>
      <c r="F32" s="84">
        <v>851.89795000000004</v>
      </c>
      <c r="G32" s="85">
        <f>IF(AND(F32&gt;0,E32&gt;0),(E32/F32%)-100,"x  ")</f>
        <v>8.9725391403982115</v>
      </c>
    </row>
    <row r="33" spans="1:7" s="9" customFormat="1" ht="12" x14ac:dyDescent="0.2">
      <c r="A33" s="45" t="s">
        <v>35</v>
      </c>
      <c r="B33" s="84">
        <v>25.366942000000002</v>
      </c>
      <c r="C33" s="84">
        <v>18.552101</v>
      </c>
      <c r="D33" s="84">
        <v>23.378364000000001</v>
      </c>
      <c r="E33" s="84">
        <v>294.99150700000001</v>
      </c>
      <c r="F33" s="84">
        <v>321.42469499999999</v>
      </c>
      <c r="G33" s="85">
        <f>IF(AND(F33&gt;0,E33&gt;0),(E33/F33%)-100,"x  ")</f>
        <v>-8.2237576674063462</v>
      </c>
    </row>
    <row r="34" spans="1:7" s="9" customFormat="1" ht="12" x14ac:dyDescent="0.2">
      <c r="A34" s="43" t="s">
        <v>36</v>
      </c>
      <c r="B34" s="84">
        <v>998.51686700000005</v>
      </c>
      <c r="C34" s="84">
        <v>935.94079299999999</v>
      </c>
      <c r="D34" s="84">
        <v>723.15148499999998</v>
      </c>
      <c r="E34" s="84">
        <v>10389.427716</v>
      </c>
      <c r="F34" s="84">
        <v>9932.0326170000008</v>
      </c>
      <c r="G34" s="85">
        <f>IF(AND(F34&gt;0,E34&gt;0),(E34/F34%)-100,"x  ")</f>
        <v>4.6052516804778492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114</v>
      </c>
      <c r="B36" s="84">
        <v>49.742623000000002</v>
      </c>
      <c r="C36" s="84">
        <v>34.679738</v>
      </c>
      <c r="D36" s="84">
        <v>36.178545999999997</v>
      </c>
      <c r="E36" s="84">
        <v>487.78639600000002</v>
      </c>
      <c r="F36" s="84">
        <v>448.47702399999997</v>
      </c>
      <c r="G36" s="85">
        <f t="shared" ref="G36:G47" si="0">IF(AND(F36&gt;0,E36&gt;0),(E36/F36%)-100,"x  ")</f>
        <v>8.7650804603983659</v>
      </c>
    </row>
    <row r="37" spans="1:7" s="9" customFormat="1" ht="12" x14ac:dyDescent="0.2">
      <c r="A37" s="45" t="s">
        <v>37</v>
      </c>
      <c r="B37" s="84">
        <v>11.904641</v>
      </c>
      <c r="C37" s="84">
        <v>13.034186999999999</v>
      </c>
      <c r="D37" s="84">
        <v>11.3833</v>
      </c>
      <c r="E37" s="84">
        <v>141.93089900000001</v>
      </c>
      <c r="F37" s="84">
        <v>119.104991</v>
      </c>
      <c r="G37" s="85">
        <f t="shared" si="0"/>
        <v>19.164526866888394</v>
      </c>
    </row>
    <row r="38" spans="1:7" s="9" customFormat="1" ht="12" x14ac:dyDescent="0.2">
      <c r="A38" s="45" t="s">
        <v>38</v>
      </c>
      <c r="B38" s="84">
        <v>57.568694999999998</v>
      </c>
      <c r="C38" s="84">
        <v>60.162140999999998</v>
      </c>
      <c r="D38" s="84">
        <v>40.730972000000001</v>
      </c>
      <c r="E38" s="84">
        <v>716.55940999999996</v>
      </c>
      <c r="F38" s="84">
        <v>680.87638200000004</v>
      </c>
      <c r="G38" s="85">
        <f t="shared" si="0"/>
        <v>5.2407498546483424</v>
      </c>
    </row>
    <row r="39" spans="1:7" s="9" customFormat="1" ht="12" x14ac:dyDescent="0.2">
      <c r="A39" s="45" t="s">
        <v>39</v>
      </c>
      <c r="B39" s="84">
        <v>42.768675000000002</v>
      </c>
      <c r="C39" s="84">
        <v>37.117493000000003</v>
      </c>
      <c r="D39" s="84">
        <v>35.840485999999999</v>
      </c>
      <c r="E39" s="84">
        <v>481.38781</v>
      </c>
      <c r="F39" s="84">
        <v>449.31043499999998</v>
      </c>
      <c r="G39" s="85">
        <f t="shared" si="0"/>
        <v>7.1392454973809123</v>
      </c>
    </row>
    <row r="40" spans="1:7" s="9" customFormat="1" ht="12" x14ac:dyDescent="0.2">
      <c r="A40" s="45" t="s">
        <v>40</v>
      </c>
      <c r="B40" s="84">
        <v>134.07017099999999</v>
      </c>
      <c r="C40" s="84">
        <v>82.537131000000002</v>
      </c>
      <c r="D40" s="84">
        <v>51.889665999999998</v>
      </c>
      <c r="E40" s="84">
        <v>919.26464599999997</v>
      </c>
      <c r="F40" s="84">
        <v>1089.81078</v>
      </c>
      <c r="G40" s="85">
        <f t="shared" si="0"/>
        <v>-15.649150947102953</v>
      </c>
    </row>
    <row r="41" spans="1:7" s="9" customFormat="1" ht="12" x14ac:dyDescent="0.2">
      <c r="A41" s="45" t="s">
        <v>116</v>
      </c>
      <c r="B41" s="84">
        <v>193.648009</v>
      </c>
      <c r="C41" s="84">
        <v>176.833237</v>
      </c>
      <c r="D41" s="84">
        <v>136.63778500000001</v>
      </c>
      <c r="E41" s="84">
        <v>2137.3639499999999</v>
      </c>
      <c r="F41" s="84">
        <v>2159.3398200000001</v>
      </c>
      <c r="G41" s="85">
        <f t="shared" si="0"/>
        <v>-1.0177124413886958</v>
      </c>
    </row>
    <row r="42" spans="1:7" s="9" customFormat="1" ht="12" x14ac:dyDescent="0.2">
      <c r="A42" s="45" t="s">
        <v>117</v>
      </c>
      <c r="B42" s="84">
        <v>13.999734999999999</v>
      </c>
      <c r="C42" s="84">
        <v>17.177427999999999</v>
      </c>
      <c r="D42" s="84">
        <v>20.212216999999999</v>
      </c>
      <c r="E42" s="84">
        <v>173.15792099999999</v>
      </c>
      <c r="F42" s="84">
        <v>180.25897000000001</v>
      </c>
      <c r="G42" s="85">
        <f t="shared" si="0"/>
        <v>-3.9393595780559565</v>
      </c>
    </row>
    <row r="43" spans="1:7" s="9" customFormat="1" ht="12" x14ac:dyDescent="0.2">
      <c r="A43" s="45" t="s">
        <v>118</v>
      </c>
      <c r="B43" s="84">
        <v>45.026902</v>
      </c>
      <c r="C43" s="84">
        <v>48.947434000000001</v>
      </c>
      <c r="D43" s="84">
        <v>50.328746000000002</v>
      </c>
      <c r="E43" s="84">
        <v>543.27176999999995</v>
      </c>
      <c r="F43" s="84">
        <v>488.18496199999998</v>
      </c>
      <c r="G43" s="85">
        <f t="shared" si="0"/>
        <v>11.28400345932819</v>
      </c>
    </row>
    <row r="44" spans="1:7" s="9" customFormat="1" ht="12" x14ac:dyDescent="0.2">
      <c r="A44" s="45" t="s">
        <v>115</v>
      </c>
      <c r="B44" s="84">
        <v>26.871282999999998</v>
      </c>
      <c r="C44" s="84">
        <v>23.290697999999999</v>
      </c>
      <c r="D44" s="84">
        <v>23.658829999999998</v>
      </c>
      <c r="E44" s="84">
        <v>279.51466299999998</v>
      </c>
      <c r="F44" s="84">
        <v>256.78751099999999</v>
      </c>
      <c r="G44" s="85">
        <f t="shared" si="0"/>
        <v>8.850567502872039</v>
      </c>
    </row>
    <row r="45" spans="1:7" s="9" customFormat="1" ht="12" x14ac:dyDescent="0.2">
      <c r="A45" s="45" t="s">
        <v>41</v>
      </c>
      <c r="B45" s="84">
        <v>36.350479999999997</v>
      </c>
      <c r="C45" s="84">
        <v>38.941833000000003</v>
      </c>
      <c r="D45" s="84">
        <v>27.051110000000001</v>
      </c>
      <c r="E45" s="84">
        <v>430.33513900000003</v>
      </c>
      <c r="F45" s="84">
        <v>472.523347</v>
      </c>
      <c r="G45" s="85">
        <f t="shared" si="0"/>
        <v>-8.9282801088768196</v>
      </c>
    </row>
    <row r="46" spans="1:7" s="9" customFormat="1" ht="12" x14ac:dyDescent="0.2">
      <c r="A46" s="45" t="s">
        <v>132</v>
      </c>
      <c r="B46" s="84">
        <v>12.761513000000001</v>
      </c>
      <c r="C46" s="84">
        <v>16.924267</v>
      </c>
      <c r="D46" s="84">
        <v>10.831009999999999</v>
      </c>
      <c r="E46" s="84">
        <v>103.45237</v>
      </c>
      <c r="F46" s="84">
        <v>75.219323000000003</v>
      </c>
      <c r="G46" s="85">
        <f t="shared" si="0"/>
        <v>37.534300860431841</v>
      </c>
    </row>
    <row r="47" spans="1:7" s="9" customFormat="1" ht="24" x14ac:dyDescent="0.2">
      <c r="A47" s="68" t="s">
        <v>133</v>
      </c>
      <c r="B47" s="84">
        <v>22.345427000000001</v>
      </c>
      <c r="C47" s="84">
        <v>31.444562000000001</v>
      </c>
      <c r="D47" s="84">
        <v>23.944078999999999</v>
      </c>
      <c r="E47" s="84">
        <v>232.411171</v>
      </c>
      <c r="F47" s="84">
        <v>221.613452</v>
      </c>
      <c r="G47" s="85">
        <f t="shared" si="0"/>
        <v>4.8723211080165072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160</v>
      </c>
      <c r="B49" s="84">
        <v>79.503506999999999</v>
      </c>
      <c r="C49" s="84">
        <v>92.952117999999999</v>
      </c>
      <c r="D49" s="84">
        <v>80.366382000000002</v>
      </c>
      <c r="E49" s="84">
        <v>915.498694</v>
      </c>
      <c r="F49" s="84">
        <v>892.69040800000005</v>
      </c>
      <c r="G49" s="85">
        <f>IF(AND(F49&gt;0,E49&gt;0),(E49/F49%)-100,"x  ")</f>
        <v>2.5550051614310689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1858.7692079999999</v>
      </c>
      <c r="C51" s="87">
        <v>1664.745439</v>
      </c>
      <c r="D51" s="87">
        <v>1474.0005000000001</v>
      </c>
      <c r="E51" s="87">
        <v>19962.963582</v>
      </c>
      <c r="F51" s="87">
        <v>19194.158305000001</v>
      </c>
      <c r="G51" s="88">
        <f>IF(AND(F51&gt;0,E51&gt;0),(E51/F51%)-100,"x  ")</f>
        <v>4.005412817709896</v>
      </c>
    </row>
    <row r="52" spans="1:7" ht="7.5" customHeight="1" x14ac:dyDescent="0.2"/>
    <row r="53" spans="1:7" x14ac:dyDescent="0.2">
      <c r="A53" s="33" t="s">
        <v>152</v>
      </c>
    </row>
    <row r="54" spans="1:7" x14ac:dyDescent="0.2">
      <c r="A54" s="33" t="s">
        <v>177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156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157</v>
      </c>
      <c r="B4" s="89" t="s">
        <v>101</v>
      </c>
      <c r="C4" s="89" t="s">
        <v>102</v>
      </c>
      <c r="D4" s="89" t="s">
        <v>103</v>
      </c>
      <c r="E4" s="130" t="s">
        <v>164</v>
      </c>
      <c r="F4" s="130"/>
      <c r="G4" s="131"/>
    </row>
    <row r="5" spans="1:7" ht="24" customHeight="1" x14ac:dyDescent="0.2">
      <c r="A5" s="129"/>
      <c r="B5" s="128" t="s">
        <v>167</v>
      </c>
      <c r="C5" s="128"/>
      <c r="D5" s="128"/>
      <c r="E5" s="80" t="s">
        <v>167</v>
      </c>
      <c r="F5" s="80" t="s">
        <v>168</v>
      </c>
      <c r="G5" s="132" t="s">
        <v>151</v>
      </c>
    </row>
    <row r="6" spans="1:7" ht="17.25" customHeight="1" x14ac:dyDescent="0.2">
      <c r="A6" s="129"/>
      <c r="B6" s="128" t="s">
        <v>107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1350.0853830000001</v>
      </c>
      <c r="C8" s="84">
        <v>1141.5956040000001</v>
      </c>
      <c r="D8" s="84">
        <v>1018.639396</v>
      </c>
      <c r="E8" s="84">
        <v>14059.148875999999</v>
      </c>
      <c r="F8" s="84">
        <v>13780.449957999999</v>
      </c>
      <c r="G8" s="85">
        <f>IF(AND(F8&gt;0,E8&gt;0),(E8/F8%)-100,"x  ")</f>
        <v>2.0224224814822236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146</v>
      </c>
      <c r="B10" s="84">
        <v>1189.4998849999999</v>
      </c>
      <c r="C10" s="84">
        <v>1058.618252</v>
      </c>
      <c r="D10" s="84">
        <v>868.61660600000005</v>
      </c>
      <c r="E10" s="84">
        <v>12200.456786999999</v>
      </c>
      <c r="F10" s="84">
        <v>11794.064987</v>
      </c>
      <c r="G10" s="85">
        <f>IF(AND(F10&gt;0,E10&gt;0),(E10/F10%)-100,"x  ")</f>
        <v>3.4457313949680923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147</v>
      </c>
      <c r="B12" s="99">
        <f>SUM(B14:B30)</f>
        <v>484.42729100000008</v>
      </c>
      <c r="C12" s="99">
        <f>SUM(C14:C30)</f>
        <v>417.80884899999995</v>
      </c>
      <c r="D12" s="99">
        <f>SUM(D14:D30)</f>
        <v>388.18795100000006</v>
      </c>
      <c r="E12" s="99">
        <f>SUM(E14:E30)</f>
        <v>5160.8889669999999</v>
      </c>
      <c r="F12" s="99">
        <f>SUM(F14:F30)</f>
        <v>5221.2833419999997</v>
      </c>
      <c r="G12" s="100">
        <f>IF(AND(F12&gt;0,E12&gt;0),(E12/F12%)-100,"x  ")</f>
        <v>-1.1566959891677868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74.427638000000002</v>
      </c>
      <c r="C14" s="84">
        <v>57.260421000000001</v>
      </c>
      <c r="D14" s="84">
        <v>63.880083999999997</v>
      </c>
      <c r="E14" s="84">
        <v>732.44707300000005</v>
      </c>
      <c r="F14" s="84">
        <v>917.42502000000002</v>
      </c>
      <c r="G14" s="85">
        <f t="shared" ref="G14:G31" si="0">IF(AND(F14&gt;0,E14&gt;0),(E14/F14%)-100,"x  ")</f>
        <v>-20.16273188189264</v>
      </c>
    </row>
    <row r="15" spans="1:7" ht="12.75" customHeight="1" x14ac:dyDescent="0.2">
      <c r="A15" s="53" t="s">
        <v>45</v>
      </c>
      <c r="B15" s="84">
        <v>56.834145999999997</v>
      </c>
      <c r="C15" s="84">
        <v>49.849935000000002</v>
      </c>
      <c r="D15" s="84">
        <v>46.771625999999998</v>
      </c>
      <c r="E15" s="84">
        <v>599.78294500000004</v>
      </c>
      <c r="F15" s="84">
        <v>560.05955500000005</v>
      </c>
      <c r="G15" s="85">
        <f t="shared" si="0"/>
        <v>7.092708203148149</v>
      </c>
    </row>
    <row r="16" spans="1:7" ht="12.75" customHeight="1" x14ac:dyDescent="0.2">
      <c r="A16" s="53" t="s">
        <v>46</v>
      </c>
      <c r="B16" s="84">
        <v>2.5881980000000002</v>
      </c>
      <c r="C16" s="84">
        <v>1.986113</v>
      </c>
      <c r="D16" s="84">
        <v>2.1275940000000002</v>
      </c>
      <c r="E16" s="84">
        <v>30.075084</v>
      </c>
      <c r="F16" s="84">
        <v>36.578873000000002</v>
      </c>
      <c r="G16" s="85">
        <f t="shared" si="0"/>
        <v>-17.780178738694332</v>
      </c>
    </row>
    <row r="17" spans="1:7" ht="12.75" customHeight="1" x14ac:dyDescent="0.2">
      <c r="A17" s="53" t="s">
        <v>47</v>
      </c>
      <c r="B17" s="84">
        <v>99.677312000000001</v>
      </c>
      <c r="C17" s="84">
        <v>91.256138000000007</v>
      </c>
      <c r="D17" s="84">
        <v>83.941008999999994</v>
      </c>
      <c r="E17" s="84">
        <v>1146.474136</v>
      </c>
      <c r="F17" s="84">
        <v>1183.834854</v>
      </c>
      <c r="G17" s="85">
        <f t="shared" si="0"/>
        <v>-3.1559062375772839</v>
      </c>
    </row>
    <row r="18" spans="1:7" ht="12.75" customHeight="1" x14ac:dyDescent="0.2">
      <c r="A18" s="53" t="s">
        <v>48</v>
      </c>
      <c r="B18" s="84">
        <v>68.226394999999997</v>
      </c>
      <c r="C18" s="84">
        <v>56.525894999999998</v>
      </c>
      <c r="D18" s="84">
        <v>52.336227999999998</v>
      </c>
      <c r="E18" s="84">
        <v>718.034222</v>
      </c>
      <c r="F18" s="84">
        <v>699.00670200000002</v>
      </c>
      <c r="G18" s="85">
        <f t="shared" si="0"/>
        <v>2.7220797662680951</v>
      </c>
    </row>
    <row r="19" spans="1:7" ht="12.75" customHeight="1" x14ac:dyDescent="0.2">
      <c r="A19" s="53" t="s">
        <v>49</v>
      </c>
      <c r="B19" s="84">
        <v>7.7468199999999996</v>
      </c>
      <c r="C19" s="84">
        <v>6.8169729999999999</v>
      </c>
      <c r="D19" s="84">
        <v>6.5624849999999997</v>
      </c>
      <c r="E19" s="84">
        <v>80.325913</v>
      </c>
      <c r="F19" s="84">
        <v>70.018825000000007</v>
      </c>
      <c r="G19" s="85">
        <f t="shared" si="0"/>
        <v>14.720452678261864</v>
      </c>
    </row>
    <row r="20" spans="1:7" ht="12.75" customHeight="1" x14ac:dyDescent="0.2">
      <c r="A20" s="53" t="s">
        <v>50</v>
      </c>
      <c r="B20" s="84">
        <v>13.93824</v>
      </c>
      <c r="C20" s="84">
        <v>12.751879000000001</v>
      </c>
      <c r="D20" s="84">
        <v>8.6916030000000006</v>
      </c>
      <c r="E20" s="84">
        <v>141.50710000000001</v>
      </c>
      <c r="F20" s="84">
        <v>137.702696</v>
      </c>
      <c r="G20" s="85">
        <f t="shared" si="0"/>
        <v>2.7627665329079747</v>
      </c>
    </row>
    <row r="21" spans="1:7" ht="12.75" customHeight="1" x14ac:dyDescent="0.2">
      <c r="A21" s="53" t="s">
        <v>51</v>
      </c>
      <c r="B21" s="84">
        <v>3.2927399999999998</v>
      </c>
      <c r="C21" s="84">
        <v>3.4123260000000002</v>
      </c>
      <c r="D21" s="84">
        <v>1.8223050000000001</v>
      </c>
      <c r="E21" s="84">
        <v>35.611651000000002</v>
      </c>
      <c r="F21" s="84">
        <v>33.757106</v>
      </c>
      <c r="G21" s="85">
        <f t="shared" si="0"/>
        <v>5.4937914405340393</v>
      </c>
    </row>
    <row r="22" spans="1:7" ht="12.75" customHeight="1" x14ac:dyDescent="0.2">
      <c r="A22" s="53" t="s">
        <v>52</v>
      </c>
      <c r="B22" s="84">
        <v>46.332028000000001</v>
      </c>
      <c r="C22" s="84">
        <v>43.725028999999999</v>
      </c>
      <c r="D22" s="84">
        <v>32.722371000000003</v>
      </c>
      <c r="E22" s="84">
        <v>458.199434</v>
      </c>
      <c r="F22" s="84">
        <v>409.02538700000002</v>
      </c>
      <c r="G22" s="85">
        <f t="shared" si="0"/>
        <v>12.022248144709891</v>
      </c>
    </row>
    <row r="23" spans="1:7" ht="12.75" customHeight="1" x14ac:dyDescent="0.2">
      <c r="A23" s="53" t="s">
        <v>53</v>
      </c>
      <c r="B23" s="84">
        <v>65.553809000000001</v>
      </c>
      <c r="C23" s="84">
        <v>47.779699000000001</v>
      </c>
      <c r="D23" s="84">
        <v>48.814731999999999</v>
      </c>
      <c r="E23" s="84">
        <v>696.20576100000005</v>
      </c>
      <c r="F23" s="84">
        <v>655.72764299999994</v>
      </c>
      <c r="G23" s="85">
        <f t="shared" si="0"/>
        <v>6.1730077162539487</v>
      </c>
    </row>
    <row r="24" spans="1:7" ht="12.75" customHeight="1" x14ac:dyDescent="0.2">
      <c r="A24" s="53" t="s">
        <v>54</v>
      </c>
      <c r="B24" s="84">
        <v>28.029484</v>
      </c>
      <c r="C24" s="84">
        <v>31.442361999999999</v>
      </c>
      <c r="D24" s="84">
        <v>26.503890999999999</v>
      </c>
      <c r="E24" s="84">
        <v>342.29594300000002</v>
      </c>
      <c r="F24" s="84">
        <v>346.23668700000002</v>
      </c>
      <c r="G24" s="85">
        <f t="shared" si="0"/>
        <v>-1.1381647722385964</v>
      </c>
    </row>
    <row r="25" spans="1:7" ht="12.75" customHeight="1" x14ac:dyDescent="0.2">
      <c r="A25" s="53" t="s">
        <v>64</v>
      </c>
      <c r="B25" s="84">
        <v>2.9618519999999999</v>
      </c>
      <c r="C25" s="84">
        <v>2.6945350000000001</v>
      </c>
      <c r="D25" s="84">
        <v>4.101801</v>
      </c>
      <c r="E25" s="84">
        <v>33.198624000000002</v>
      </c>
      <c r="F25" s="84">
        <v>33.650717999999998</v>
      </c>
      <c r="G25" s="85">
        <f t="shared" si="0"/>
        <v>-1.3434899071098414</v>
      </c>
    </row>
    <row r="26" spans="1:7" ht="12.75" customHeight="1" x14ac:dyDescent="0.2">
      <c r="A26" s="53" t="s">
        <v>65</v>
      </c>
      <c r="B26" s="84">
        <v>3.4768560000000002</v>
      </c>
      <c r="C26" s="84">
        <v>0.68266700000000002</v>
      </c>
      <c r="D26" s="84">
        <v>1.0538989999999999</v>
      </c>
      <c r="E26" s="84">
        <v>12.823661</v>
      </c>
      <c r="F26" s="84">
        <v>13.075844</v>
      </c>
      <c r="G26" s="85">
        <f t="shared" si="0"/>
        <v>-1.9286173802624234</v>
      </c>
    </row>
    <row r="27" spans="1:7" ht="12.75" customHeight="1" x14ac:dyDescent="0.2">
      <c r="A27" s="53" t="s">
        <v>57</v>
      </c>
      <c r="B27" s="84">
        <v>1.7935220000000001</v>
      </c>
      <c r="C27" s="84">
        <v>1.8983540000000001</v>
      </c>
      <c r="D27" s="84">
        <v>1.217327</v>
      </c>
      <c r="E27" s="84">
        <v>22.063329</v>
      </c>
      <c r="F27" s="84">
        <v>18.282816</v>
      </c>
      <c r="G27" s="85">
        <f t="shared" si="0"/>
        <v>20.677957925081117</v>
      </c>
    </row>
    <row r="28" spans="1:7" ht="12.75" customHeight="1" x14ac:dyDescent="0.2">
      <c r="A28" s="53" t="s">
        <v>58</v>
      </c>
      <c r="B28" s="84">
        <v>9.3047009999999997</v>
      </c>
      <c r="C28" s="84">
        <v>9.5749560000000002</v>
      </c>
      <c r="D28" s="84">
        <v>7.4348770000000002</v>
      </c>
      <c r="E28" s="84">
        <v>109.247793</v>
      </c>
      <c r="F28" s="84">
        <v>103.91482600000001</v>
      </c>
      <c r="G28" s="85">
        <f t="shared" si="0"/>
        <v>5.132055939736631</v>
      </c>
    </row>
    <row r="29" spans="1:7" ht="12.75" customHeight="1" x14ac:dyDescent="0.2">
      <c r="A29" s="53" t="s">
        <v>55</v>
      </c>
      <c r="B29" s="84">
        <v>0.131879</v>
      </c>
      <c r="C29" s="84">
        <v>7.8882999999999995E-2</v>
      </c>
      <c r="D29" s="84">
        <v>8.3782999999999996E-2</v>
      </c>
      <c r="E29" s="84">
        <v>0.98933899999999997</v>
      </c>
      <c r="F29" s="84">
        <v>0.94434899999999999</v>
      </c>
      <c r="G29" s="85">
        <f t="shared" si="0"/>
        <v>4.7641285160464975</v>
      </c>
    </row>
    <row r="30" spans="1:7" ht="12.75" customHeight="1" x14ac:dyDescent="0.2">
      <c r="A30" s="53" t="s">
        <v>56</v>
      </c>
      <c r="B30" s="84">
        <v>0.11167100000000001</v>
      </c>
      <c r="C30" s="84">
        <v>7.2683999999999999E-2</v>
      </c>
      <c r="D30" s="84">
        <v>0.122336</v>
      </c>
      <c r="E30" s="84">
        <v>1.606959</v>
      </c>
      <c r="F30" s="84">
        <v>2.0414409999999998</v>
      </c>
      <c r="G30" s="85">
        <f t="shared" si="0"/>
        <v>-21.283103454863493</v>
      </c>
    </row>
    <row r="31" spans="1:7" ht="12.75" customHeight="1" x14ac:dyDescent="0.2">
      <c r="A31" s="54" t="s">
        <v>59</v>
      </c>
      <c r="B31" s="99">
        <f>B10-B12</f>
        <v>705.07259399999987</v>
      </c>
      <c r="C31" s="99">
        <f>C10-C12</f>
        <v>640.80940299999997</v>
      </c>
      <c r="D31" s="99">
        <f>D10-D12</f>
        <v>480.42865499999999</v>
      </c>
      <c r="E31" s="99">
        <f>E10-E12</f>
        <v>7039.5678199999993</v>
      </c>
      <c r="F31" s="99">
        <f>F10-F12</f>
        <v>6572.781645</v>
      </c>
      <c r="G31" s="100">
        <f t="shared" si="0"/>
        <v>7.1018056009070278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60</v>
      </c>
      <c r="B33" s="84">
        <v>79.278166999999996</v>
      </c>
      <c r="C33" s="84">
        <v>106.06455800000001</v>
      </c>
      <c r="D33" s="84">
        <v>59.965223000000002</v>
      </c>
      <c r="E33" s="84">
        <v>948.55459800000006</v>
      </c>
      <c r="F33" s="84">
        <v>846.83719399999995</v>
      </c>
      <c r="G33" s="85">
        <f t="shared" ref="G33:G43" si="1">IF(AND(F33&gt;0,E33&gt;0),(E33/F33%)-100,"x  ")</f>
        <v>12.011447385717943</v>
      </c>
    </row>
    <row r="34" spans="1:7" ht="12.75" customHeight="1" x14ac:dyDescent="0.2">
      <c r="A34" s="53" t="s">
        <v>61</v>
      </c>
      <c r="B34" s="84">
        <v>273.50818500000003</v>
      </c>
      <c r="C34" s="84">
        <v>269.63009</v>
      </c>
      <c r="D34" s="84">
        <v>191.26063600000001</v>
      </c>
      <c r="E34" s="84">
        <v>2875.3550930000001</v>
      </c>
      <c r="F34" s="84">
        <v>2683.7547380000001</v>
      </c>
      <c r="G34" s="85">
        <f t="shared" si="1"/>
        <v>7.1392647132422127</v>
      </c>
    </row>
    <row r="35" spans="1:7" ht="12.75" customHeight="1" x14ac:dyDescent="0.2">
      <c r="A35" s="53" t="s">
        <v>62</v>
      </c>
      <c r="B35" s="84">
        <v>100.51674</v>
      </c>
      <c r="C35" s="84">
        <v>79.746082999999999</v>
      </c>
      <c r="D35" s="84">
        <v>77.429715999999999</v>
      </c>
      <c r="E35" s="84">
        <v>954.42757500000005</v>
      </c>
      <c r="F35" s="84">
        <v>825.571371</v>
      </c>
      <c r="G35" s="85">
        <f t="shared" si="1"/>
        <v>15.608124085494723</v>
      </c>
    </row>
    <row r="36" spans="1:7" ht="12.75" customHeight="1" x14ac:dyDescent="0.2">
      <c r="A36" s="53" t="s">
        <v>63</v>
      </c>
      <c r="B36" s="84">
        <v>160.734306</v>
      </c>
      <c r="C36" s="84">
        <v>107.437247</v>
      </c>
      <c r="D36" s="84">
        <v>85.299052000000003</v>
      </c>
      <c r="E36" s="84">
        <v>1350.04411</v>
      </c>
      <c r="F36" s="84">
        <v>1358.2200539999999</v>
      </c>
      <c r="G36" s="85">
        <f t="shared" si="1"/>
        <v>-0.60196018869854129</v>
      </c>
    </row>
    <row r="37" spans="1:7" ht="12.75" customHeight="1" x14ac:dyDescent="0.2">
      <c r="A37" s="53" t="s">
        <v>67</v>
      </c>
      <c r="B37" s="84">
        <v>29.007847999999999</v>
      </c>
      <c r="C37" s="84">
        <v>25.699081</v>
      </c>
      <c r="D37" s="84">
        <v>21.003443000000001</v>
      </c>
      <c r="E37" s="84">
        <v>282.20018299999998</v>
      </c>
      <c r="F37" s="84">
        <v>270.78377899999998</v>
      </c>
      <c r="G37" s="85">
        <f t="shared" si="1"/>
        <v>4.2160590424436037</v>
      </c>
    </row>
    <row r="38" spans="1:7" ht="12.75" customHeight="1" x14ac:dyDescent="0.2">
      <c r="A38" s="53" t="s">
        <v>150</v>
      </c>
      <c r="B38" s="84">
        <v>0.71818800000000005</v>
      </c>
      <c r="C38" s="84">
        <v>1.147419</v>
      </c>
      <c r="D38" s="84">
        <v>0.69655500000000004</v>
      </c>
      <c r="E38" s="84">
        <v>6.7715630000000004</v>
      </c>
      <c r="F38" s="84">
        <v>5.9658660000000001</v>
      </c>
      <c r="G38" s="85">
        <f t="shared" si="1"/>
        <v>13.505113926460979</v>
      </c>
    </row>
    <row r="39" spans="1:7" ht="12.75" customHeight="1" x14ac:dyDescent="0.2">
      <c r="A39" s="53" t="s">
        <v>66</v>
      </c>
      <c r="B39" s="84">
        <v>23.399743999999998</v>
      </c>
      <c r="C39" s="84">
        <v>12.881883</v>
      </c>
      <c r="D39" s="84">
        <v>13.510263</v>
      </c>
      <c r="E39" s="84">
        <v>172.09466800000001</v>
      </c>
      <c r="F39" s="84">
        <v>145.28823299999999</v>
      </c>
      <c r="G39" s="85">
        <f>IF(AND(F39&gt;0,E39&gt;0),(E39/F39%)-100,"x  ")</f>
        <v>18.450520352876765</v>
      </c>
    </row>
    <row r="40" spans="1:7" ht="12.75" customHeight="1" x14ac:dyDescent="0.2">
      <c r="A40" s="53" t="s">
        <v>68</v>
      </c>
      <c r="B40" s="84">
        <v>26.031295</v>
      </c>
      <c r="C40" s="84">
        <v>24.965419000000001</v>
      </c>
      <c r="D40" s="84">
        <v>22.431950000000001</v>
      </c>
      <c r="E40" s="84">
        <v>326.18798600000002</v>
      </c>
      <c r="F40" s="84">
        <v>323.38750099999999</v>
      </c>
      <c r="G40" s="85">
        <f t="shared" si="1"/>
        <v>0.86598430407489957</v>
      </c>
    </row>
    <row r="41" spans="1:7" ht="12.75" customHeight="1" x14ac:dyDescent="0.2">
      <c r="A41" s="53" t="s">
        <v>69</v>
      </c>
      <c r="B41" s="84">
        <v>9.9434450000000005</v>
      </c>
      <c r="C41" s="84">
        <v>7.2392279999999998</v>
      </c>
      <c r="D41" s="84">
        <v>6.0308950000000001</v>
      </c>
      <c r="E41" s="84">
        <v>98.120868999999999</v>
      </c>
      <c r="F41" s="84">
        <v>91.853660000000005</v>
      </c>
      <c r="G41" s="85">
        <f t="shared" si="1"/>
        <v>6.823036773929303</v>
      </c>
    </row>
    <row r="42" spans="1:7" ht="12.75" customHeight="1" x14ac:dyDescent="0.2">
      <c r="A42" s="53" t="s">
        <v>70</v>
      </c>
      <c r="B42" s="84">
        <v>1.9346760000000001</v>
      </c>
      <c r="C42" s="84">
        <v>5.9983950000000004</v>
      </c>
      <c r="D42" s="84">
        <v>2.8009219999999999</v>
      </c>
      <c r="E42" s="84">
        <v>25.811174999999999</v>
      </c>
      <c r="F42" s="84">
        <v>21.119249</v>
      </c>
      <c r="G42" s="85">
        <f t="shared" si="1"/>
        <v>22.216348696868891</v>
      </c>
    </row>
    <row r="43" spans="1:7" ht="12.75" customHeight="1" x14ac:dyDescent="0.2">
      <c r="A43" s="56" t="s">
        <v>71</v>
      </c>
      <c r="B43" s="84">
        <f>B8-B10</f>
        <v>160.58549800000014</v>
      </c>
      <c r="C43" s="84">
        <f>C8-C10</f>
        <v>82.97735200000011</v>
      </c>
      <c r="D43" s="84">
        <f>D8-D10</f>
        <v>150.02278999999999</v>
      </c>
      <c r="E43" s="84">
        <f>E8-E10</f>
        <v>1858.6920890000001</v>
      </c>
      <c r="F43" s="84">
        <f>F8-F10</f>
        <v>1986.3849709999995</v>
      </c>
      <c r="G43" s="85">
        <f t="shared" si="1"/>
        <v>-6.4284055640894024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100.598086</v>
      </c>
      <c r="C45" s="84">
        <v>30.347638</v>
      </c>
      <c r="D45" s="84">
        <v>95.716353999999995</v>
      </c>
      <c r="E45" s="84">
        <v>1147.8566040000001</v>
      </c>
      <c r="F45" s="84">
        <v>1200.149026</v>
      </c>
      <c r="G45" s="85">
        <f>IF(AND(F45&gt;0,E45&gt;0),(E45/F45%)-100,"x  ")</f>
        <v>-4.3571607248048565</v>
      </c>
    </row>
    <row r="46" spans="1:7" ht="12.75" customHeight="1" x14ac:dyDescent="0.2">
      <c r="A46" s="54" t="s">
        <v>73</v>
      </c>
      <c r="B46" s="84">
        <v>18.229900000000001</v>
      </c>
      <c r="C46" s="84">
        <v>18.617784</v>
      </c>
      <c r="D46" s="84">
        <v>22.070036000000002</v>
      </c>
      <c r="E46" s="84">
        <v>277.03868799999998</v>
      </c>
      <c r="F46" s="84">
        <v>318.51464900000002</v>
      </c>
      <c r="G46" s="85">
        <f>IF(AND(F46&gt;0,E46&gt;0),(E46/F46%)-100,"x  ")</f>
        <v>-13.021680833273081</v>
      </c>
    </row>
    <row r="47" spans="1:7" ht="12.75" customHeight="1" x14ac:dyDescent="0.2">
      <c r="A47" s="54" t="s">
        <v>74</v>
      </c>
      <c r="B47" s="84">
        <v>22.456799</v>
      </c>
      <c r="C47" s="84">
        <v>16.328163</v>
      </c>
      <c r="D47" s="84">
        <v>15.585997000000001</v>
      </c>
      <c r="E47" s="84">
        <v>242.15488300000001</v>
      </c>
      <c r="F47" s="84">
        <v>242.62386799999999</v>
      </c>
      <c r="G47" s="85">
        <f>IF(AND(F47&gt;0,E47&gt;0),(E47/F47%)-100,"x  ")</f>
        <v>-0.19329714090618211</v>
      </c>
    </row>
    <row r="48" spans="1:7" ht="12.75" customHeight="1" x14ac:dyDescent="0.2">
      <c r="A48" s="54" t="s">
        <v>75</v>
      </c>
      <c r="B48" s="84">
        <v>13.489547</v>
      </c>
      <c r="C48" s="84">
        <v>13.090336000000001</v>
      </c>
      <c r="D48" s="84">
        <v>11.320423999999999</v>
      </c>
      <c r="E48" s="84">
        <v>125.74686199999999</v>
      </c>
      <c r="F48" s="84">
        <v>135.17411899999999</v>
      </c>
      <c r="G48" s="85">
        <f>IF(AND(F48&gt;0,E48&gt;0),(E48/F48%)-100,"x  ")</f>
        <v>-6.974158270637588</v>
      </c>
    </row>
    <row r="49" spans="1:7" ht="12.75" customHeight="1" x14ac:dyDescent="0.2">
      <c r="A49" s="55" t="s">
        <v>76</v>
      </c>
      <c r="B49" s="84">
        <v>6.6796290000000003</v>
      </c>
      <c r="C49" s="84">
        <v>49.521619000000001</v>
      </c>
      <c r="D49" s="84">
        <v>6.4771070000000002</v>
      </c>
      <c r="E49" s="84">
        <v>230.054068</v>
      </c>
      <c r="F49" s="84">
        <v>105.266352</v>
      </c>
      <c r="G49" s="85">
        <f>IF(AND(F49&gt;0,E49&gt;0),(E49/F49%)-100,"x  ")</f>
        <v>118.54473307861946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0.41294700000000001</v>
      </c>
      <c r="C51" s="84">
        <v>0.19506100000000001</v>
      </c>
      <c r="D51" s="84">
        <v>0.31824999999999998</v>
      </c>
      <c r="E51" s="84">
        <v>7.2536300000000002</v>
      </c>
      <c r="F51" s="84">
        <v>7.3193010000000003</v>
      </c>
      <c r="G51" s="85">
        <f>IF(AND(F51&gt;0,E51&gt;0),(E51/F51%)-100,"x  ")</f>
        <v>-0.8972304869003267</v>
      </c>
    </row>
    <row r="52" spans="1:7" ht="12.75" customHeight="1" x14ac:dyDescent="0.2">
      <c r="A52" s="56" t="s">
        <v>119</v>
      </c>
      <c r="B52" s="84">
        <v>0.46467900000000001</v>
      </c>
      <c r="C52" s="84">
        <v>0.59872599999999998</v>
      </c>
      <c r="D52" s="84">
        <v>1.0917870000000001</v>
      </c>
      <c r="E52" s="84">
        <v>7.4427770000000004</v>
      </c>
      <c r="F52" s="84">
        <v>5.1991250000000004</v>
      </c>
      <c r="G52" s="85">
        <f>IF(AND(F52&gt;0,E52&gt;0),(E52/F52%)-100,"x  ")</f>
        <v>43.154415406438574</v>
      </c>
    </row>
    <row r="53" spans="1:7" ht="12.75" customHeight="1" x14ac:dyDescent="0.2">
      <c r="A53" s="56" t="s">
        <v>78</v>
      </c>
      <c r="B53" s="84">
        <v>2.7153610000000001</v>
      </c>
      <c r="C53" s="84">
        <v>4.258292</v>
      </c>
      <c r="D53" s="84">
        <v>2.3769740000000001</v>
      </c>
      <c r="E53" s="84">
        <v>35.612960000000001</v>
      </c>
      <c r="F53" s="84">
        <v>38.465705</v>
      </c>
      <c r="G53" s="85">
        <f>IF(AND(F53&gt;0,E53&gt;0),(E53/F53%)-100,"x  ")</f>
        <v>-7.4163335885823471</v>
      </c>
    </row>
    <row r="54" spans="1:7" ht="12.75" customHeight="1" x14ac:dyDescent="0.2">
      <c r="A54" s="57" t="s">
        <v>79</v>
      </c>
      <c r="B54" s="84">
        <v>152.551841</v>
      </c>
      <c r="C54" s="84">
        <v>125.776843</v>
      </c>
      <c r="D54" s="84">
        <v>126.435025</v>
      </c>
      <c r="E54" s="84">
        <v>1674.517591</v>
      </c>
      <c r="F54" s="84">
        <v>1610.897109</v>
      </c>
      <c r="G54" s="85">
        <f>IF(AND(F54&gt;0,E54&gt;0),(E54/F54%)-100,"x  ")</f>
        <v>3.9493820955140819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119.395657</v>
      </c>
      <c r="C56" s="84">
        <v>100.518975</v>
      </c>
      <c r="D56" s="84">
        <v>97.959457</v>
      </c>
      <c r="E56" s="84">
        <v>1338.0504109999999</v>
      </c>
      <c r="F56" s="84">
        <v>1285.3557740000001</v>
      </c>
      <c r="G56" s="85">
        <f>IF(AND(F56&gt;0,E56&gt;0),(E56/F56%)-100,"x  ")</f>
        <v>4.0996149133103614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101.40265599999999</v>
      </c>
      <c r="C58" s="84">
        <v>83.50273</v>
      </c>
      <c r="D58" s="84">
        <v>75.002672000000004</v>
      </c>
      <c r="E58" s="84">
        <v>1092.997249</v>
      </c>
      <c r="F58" s="84">
        <v>1045.516791</v>
      </c>
      <c r="G58" s="85">
        <f>IF(AND(F58&gt;0,E58&gt;0),(E58/F58%)-100,"x  ")</f>
        <v>4.5413386383385159</v>
      </c>
    </row>
    <row r="59" spans="1:7" ht="12.75" customHeight="1" x14ac:dyDescent="0.2">
      <c r="A59" s="51" t="s">
        <v>82</v>
      </c>
      <c r="B59" s="84">
        <v>6.1567780000000001</v>
      </c>
      <c r="C59" s="84">
        <v>5.264119</v>
      </c>
      <c r="D59" s="84">
        <v>7.487514</v>
      </c>
      <c r="E59" s="84">
        <v>67.037130000000005</v>
      </c>
      <c r="F59" s="84">
        <v>62.463836999999998</v>
      </c>
      <c r="G59" s="85">
        <f>IF(AND(F59&gt;0,E59&gt;0),(E59/F59%)-100,"x  ")</f>
        <v>7.3215050814121554</v>
      </c>
    </row>
    <row r="60" spans="1:7" ht="12.75" customHeight="1" x14ac:dyDescent="0.2">
      <c r="A60" s="50" t="s">
        <v>120</v>
      </c>
      <c r="B60" s="90">
        <v>31.130962</v>
      </c>
      <c r="C60" s="84">
        <v>23.581707999999999</v>
      </c>
      <c r="D60" s="84">
        <v>26.292883</v>
      </c>
      <c r="E60" s="84">
        <v>314.95431000000002</v>
      </c>
      <c r="F60" s="84">
        <v>306.09094900000002</v>
      </c>
      <c r="G60" s="85">
        <f>IF(AND(F60&gt;0,E60&gt;0),(E60/F60%)-100,"x  ")</f>
        <v>2.8956625568173848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5.1822609999999996</v>
      </c>
      <c r="C62" s="84">
        <v>4.6161570000000003</v>
      </c>
      <c r="D62" s="84">
        <v>4.4891730000000001</v>
      </c>
      <c r="E62" s="84">
        <v>78.813129000000004</v>
      </c>
      <c r="F62" s="84">
        <v>72.172613999999996</v>
      </c>
      <c r="G62" s="85">
        <f>IF(AND(F62&gt;0,E62&gt;0),(E62/F62%)-100,"x  ")</f>
        <v>9.2008791589563543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340.345279</v>
      </c>
      <c r="C64" s="84">
        <v>342.69176499999998</v>
      </c>
      <c r="D64" s="84">
        <v>315.20522399999999</v>
      </c>
      <c r="E64" s="84">
        <v>3922.8981399999998</v>
      </c>
      <c r="F64" s="84">
        <v>3622.4924489999999</v>
      </c>
      <c r="G64" s="85">
        <f>IF(AND(F64&gt;0,E64&gt;0),(E64/F64%)-100,"x  ")</f>
        <v>8.2927899845016242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47.115923000000002</v>
      </c>
      <c r="C66" s="84">
        <v>47.604345000000002</v>
      </c>
      <c r="D66" s="84">
        <v>41.514491999999997</v>
      </c>
      <c r="E66" s="84">
        <v>515.30475899999999</v>
      </c>
      <c r="F66" s="84">
        <v>483.335689</v>
      </c>
      <c r="G66" s="85">
        <f t="shared" ref="G66:G71" si="2">IF(AND(F66&gt;0,E66&gt;0),(E66/F66%)-100,"x  ")</f>
        <v>6.6142581083020247</v>
      </c>
    </row>
    <row r="67" spans="1:7" ht="12.75" customHeight="1" x14ac:dyDescent="0.2">
      <c r="A67" s="56" t="s">
        <v>86</v>
      </c>
      <c r="B67" s="84">
        <v>204.18748600000001</v>
      </c>
      <c r="C67" s="84">
        <v>215.84414899999999</v>
      </c>
      <c r="D67" s="84">
        <v>184.19674900000001</v>
      </c>
      <c r="E67" s="84">
        <v>2422.5395870000002</v>
      </c>
      <c r="F67" s="84">
        <v>2223.8346550000001</v>
      </c>
      <c r="G67" s="85">
        <f t="shared" si="2"/>
        <v>8.9352385777979464</v>
      </c>
    </row>
    <row r="68" spans="1:7" ht="12.75" customHeight="1" x14ac:dyDescent="0.2">
      <c r="A68" s="56" t="s">
        <v>87</v>
      </c>
      <c r="B68" s="84">
        <v>34.311554000000001</v>
      </c>
      <c r="C68" s="84">
        <v>24.924268000000001</v>
      </c>
      <c r="D68" s="84">
        <v>22.497171999999999</v>
      </c>
      <c r="E68" s="84">
        <v>330.929776</v>
      </c>
      <c r="F68" s="84">
        <v>301.74101000000002</v>
      </c>
      <c r="G68" s="85">
        <f t="shared" si="2"/>
        <v>9.6734500888692594</v>
      </c>
    </row>
    <row r="69" spans="1:7" ht="12.75" customHeight="1" x14ac:dyDescent="0.2">
      <c r="A69" s="56" t="s">
        <v>134</v>
      </c>
      <c r="B69" s="84">
        <v>13.866239</v>
      </c>
      <c r="C69" s="84">
        <v>17.601298</v>
      </c>
      <c r="D69" s="84">
        <v>23.243109</v>
      </c>
      <c r="E69" s="84">
        <v>164.28654499999999</v>
      </c>
      <c r="F69" s="84">
        <v>166.70239000000001</v>
      </c>
      <c r="G69" s="85">
        <f t="shared" si="2"/>
        <v>-1.4491963792480789</v>
      </c>
    </row>
    <row r="70" spans="1:7" ht="12.75" customHeight="1" x14ac:dyDescent="0.2">
      <c r="A70" s="58" t="s">
        <v>135</v>
      </c>
      <c r="B70" s="84">
        <v>2.774016</v>
      </c>
      <c r="C70" s="84">
        <v>2.2033529999999999</v>
      </c>
      <c r="D70" s="84">
        <v>2.591113</v>
      </c>
      <c r="E70" s="84">
        <v>38.757044</v>
      </c>
      <c r="F70" s="84">
        <v>42.698985</v>
      </c>
      <c r="G70" s="85">
        <f t="shared" si="2"/>
        <v>-9.2319313913433803</v>
      </c>
    </row>
    <row r="71" spans="1:7" ht="12.75" customHeight="1" x14ac:dyDescent="0.2">
      <c r="A71" s="59" t="s">
        <v>88</v>
      </c>
      <c r="B71" s="84">
        <v>9.1070759999999993</v>
      </c>
      <c r="C71" s="84">
        <v>5.1596080000000004</v>
      </c>
      <c r="D71" s="84">
        <v>7.2437480000000001</v>
      </c>
      <c r="E71" s="84">
        <v>76.344907000000006</v>
      </c>
      <c r="F71" s="84">
        <v>75.052436999999998</v>
      </c>
      <c r="G71" s="85">
        <f t="shared" si="2"/>
        <v>1.7220893173662262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109</v>
      </c>
      <c r="B73" s="84">
        <v>4.3611890000000004</v>
      </c>
      <c r="C73" s="84">
        <v>2.9242010000000001</v>
      </c>
      <c r="D73" s="84">
        <v>2.451686</v>
      </c>
      <c r="E73" s="84">
        <v>41.266818999999998</v>
      </c>
      <c r="F73" s="84">
        <v>52.150067999999997</v>
      </c>
      <c r="G73" s="85">
        <f>IF(AND(F73&gt;0,E73&gt;0),(E73/F73%)-100,"x  ")</f>
        <v>-20.869098387369306</v>
      </c>
    </row>
    <row r="74" spans="1:7" ht="24" x14ac:dyDescent="0.2">
      <c r="A74" s="61" t="s">
        <v>104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1858.7692079999999</v>
      </c>
      <c r="C75" s="87">
        <v>1664.745439</v>
      </c>
      <c r="D75" s="87">
        <v>1474.0005000000001</v>
      </c>
      <c r="E75" s="87">
        <v>19962.963582</v>
      </c>
      <c r="F75" s="87">
        <v>19194.158305000001</v>
      </c>
      <c r="G75" s="88">
        <f>IF(AND(F75&gt;0,E75&gt;0),(E75/F75%)-100,"x  ")</f>
        <v>4.005412817709896</v>
      </c>
    </row>
    <row r="77" spans="1:7" x14ac:dyDescent="0.2">
      <c r="A77" s="33" t="s">
        <v>152</v>
      </c>
    </row>
    <row r="78" spans="1:7" x14ac:dyDescent="0.2">
      <c r="A78" s="33" t="s">
        <v>177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0 A32:G75 A31 A13:G24 A12">
    <cfRule type="expression" dxfId="3" priority="7">
      <formula>MOD(ROW(),2)=0</formula>
    </cfRule>
  </conditionalFormatting>
  <conditionalFormatting sqref="A25:G25">
    <cfRule type="expression" dxfId="2" priority="3">
      <formula>MOD(ROW(),2)=0</formula>
    </cfRule>
  </conditionalFormatting>
  <conditionalFormatting sqref="B31:G31">
    <cfRule type="expression" dxfId="1" priority="2">
      <formula>MOD(ROW(),2)=0</formula>
    </cfRule>
  </conditionalFormatting>
  <conditionalFormatting sqref="B12:G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4/14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158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169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170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159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89</v>
      </c>
      <c r="B3" s="140" t="s">
        <v>90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171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19962.963582</v>
      </c>
      <c r="C8" s="94"/>
      <c r="D8" s="93">
        <v>19194.158305000001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2014</v>
      </c>
      <c r="C9" s="20">
        <v>2014</v>
      </c>
      <c r="D9" s="12">
        <v>2013</v>
      </c>
      <c r="E9" s="12">
        <v>2013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61</v>
      </c>
      <c r="B10" s="92">
        <v>2875.3550930000001</v>
      </c>
      <c r="C10" s="95">
        <f t="shared" ref="C10:C24" si="0">IF(B$8&gt;0,B10/B$8*100,0)</f>
        <v>14.403448071170258</v>
      </c>
      <c r="D10" s="96">
        <v>2683.7547380000001</v>
      </c>
      <c r="E10" s="95">
        <f t="shared" ref="E10:E24" si="1">IF(D$8&gt;0,D10/D$8*100,0)</f>
        <v>13.982143396727601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172</v>
      </c>
      <c r="B11" s="92">
        <v>2393.846618</v>
      </c>
      <c r="C11" s="97">
        <f t="shared" si="0"/>
        <v>11.991439087523352</v>
      </c>
      <c r="D11" s="96">
        <v>2203.2862570000002</v>
      </c>
      <c r="E11" s="95">
        <f t="shared" si="1"/>
        <v>11.478941780041758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1350.04411</v>
      </c>
      <c r="C12" s="97">
        <f t="shared" si="0"/>
        <v>6.7627439405704965</v>
      </c>
      <c r="D12" s="96">
        <v>1358.2200539999999</v>
      </c>
      <c r="E12" s="95">
        <f t="shared" si="1"/>
        <v>7.076215754905955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72</v>
      </c>
      <c r="B13" s="92">
        <v>1147.8566040000001</v>
      </c>
      <c r="C13" s="97">
        <f t="shared" si="0"/>
        <v>5.7499308621440735</v>
      </c>
      <c r="D13" s="96">
        <v>1200.149026</v>
      </c>
      <c r="E13" s="95">
        <f t="shared" si="1"/>
        <v>6.252678585480699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1146.474136</v>
      </c>
      <c r="C14" s="97">
        <f t="shared" si="0"/>
        <v>5.7430056979803394</v>
      </c>
      <c r="D14" s="96">
        <v>1183.834854</v>
      </c>
      <c r="E14" s="95">
        <f t="shared" si="1"/>
        <v>6.167683079344072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173</v>
      </c>
      <c r="B15" s="92">
        <v>1092.997249</v>
      </c>
      <c r="C15" s="97">
        <f t="shared" si="0"/>
        <v>5.475125196268567</v>
      </c>
      <c r="D15" s="96">
        <v>1045.516791</v>
      </c>
      <c r="E15" s="95">
        <f t="shared" si="1"/>
        <v>5.447057247244059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954.42757500000005</v>
      </c>
      <c r="C16" s="97">
        <f t="shared" si="0"/>
        <v>4.780991414824693</v>
      </c>
      <c r="D16" s="96">
        <v>825.571371</v>
      </c>
      <c r="E16" s="95">
        <f t="shared" si="1"/>
        <v>4.301159539696731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174</v>
      </c>
      <c r="B17" s="92">
        <v>948.55459800000006</v>
      </c>
      <c r="C17" s="97">
        <f t="shared" si="0"/>
        <v>4.7515720504308439</v>
      </c>
      <c r="D17" s="96">
        <v>846.83719399999995</v>
      </c>
      <c r="E17" s="95">
        <f t="shared" si="1"/>
        <v>4.4119527438689632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175</v>
      </c>
      <c r="B18" s="92">
        <v>732.44707300000005</v>
      </c>
      <c r="C18" s="97">
        <f t="shared" si="0"/>
        <v>3.6690297509755783</v>
      </c>
      <c r="D18" s="96">
        <v>917.42502000000002</v>
      </c>
      <c r="E18" s="95">
        <f t="shared" si="1"/>
        <v>4.779709562784082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48</v>
      </c>
      <c r="B19" s="92">
        <v>718.034222</v>
      </c>
      <c r="C19" s="97">
        <f t="shared" si="0"/>
        <v>3.5968317982978726</v>
      </c>
      <c r="D19" s="96">
        <v>699.00670200000002</v>
      </c>
      <c r="E19" s="95">
        <f t="shared" si="1"/>
        <v>3.6417679321625247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53</v>
      </c>
      <c r="B20" s="92">
        <v>696.20576100000005</v>
      </c>
      <c r="C20" s="97">
        <f t="shared" si="0"/>
        <v>3.4874870063267949</v>
      </c>
      <c r="D20" s="96">
        <v>655.72764299999994</v>
      </c>
      <c r="E20" s="95">
        <f t="shared" si="1"/>
        <v>3.4162875630195542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45</v>
      </c>
      <c r="B21" s="92">
        <v>599.78294500000004</v>
      </c>
      <c r="C21" s="97">
        <f t="shared" si="0"/>
        <v>3.0044784810447993</v>
      </c>
      <c r="D21" s="96">
        <v>560.05955500000005</v>
      </c>
      <c r="E21" s="95">
        <f t="shared" si="1"/>
        <v>2.9178646237074473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52</v>
      </c>
      <c r="B22" s="92">
        <v>458.199434</v>
      </c>
      <c r="C22" s="97">
        <f t="shared" si="0"/>
        <v>2.2952475573974627</v>
      </c>
      <c r="D22" s="96">
        <v>409.02538700000002</v>
      </c>
      <c r="E22" s="95">
        <f t="shared" si="1"/>
        <v>2.130988921214902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54</v>
      </c>
      <c r="B23" s="92">
        <v>342.29594300000002</v>
      </c>
      <c r="C23" s="97">
        <f t="shared" si="0"/>
        <v>1.7146549488706073</v>
      </c>
      <c r="D23" s="96">
        <v>346.23668700000002</v>
      </c>
      <c r="E23" s="95">
        <f t="shared" si="1"/>
        <v>1.8038649129501383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87</v>
      </c>
      <c r="B24" s="92">
        <v>330.929776</v>
      </c>
      <c r="C24" s="97">
        <f t="shared" si="0"/>
        <v>1.6577186780944158</v>
      </c>
      <c r="D24" s="96">
        <v>301.74101000000002</v>
      </c>
      <c r="E24" s="95">
        <f t="shared" si="1"/>
        <v>1.5720460632097513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91</v>
      </c>
      <c r="B26" s="92">
        <f>B8-(SUM(B10:B24))</f>
        <v>4175.5124450000003</v>
      </c>
      <c r="C26" s="97">
        <f>IF(B$8&gt;0,B26/B$8*100,0)</f>
        <v>20.916295458079848</v>
      </c>
      <c r="D26" s="96">
        <f>D8-(SUM(D10:D24))</f>
        <v>3957.7660159999996</v>
      </c>
      <c r="E26" s="95">
        <f>IF(D$8&gt;0,D26/D$8*100,0)</f>
        <v>20.619638293641756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176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2014</v>
      </c>
      <c r="C33" s="6">
        <v>2013</v>
      </c>
      <c r="D33" s="6">
        <v>2012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92</v>
      </c>
      <c r="B34" s="98">
        <v>1704.05313</v>
      </c>
      <c r="C34" s="98">
        <v>1645.6175780000001</v>
      </c>
      <c r="D34" s="98">
        <v>1686.372539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93</v>
      </c>
      <c r="B35" s="98">
        <v>1656.4835559999999</v>
      </c>
      <c r="C35" s="98">
        <v>1514.602909</v>
      </c>
      <c r="D35" s="98">
        <v>1589.9980929999999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94</v>
      </c>
      <c r="B36" s="98">
        <v>1558.398598</v>
      </c>
      <c r="C36" s="98">
        <v>1508.683399</v>
      </c>
      <c r="D36" s="98">
        <v>1969.4411660000001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95</v>
      </c>
      <c r="B37" s="98">
        <v>1654.603881</v>
      </c>
      <c r="C37" s="98">
        <v>1641.0267570000001</v>
      </c>
      <c r="D37" s="98">
        <v>1487.2617789999999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96</v>
      </c>
      <c r="B38" s="98">
        <v>1614.2663990000001</v>
      </c>
      <c r="C38" s="98">
        <v>1529.3692610000001</v>
      </c>
      <c r="D38" s="98">
        <v>1887.848473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97</v>
      </c>
      <c r="B39" s="98">
        <v>1683.9363760000001</v>
      </c>
      <c r="C39" s="98">
        <v>1624.950722</v>
      </c>
      <c r="D39" s="98">
        <v>1835.079178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98</v>
      </c>
      <c r="B40" s="98">
        <v>1634.249245</v>
      </c>
      <c r="C40" s="98">
        <v>1561.5481589999999</v>
      </c>
      <c r="D40" s="98">
        <v>1604.0709890000001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99</v>
      </c>
      <c r="B41" s="98">
        <v>1742.811085</v>
      </c>
      <c r="C41" s="98">
        <v>1584.448873</v>
      </c>
      <c r="D41" s="98">
        <v>1658.1613279999999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100</v>
      </c>
      <c r="B42" s="98">
        <v>1716.6461650000001</v>
      </c>
      <c r="C42" s="98">
        <v>1624.9585139999999</v>
      </c>
      <c r="D42" s="98">
        <v>1704.745848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101</v>
      </c>
      <c r="B43" s="98">
        <v>1858.7692079999999</v>
      </c>
      <c r="C43" s="98">
        <v>1846.31052</v>
      </c>
      <c r="D43" s="98">
        <v>1855.8917180000001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102</v>
      </c>
      <c r="B44" s="98">
        <v>1664.745439</v>
      </c>
      <c r="C44" s="98">
        <v>1636.354501</v>
      </c>
      <c r="D44" s="98">
        <v>1526.569784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103</v>
      </c>
      <c r="B45" s="98">
        <v>1474.0005000000001</v>
      </c>
      <c r="C45" s="98">
        <v>1476.287112</v>
      </c>
      <c r="D45" s="98">
        <v>1370.5327139999999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2014-08-27T07:47:10Z</cp:lastPrinted>
  <dcterms:created xsi:type="dcterms:W3CDTF">2012-03-28T07:56:08Z</dcterms:created>
  <dcterms:modified xsi:type="dcterms:W3CDTF">2019-08-19T09:39:01Z</dcterms:modified>
  <cp:category>LIS-Bericht</cp:category>
</cp:coreProperties>
</file>