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<sst xmlns="http://schemas.openxmlformats.org/spreadsheetml/2006/main" count="221" uniqueCount="179">
  <si>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</si>
  <si>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</si>
  <si>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</si>
  <si>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</si>
  <si>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</si>
  <si>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</si>
  <si>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</si>
  <si>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</si>
  <si>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</si>
  <si>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</si>
  <si>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</si>
  <si>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</si>
  <si>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</si>
  <si>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</si>
  <si>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</si>
  <si>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</si>
  <si>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</si>
  <si>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</si>
  <si>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</si>
  <si>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</si>
  <si>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</si>
  <si>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</si>
  <si>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</si>
  <si>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</si>
  <si>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</si>
  <si>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</si>
  <si>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</si>
  <si>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</si>
  <si>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</si>
  <si>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</si>
  <si>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</si>
  <si>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</si>
  <si>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</si>
  <si>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</si>
  <si>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</si>
  <si>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</si>
  <si>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</si>
  <si>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</si>
  <si>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</si>
  <si>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</si>
  <si>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</si>
  <si>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</si>
  <si>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</si>
  <si>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</si>
  <si>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</si>
  <si>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</si>
  <si>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</si>
  <si>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</si>
  <si>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</si>
  <si>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</si>
  <si>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</si>
  <si>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</si>
  <si>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</si>
  <si>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</si>
  <si>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</si>
  <si>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</si>
  <si>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</si>
  <si>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</si>
  <si>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</si>
  <si>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</si>
  <si>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</si>
  <si>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</si>
  <si>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</si>
  <si>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</si>
  <si>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</si>
  <si>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</si>
  <si>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</si>
  <si>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</si>
  <si>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</si>
  <si>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</si>
  <si>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</si>
  <si>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</si>
  <si>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</si>
  <si>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</si>
  <si>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</si>
  <si>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</si>
  <si>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</si>
  <si>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</si>
  <si>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</si>
  <si>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</si>
  <si>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</si>
  <si>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</si>
  <si>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</si>
  <si>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</si>
  <si>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</si>
  <si>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</si>
  <si>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</si>
  <si>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</si>
  <si>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</si>
  <si>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</si>
  <si>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</si>
  <si>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</si>
  <si>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</si>
  <si>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</si>
  <si>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</si>
  <si>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</si>
  <si>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</si>
  <si>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</si>
  <si>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</si>
  <si>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</si>
  <si>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</si>
  <si>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</si>
  <si>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</si>
  <si>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</si>
  <si>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</si>
  <si>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</si>
  <si>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</si>
  <si>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</si>
  <si>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</si>
  <si>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</si>
  <si>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</si>
  <si>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</si>
  <si>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</si>
  <si>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</si>
  <si>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</si>
  <si>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</si>
  <si>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</si>
  <si>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</si>
  <si>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</si>
  <si>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</si>
  <si>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</si>
  <si>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</si>
  <si>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</si>
  <si>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</si>
  <si>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</si>
  <si>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</si>
  <si>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</si>
  <si>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</si>
  <si>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</si>
  <si>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</si>
  <si>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</si>
  <si>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</si>
  <si>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</si>
  <si>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</si>
  <si>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</si>
  <si>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</si>
  <si>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</si>
  <si>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</si>
  <si>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</si>
  <si>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</si>
  <si>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</si>
  <si>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</si>
  <si>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</si>
  <si>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</si>
  <si>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</si>
  <si>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</si>
  <si>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</si>
  <si>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</si>
  <si>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</si>
  <si>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</si>
  <si>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</si>
  <si>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</si>
  <si>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</si>
  <si>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</si>
  <si>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</si>
  <si>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</si>
  <si>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</si>
  <si>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</si>
  <si>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</si>
  <si>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</si>
  <si>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3/16 SH</t>
  </si>
  <si>
    <t>3. Quartal 2016</t>
  </si>
  <si>
    <t xml:space="preserve">© Statistisches Amt für Hamburg und Schleswig-Holstein, Hamburg 2019 
Auszugsweise Vervielfältigung und Verbreitung mit Quellenangabe gestattet.        </t>
  </si>
  <si>
    <t>Januar - September</t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</si>
  <si>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</si>
  <si>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</si>
  <si>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</si>
  <si>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</si>
  <si>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</si>
  <si>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2014 bis 2016 im Monatsvergleich</t>
  </si>
  <si>
    <t>Januar - September 2016</t>
  </si>
  <si>
    <t>China, Volksrepublik</t>
  </si>
  <si>
    <t>Vereinigt.Königreich</t>
  </si>
  <si>
    <t>Verein.Staaten (USA)</t>
  </si>
  <si>
    <t>Frankreich</t>
  </si>
  <si>
    <t xml:space="preserve">2. Einfuhr des Landes Schleswig-Holstein in 2014 bis 2016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</si>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</sst>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Schweiz</c:v>
                </c:pt>
                <c:pt idx="11">
                  <c:v>Norwegen</c:v>
                </c:pt>
                <c:pt idx="12">
                  <c:v>Finnland</c:v>
                </c:pt>
                <c:pt idx="13">
                  <c:v>Japan</c:v>
                </c:pt>
                <c:pt idx="14">
                  <c:v>Österreich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2599.6143099999999</c:v>
                </c:pt>
                <c:pt idx="1">
                  <c:v>1609.944223</c:v>
                </c:pt>
                <c:pt idx="2">
                  <c:v>1011.467718</c:v>
                </c:pt>
                <c:pt idx="3">
                  <c:v>999.38584000000003</c:v>
                </c:pt>
                <c:pt idx="4">
                  <c:v>930.43838200000005</c:v>
                </c:pt>
                <c:pt idx="5">
                  <c:v>911.25746200000003</c:v>
                </c:pt>
                <c:pt idx="6">
                  <c:v>724.38724300000001</c:v>
                </c:pt>
                <c:pt idx="7">
                  <c:v>574.00693200000001</c:v>
                </c:pt>
                <c:pt idx="8">
                  <c:v>562.13179500000001</c:v>
                </c:pt>
                <c:pt idx="9">
                  <c:v>511.01411400000001</c:v>
                </c:pt>
                <c:pt idx="10">
                  <c:v>418.860545</c:v>
                </c:pt>
                <c:pt idx="11">
                  <c:v>415.020623</c:v>
                </c:pt>
                <c:pt idx="12">
                  <c:v>361.75705199999999</c:v>
                </c:pt>
                <c:pt idx="13">
                  <c:v>323.59284500000001</c:v>
                </c:pt>
                <c:pt idx="14">
                  <c:v>258.519904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Vereinigt.Königreich</c:v>
                </c:pt>
                <c:pt idx="3">
                  <c:v>Verein.Staaten (USA)</c:v>
                </c:pt>
                <c:pt idx="4">
                  <c:v>Schweden</c:v>
                </c:pt>
                <c:pt idx="5">
                  <c:v>Niederlande</c:v>
                </c:pt>
                <c:pt idx="6">
                  <c:v>Polen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Schweiz</c:v>
                </c:pt>
                <c:pt idx="11">
                  <c:v>Norwegen</c:v>
                </c:pt>
                <c:pt idx="12">
                  <c:v>Finnland</c:v>
                </c:pt>
                <c:pt idx="13">
                  <c:v>Japan</c:v>
                </c:pt>
                <c:pt idx="14">
                  <c:v>Österreich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2154.9964279999999</c:v>
                </c:pt>
                <c:pt idx="1">
                  <c:v>1886.2332449999999</c:v>
                </c:pt>
                <c:pt idx="2">
                  <c:v>694.95396300000004</c:v>
                </c:pt>
                <c:pt idx="3">
                  <c:v>854.79926599999999</c:v>
                </c:pt>
                <c:pt idx="4">
                  <c:v>984.947136</c:v>
                </c:pt>
                <c:pt idx="5">
                  <c:v>839.76238699999999</c:v>
                </c:pt>
                <c:pt idx="6">
                  <c:v>706.01619600000004</c:v>
                </c:pt>
                <c:pt idx="7">
                  <c:v>537.70640000000003</c:v>
                </c:pt>
                <c:pt idx="8">
                  <c:v>550.80557599999997</c:v>
                </c:pt>
                <c:pt idx="9">
                  <c:v>492.61547200000001</c:v>
                </c:pt>
                <c:pt idx="10">
                  <c:v>375.06002000000001</c:v>
                </c:pt>
                <c:pt idx="11">
                  <c:v>637.67078800000002</c:v>
                </c:pt>
                <c:pt idx="12">
                  <c:v>434.856134</c:v>
                </c:pt>
                <c:pt idx="13">
                  <c:v>254.218074</c:v>
                </c:pt>
                <c:pt idx="14">
                  <c:v>265.588168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454976"/>
        <c:axId val="41456768"/>
      </c:barChart>
      <c:catAx>
        <c:axId val="41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6768"/>
        <c:crosses val="autoZero"/>
        <c:auto val="1"/>
        <c:lblAlgn val="ctr"/>
        <c:lblOffset val="100"/>
        <c:noMultiLvlLbl val="0"/>
      </c:catAx>
      <c:valAx>
        <c:axId val="4145676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1454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7984"/>
        <c:axId val="70060288"/>
      </c:lineChart>
      <c:catAx>
        <c:axId val="700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060288"/>
        <c:crosses val="autoZero"/>
        <c:auto val="1"/>
        <c:lblAlgn val="ctr"/>
        <c:lblOffset val="100"/>
        <c:noMultiLvlLbl val="0"/>
      </c:catAx>
      <c:valAx>
        <c:axId val="700602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0057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97</v>
      </c>
      <c r="C4" s="83" t="s">
        <v>98</v>
      </c>
      <c r="D4" s="83" t="s">
        <v>99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266.94248800000003</v>
      </c>
      <c r="C8" s="84">
        <v>266.478858</v>
      </c>
      <c r="D8" s="84">
        <v>291.71069899999998</v>
      </c>
      <c r="E8" s="84">
        <v>2429.9142120000001</v>
      </c>
      <c r="F8" s="84">
        <v>2461.4373529999998</v>
      </c>
      <c r="G8" s="85">
        <f>IF(AND(F8&gt;0,E8&gt;0),(E8/F8%)-100,"x  ")</f>
        <v>-1.2806802075047443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10.322357</v>
      </c>
      <c r="C10" s="84">
        <v>8.9771570000000001</v>
      </c>
      <c r="D10" s="84">
        <v>10.540092</v>
      </c>
      <c r="E10" s="84">
        <v>80.881349999999998</v>
      </c>
      <c r="F10" s="84">
        <v>73.101927000000003</v>
      </c>
      <c r="G10" s="85">
        <f>IF(AND(F10&gt;0,E10&gt;0),(E10/F10%)-100,"x  ")</f>
        <v>10.641884994358634</v>
      </c>
    </row>
    <row r="11" spans="1:7" s="9" customFormat="1" ht="12" x14ac:dyDescent="0.2">
      <c r="A11" s="37" t="s">
        <v>25</v>
      </c>
      <c r="B11" s="84">
        <v>84.414685000000006</v>
      </c>
      <c r="C11" s="84">
        <v>99.246348999999995</v>
      </c>
      <c r="D11" s="84">
        <v>91.909880000000001</v>
      </c>
      <c r="E11" s="84">
        <v>812.83553099999995</v>
      </c>
      <c r="F11" s="84">
        <v>754.61829899999998</v>
      </c>
      <c r="G11" s="85">
        <f>IF(AND(F11&gt;0,E11&gt;0),(E11/F11%)-100,"x  ")</f>
        <v>7.714791978560271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4.3102340000000003</v>
      </c>
      <c r="C13" s="84">
        <v>4.8952879999999999</v>
      </c>
      <c r="D13" s="84">
        <v>4.4132249999999997</v>
      </c>
      <c r="E13" s="84">
        <v>41.460332999999999</v>
      </c>
      <c r="F13" s="84">
        <v>39.604492</v>
      </c>
      <c r="G13" s="85">
        <f>IF(AND(F13&gt;0,E13&gt;0),(E13/F13%)-100,"x  ")</f>
        <v>4.6859356256860849</v>
      </c>
    </row>
    <row r="14" spans="1:7" s="9" customFormat="1" ht="12" x14ac:dyDescent="0.2">
      <c r="A14" s="38" t="s">
        <v>110</v>
      </c>
      <c r="B14" s="84">
        <v>35.246763999999999</v>
      </c>
      <c r="C14" s="84">
        <v>41.935704000000001</v>
      </c>
      <c r="D14" s="84">
        <v>39.367597000000004</v>
      </c>
      <c r="E14" s="84">
        <v>362.64827100000002</v>
      </c>
      <c r="F14" s="84">
        <v>327.477869</v>
      </c>
      <c r="G14" s="85">
        <f>IF(AND(F14&gt;0,E14&gt;0),(E14/F14%)-100,"x  ")</f>
        <v>10.739779792569749</v>
      </c>
    </row>
    <row r="15" spans="1:7" s="9" customFormat="1" ht="12" x14ac:dyDescent="0.2">
      <c r="A15" s="38" t="s">
        <v>135</v>
      </c>
      <c r="B15" s="84">
        <v>33.180847</v>
      </c>
      <c r="C15" s="84">
        <v>41.164420999999997</v>
      </c>
      <c r="D15" s="84">
        <v>39.532516000000001</v>
      </c>
      <c r="E15" s="84">
        <v>329.91360600000002</v>
      </c>
      <c r="F15" s="84">
        <v>292.81694599999997</v>
      </c>
      <c r="G15" s="85">
        <f>IF(AND(F15&gt;0,E15&gt;0),(E15/F15%)-100,"x  ")</f>
        <v>12.668891096214097</v>
      </c>
    </row>
    <row r="16" spans="1:7" s="9" customFormat="1" ht="12" x14ac:dyDescent="0.2">
      <c r="A16" s="37" t="s">
        <v>26</v>
      </c>
      <c r="B16" s="84">
        <v>100.641989</v>
      </c>
      <c r="C16" s="84">
        <v>108.821952</v>
      </c>
      <c r="D16" s="84">
        <v>139.12905599999999</v>
      </c>
      <c r="E16" s="84">
        <v>1035.7468739999999</v>
      </c>
      <c r="F16" s="84">
        <v>1155.9498100000001</v>
      </c>
      <c r="G16" s="85">
        <f>IF(AND(F16&gt;0,E16&gt;0),(E16/F16%)-100,"x  ")</f>
        <v>-10.398629331493225</v>
      </c>
    </row>
    <row r="17" spans="1:7" s="9" customFormat="1" ht="12" x14ac:dyDescent="0.2">
      <c r="A17" s="40" t="s">
        <v>27</v>
      </c>
      <c r="B17" s="84">
        <v>71.563457</v>
      </c>
      <c r="C17" s="84">
        <v>49.433399999999999</v>
      </c>
      <c r="D17" s="84">
        <v>50.131670999999997</v>
      </c>
      <c r="E17" s="84">
        <v>500.45045699999997</v>
      </c>
      <c r="F17" s="84">
        <v>477.76731699999999</v>
      </c>
      <c r="G17" s="85">
        <f>IF(AND(F17&gt;0,E17&gt;0),(E17/F17%)-100,"x  ")</f>
        <v>4.7477379035535847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1138.7360880000001</v>
      </c>
      <c r="C19" s="84">
        <v>1174.0572689999999</v>
      </c>
      <c r="D19" s="84">
        <v>1429.8559279999999</v>
      </c>
      <c r="E19" s="84">
        <v>12123.918329</v>
      </c>
      <c r="F19" s="84">
        <v>11865.217616</v>
      </c>
      <c r="G19" s="85">
        <f>IF(AND(F19&gt;0,E19&gt;0),(E19/F19%)-100,"x  ")</f>
        <v>2.1803284303117039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37.993245999999999</v>
      </c>
      <c r="C21" s="84">
        <v>50.947164999999998</v>
      </c>
      <c r="D21" s="84">
        <v>133.393316</v>
      </c>
      <c r="E21" s="84">
        <v>824.64502100000004</v>
      </c>
      <c r="F21" s="84">
        <v>966.282872</v>
      </c>
      <c r="G21" s="85">
        <f>IF(AND(F21&gt;0,E21&gt;0),(E21/F21%)-100,"x  ")</f>
        <v>-14.658011137757185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19.104906</v>
      </c>
      <c r="C23" s="84">
        <v>25.202399</v>
      </c>
      <c r="D23" s="84">
        <v>111.944579</v>
      </c>
      <c r="E23" s="84">
        <v>627.01090099999999</v>
      </c>
      <c r="F23" s="84">
        <v>734.42498599999999</v>
      </c>
      <c r="G23" s="85">
        <f>IF(AND(F23&gt;0,E23&gt;0),(E23/F23%)-100,"x  ")</f>
        <v>-14.625603301573946</v>
      </c>
    </row>
    <row r="24" spans="1:7" s="9" customFormat="1" ht="12" x14ac:dyDescent="0.2">
      <c r="A24" s="40" t="s">
        <v>30</v>
      </c>
      <c r="B24" s="84">
        <v>93.951998000000003</v>
      </c>
      <c r="C24" s="84">
        <v>78.617243000000002</v>
      </c>
      <c r="D24" s="84">
        <v>106.41726800000001</v>
      </c>
      <c r="E24" s="84">
        <v>923.08385799999996</v>
      </c>
      <c r="F24" s="84">
        <v>1045.0691429999999</v>
      </c>
      <c r="G24" s="85">
        <f>IF(AND(F24&gt;0,E24&gt;0),(E24/F24%)-100,"x  ")</f>
        <v>-11.672460699569228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12.106603</v>
      </c>
      <c r="C26" s="84">
        <v>8.6068429999999996</v>
      </c>
      <c r="D26" s="84">
        <v>19.732465000000001</v>
      </c>
      <c r="E26" s="84">
        <v>105.862201</v>
      </c>
      <c r="F26" s="84">
        <v>168.73111499999999</v>
      </c>
      <c r="G26" s="85">
        <f>IF(AND(F26&gt;0,E26&gt;0),(E26/F26%)-100,"x  ")</f>
        <v>-37.259822528879752</v>
      </c>
    </row>
    <row r="27" spans="1:7" s="9" customFormat="1" ht="12" x14ac:dyDescent="0.2">
      <c r="A27" s="39" t="s">
        <v>111</v>
      </c>
      <c r="B27" s="84">
        <v>8.7613730000000007</v>
      </c>
      <c r="C27" s="84">
        <v>5.3345159999999998</v>
      </c>
      <c r="D27" s="84">
        <v>9.5576480000000004</v>
      </c>
      <c r="E27" s="84">
        <v>117.99110400000001</v>
      </c>
      <c r="F27" s="84">
        <v>128.318467</v>
      </c>
      <c r="G27" s="85">
        <f>IF(AND(F27&gt;0,E27&gt;0),(E27/F27%)-100,"x  ")</f>
        <v>-8.0482281634489823</v>
      </c>
    </row>
    <row r="28" spans="1:7" s="9" customFormat="1" ht="12" x14ac:dyDescent="0.2">
      <c r="A28" s="42" t="s">
        <v>33</v>
      </c>
      <c r="B28" s="84">
        <v>1006.790844</v>
      </c>
      <c r="C28" s="84">
        <v>1044.4928609999999</v>
      </c>
      <c r="D28" s="84">
        <v>1190.0453440000001</v>
      </c>
      <c r="E28" s="84">
        <v>10376.18945</v>
      </c>
      <c r="F28" s="84">
        <v>9853.8656009999995</v>
      </c>
      <c r="G28" s="85">
        <f>IF(AND(F28&gt;0,E28&gt;0),(E28/F28%)-100,"x  ")</f>
        <v>5.3006999501494505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175.35780399999999</v>
      </c>
      <c r="C30" s="84">
        <v>179.29813200000001</v>
      </c>
      <c r="D30" s="84">
        <v>178.15482299999999</v>
      </c>
      <c r="E30" s="84">
        <v>1591.053128</v>
      </c>
      <c r="F30" s="84">
        <v>1644.3776620000001</v>
      </c>
      <c r="G30" s="85">
        <f>IF(AND(F30&gt;0,E30&gt;0),(E30/F30%)-100,"x  ")</f>
        <v>-3.2428398434422547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58.529707000000002</v>
      </c>
      <c r="C32" s="84">
        <v>57.337845000000002</v>
      </c>
      <c r="D32" s="84">
        <v>60.064312000000001</v>
      </c>
      <c r="E32" s="84">
        <v>489.87365499999999</v>
      </c>
      <c r="F32" s="84">
        <v>589.50174400000003</v>
      </c>
      <c r="G32" s="85">
        <f>IF(AND(F32&gt;0,E32&gt;0),(E32/F32%)-100,"x  ")</f>
        <v>-16.900389186974152</v>
      </c>
    </row>
    <row r="33" spans="1:7" s="9" customFormat="1" ht="12" x14ac:dyDescent="0.2">
      <c r="A33" s="45" t="s">
        <v>35</v>
      </c>
      <c r="B33" s="84">
        <v>26.054114999999999</v>
      </c>
      <c r="C33" s="84">
        <v>26.523387</v>
      </c>
      <c r="D33" s="84">
        <v>24.267296000000002</v>
      </c>
      <c r="E33" s="84">
        <v>240.75651500000001</v>
      </c>
      <c r="F33" s="84">
        <v>246.39951199999999</v>
      </c>
      <c r="G33" s="85">
        <f>IF(AND(F33&gt;0,E33&gt;0),(E33/F33%)-100,"x  ")</f>
        <v>-2.2901818896459361</v>
      </c>
    </row>
    <row r="34" spans="1:7" s="9" customFormat="1" ht="12" x14ac:dyDescent="0.2">
      <c r="A34" s="43" t="s">
        <v>36</v>
      </c>
      <c r="B34" s="84">
        <v>831.43304000000001</v>
      </c>
      <c r="C34" s="84">
        <v>865.19472900000005</v>
      </c>
      <c r="D34" s="84">
        <v>1011.890521</v>
      </c>
      <c r="E34" s="84">
        <v>8785.1363220000003</v>
      </c>
      <c r="F34" s="84">
        <v>8209.4879390000006</v>
      </c>
      <c r="G34" s="85">
        <f>IF(AND(F34&gt;0,E34&gt;0),(E34/F34%)-100,"x  ")</f>
        <v>7.0119888996404285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46.191313000000001</v>
      </c>
      <c r="C36" s="84">
        <v>47.458143</v>
      </c>
      <c r="D36" s="84">
        <v>48.506526000000001</v>
      </c>
      <c r="E36" s="84">
        <v>381.18671899999998</v>
      </c>
      <c r="F36" s="84">
        <v>356.14927699999998</v>
      </c>
      <c r="G36" s="85">
        <f t="shared" ref="G36:G47" si="0">IF(AND(F36&gt;0,E36&gt;0),(E36/F36%)-100,"x  ")</f>
        <v>7.0300415070055067</v>
      </c>
    </row>
    <row r="37" spans="1:7" s="9" customFormat="1" ht="12" x14ac:dyDescent="0.2">
      <c r="A37" s="45" t="s">
        <v>37</v>
      </c>
      <c r="B37" s="84">
        <v>13.826185000000001</v>
      </c>
      <c r="C37" s="84">
        <v>14.930623000000001</v>
      </c>
      <c r="D37" s="84">
        <v>14.508308</v>
      </c>
      <c r="E37" s="84">
        <v>119.866437</v>
      </c>
      <c r="F37" s="84">
        <v>104.900925</v>
      </c>
      <c r="G37" s="85">
        <f t="shared" si="0"/>
        <v>14.26632987268701</v>
      </c>
    </row>
    <row r="38" spans="1:7" s="9" customFormat="1" ht="12" x14ac:dyDescent="0.2">
      <c r="A38" s="45" t="s">
        <v>38</v>
      </c>
      <c r="B38" s="84">
        <v>54.335780999999997</v>
      </c>
      <c r="C38" s="84">
        <v>50.081167000000001</v>
      </c>
      <c r="D38" s="84">
        <v>55.574525999999999</v>
      </c>
      <c r="E38" s="84">
        <v>464.95917600000001</v>
      </c>
      <c r="F38" s="84">
        <v>465.41896400000002</v>
      </c>
      <c r="G38" s="85">
        <f t="shared" si="0"/>
        <v>-9.8790130090193884E-2</v>
      </c>
    </row>
    <row r="39" spans="1:7" s="9" customFormat="1" ht="12" x14ac:dyDescent="0.2">
      <c r="A39" s="45" t="s">
        <v>39</v>
      </c>
      <c r="B39" s="84">
        <v>44.250273</v>
      </c>
      <c r="C39" s="84">
        <v>46.763539999999999</v>
      </c>
      <c r="D39" s="84">
        <v>46.177323000000001</v>
      </c>
      <c r="E39" s="84">
        <v>405.90986099999998</v>
      </c>
      <c r="F39" s="84">
        <v>405.09109799999999</v>
      </c>
      <c r="G39" s="85">
        <f t="shared" si="0"/>
        <v>0.20211824057410865</v>
      </c>
    </row>
    <row r="40" spans="1:7" s="9" customFormat="1" ht="12" x14ac:dyDescent="0.2">
      <c r="A40" s="45" t="s">
        <v>40</v>
      </c>
      <c r="B40" s="84">
        <v>96.426972000000006</v>
      </c>
      <c r="C40" s="84">
        <v>115.92339</v>
      </c>
      <c r="D40" s="84">
        <v>129.67907700000001</v>
      </c>
      <c r="E40" s="84">
        <v>1176.536662</v>
      </c>
      <c r="F40" s="84">
        <v>882.67748700000004</v>
      </c>
      <c r="G40" s="85">
        <f t="shared" si="0"/>
        <v>33.291794492091753</v>
      </c>
    </row>
    <row r="41" spans="1:7" s="9" customFormat="1" ht="12" x14ac:dyDescent="0.2">
      <c r="A41" s="45" t="s">
        <v>115</v>
      </c>
      <c r="B41" s="84">
        <v>125.977859</v>
      </c>
      <c r="C41" s="84">
        <v>135.725403</v>
      </c>
      <c r="D41" s="84">
        <v>148.812186</v>
      </c>
      <c r="E41" s="84">
        <v>1630.412611</v>
      </c>
      <c r="F41" s="84">
        <v>1668.034911</v>
      </c>
      <c r="G41" s="85">
        <f t="shared" si="0"/>
        <v>-2.2554863661363669</v>
      </c>
    </row>
    <row r="42" spans="1:7" s="9" customFormat="1" ht="12" x14ac:dyDescent="0.2">
      <c r="A42" s="45" t="s">
        <v>116</v>
      </c>
      <c r="B42" s="84">
        <v>16.313464</v>
      </c>
      <c r="C42" s="84">
        <v>16.725498999999999</v>
      </c>
      <c r="D42" s="84">
        <v>16.803364999999999</v>
      </c>
      <c r="E42" s="84">
        <v>155.153221</v>
      </c>
      <c r="F42" s="84">
        <v>124.560536</v>
      </c>
      <c r="G42" s="85">
        <f t="shared" si="0"/>
        <v>24.560495629209569</v>
      </c>
    </row>
    <row r="43" spans="1:7" s="9" customFormat="1" ht="12" x14ac:dyDescent="0.2">
      <c r="A43" s="45" t="s">
        <v>117</v>
      </c>
      <c r="B43" s="84">
        <v>60.964879000000003</v>
      </c>
      <c r="C43" s="84">
        <v>60.497644000000001</v>
      </c>
      <c r="D43" s="84">
        <v>65.076088999999996</v>
      </c>
      <c r="E43" s="84">
        <v>562.287012</v>
      </c>
      <c r="F43" s="84">
        <v>521.64757399999996</v>
      </c>
      <c r="G43" s="85">
        <f t="shared" si="0"/>
        <v>7.7905927345499322</v>
      </c>
    </row>
    <row r="44" spans="1:7" s="9" customFormat="1" ht="12" x14ac:dyDescent="0.2">
      <c r="A44" s="45" t="s">
        <v>114</v>
      </c>
      <c r="B44" s="84">
        <v>27.424189999999999</v>
      </c>
      <c r="C44" s="84">
        <v>21.810621999999999</v>
      </c>
      <c r="D44" s="84">
        <v>24.326612000000001</v>
      </c>
      <c r="E44" s="84">
        <v>219.53565599999999</v>
      </c>
      <c r="F44" s="84">
        <v>215.95130399999999</v>
      </c>
      <c r="G44" s="85">
        <f t="shared" si="0"/>
        <v>1.6597964141027006</v>
      </c>
    </row>
    <row r="45" spans="1:7" s="9" customFormat="1" ht="12" x14ac:dyDescent="0.2">
      <c r="A45" s="45" t="s">
        <v>41</v>
      </c>
      <c r="B45" s="84">
        <v>32.928440000000002</v>
      </c>
      <c r="C45" s="84">
        <v>32.579920999999999</v>
      </c>
      <c r="D45" s="84">
        <v>39.732104</v>
      </c>
      <c r="E45" s="84">
        <v>350.11245400000001</v>
      </c>
      <c r="F45" s="84">
        <v>329.536429</v>
      </c>
      <c r="G45" s="85">
        <f t="shared" si="0"/>
        <v>6.2439303182471519</v>
      </c>
    </row>
    <row r="46" spans="1:7" s="9" customFormat="1" ht="12" x14ac:dyDescent="0.2">
      <c r="A46" s="45" t="s">
        <v>131</v>
      </c>
      <c r="B46" s="84">
        <v>7.3177019999999997</v>
      </c>
      <c r="C46" s="84">
        <v>6.5129599999999996</v>
      </c>
      <c r="D46" s="84">
        <v>8.9445879999999995</v>
      </c>
      <c r="E46" s="84">
        <v>66.573795000000004</v>
      </c>
      <c r="F46" s="84">
        <v>88.228487999999999</v>
      </c>
      <c r="G46" s="85">
        <f t="shared" si="0"/>
        <v>-24.543878616620958</v>
      </c>
    </row>
    <row r="47" spans="1:7" s="9" customFormat="1" ht="24" x14ac:dyDescent="0.2">
      <c r="A47" s="68" t="s">
        <v>132</v>
      </c>
      <c r="B47" s="84">
        <v>16.469992999999999</v>
      </c>
      <c r="C47" s="84">
        <v>22.369206999999999</v>
      </c>
      <c r="D47" s="84">
        <v>25.171952999999998</v>
      </c>
      <c r="E47" s="84">
        <v>201.105637</v>
      </c>
      <c r="F47" s="84">
        <v>185.974366</v>
      </c>
      <c r="G47" s="85">
        <f t="shared" si="0"/>
        <v>8.1362132456469709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106.047667</v>
      </c>
      <c r="C49" s="84">
        <v>100.849317</v>
      </c>
      <c r="D49" s="84">
        <v>117.056889</v>
      </c>
      <c r="E49" s="84">
        <v>946.06248100000005</v>
      </c>
      <c r="F49" s="84">
        <v>742.639545</v>
      </c>
      <c r="G49" s="85">
        <f>IF(AND(F49&gt;0,E49&gt;0),(E49/F49%)-100,"x  ")</f>
        <v>27.391880404106416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1511.7262430000001</v>
      </c>
      <c r="C51" s="87">
        <v>1541.385444</v>
      </c>
      <c r="D51" s="87">
        <v>1838.6235160000001</v>
      </c>
      <c r="E51" s="87">
        <v>15499.895022000001</v>
      </c>
      <c r="F51" s="87">
        <v>15069.294513999999</v>
      </c>
      <c r="G51" s="88">
        <f>IF(AND(F51&gt;0,E51&gt;0),(E51/F51%)-100,"x  ")</f>
        <v>2.857469588904479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97</v>
      </c>
      <c r="C4" s="89" t="s">
        <v>98</v>
      </c>
      <c r="D4" s="89" t="s">
        <v>99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1002.120151</v>
      </c>
      <c r="C8" s="84">
        <v>974.45581100000004</v>
      </c>
      <c r="D8" s="84">
        <v>1282.750389</v>
      </c>
      <c r="E8" s="84">
        <v>9928.3157659999997</v>
      </c>
      <c r="F8" s="84">
        <v>10109.231824</v>
      </c>
      <c r="G8" s="85">
        <f>IF(AND(F8&gt;0,E8&gt;0),(E8/F8%)-100,"x  ")</f>
        <v>-1.7896123182227655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920.25538300000005</v>
      </c>
      <c r="C10" s="84">
        <v>881.827043</v>
      </c>
      <c r="D10" s="84">
        <v>1128.0748140000001</v>
      </c>
      <c r="E10" s="84">
        <v>8747.9068690000004</v>
      </c>
      <c r="F10" s="84">
        <v>8759.1004389999998</v>
      </c>
      <c r="G10" s="85">
        <f>IF(AND(F10&gt;0,E10&gt;0),(E10/F10%)-100,"x  ")</f>
        <v>-0.12779360252748972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407.66017999999991</v>
      </c>
      <c r="C12" s="99">
        <f>SUM(C14:C31)</f>
        <v>404.02517499999999</v>
      </c>
      <c r="D12" s="99">
        <f>SUM(D14:D31)</f>
        <v>472.02792399999993</v>
      </c>
      <c r="E12" s="99">
        <f>SUM(E14:E31)</f>
        <v>3928.5258750000003</v>
      </c>
      <c r="F12" s="99">
        <f>SUM(F14:F31)</f>
        <v>3937.1779120000006</v>
      </c>
      <c r="G12" s="100">
        <f>IF(AND(F12&gt;0,E12&gt;0),(E12/F12%)-100,"x  ")</f>
        <v>-0.21975224877773769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54.705128999999999</v>
      </c>
      <c r="C14" s="84">
        <v>58.419786000000002</v>
      </c>
      <c r="D14" s="84">
        <v>60.692095999999999</v>
      </c>
      <c r="E14" s="84">
        <v>562.13179500000001</v>
      </c>
      <c r="F14" s="84">
        <v>550.80557599999997</v>
      </c>
      <c r="G14" s="85">
        <f t="shared" ref="G14:G32" si="0">IF(AND(F14&gt;0,E14&gt;0),(E14/F14%)-100,"x  ")</f>
        <v>2.0563007154452038</v>
      </c>
    </row>
    <row r="15" spans="1:7" ht="12.75" customHeight="1" x14ac:dyDescent="0.2">
      <c r="A15" s="53" t="s">
        <v>45</v>
      </c>
      <c r="B15" s="84">
        <v>51.141824999999997</v>
      </c>
      <c r="C15" s="84">
        <v>55.047451000000002</v>
      </c>
      <c r="D15" s="84">
        <v>66.418574000000007</v>
      </c>
      <c r="E15" s="84">
        <v>511.01411400000001</v>
      </c>
      <c r="F15" s="84">
        <v>492.61547200000001</v>
      </c>
      <c r="G15" s="85">
        <f t="shared" si="0"/>
        <v>3.7348891875649315</v>
      </c>
    </row>
    <row r="16" spans="1:7" ht="12.75" customHeight="1" x14ac:dyDescent="0.2">
      <c r="A16" s="53" t="s">
        <v>46</v>
      </c>
      <c r="B16" s="84">
        <v>2.962008</v>
      </c>
      <c r="C16" s="84">
        <v>2.58053</v>
      </c>
      <c r="D16" s="84">
        <v>2.3691170000000001</v>
      </c>
      <c r="E16" s="84">
        <v>21.988316000000001</v>
      </c>
      <c r="F16" s="84">
        <v>26.640751999999999</v>
      </c>
      <c r="G16" s="85">
        <f t="shared" si="0"/>
        <v>-17.463606132439509</v>
      </c>
    </row>
    <row r="17" spans="1:7" ht="12.75" customHeight="1" x14ac:dyDescent="0.2">
      <c r="A17" s="53" t="s">
        <v>47</v>
      </c>
      <c r="B17" s="84">
        <v>86.161507999999998</v>
      </c>
      <c r="C17" s="84">
        <v>93.692124000000007</v>
      </c>
      <c r="D17" s="84">
        <v>113.140587</v>
      </c>
      <c r="E17" s="84">
        <v>911.25746200000003</v>
      </c>
      <c r="F17" s="84">
        <v>839.76238699999999</v>
      </c>
      <c r="G17" s="85">
        <f t="shared" si="0"/>
        <v>8.5137267525653044</v>
      </c>
    </row>
    <row r="18" spans="1:7" ht="12.75" customHeight="1" x14ac:dyDescent="0.2">
      <c r="A18" s="53" t="s">
        <v>48</v>
      </c>
      <c r="B18" s="84">
        <v>70.305413999999999</v>
      </c>
      <c r="C18" s="84">
        <v>58.175998999999997</v>
      </c>
      <c r="D18" s="84">
        <v>66.496799999999993</v>
      </c>
      <c r="E18" s="84">
        <v>574.00693200000001</v>
      </c>
      <c r="F18" s="84">
        <v>537.70640000000003</v>
      </c>
      <c r="G18" s="85">
        <f t="shared" si="0"/>
        <v>6.7509949667699516</v>
      </c>
    </row>
    <row r="19" spans="1:7" ht="12.75" customHeight="1" x14ac:dyDescent="0.2">
      <c r="A19" s="53" t="s">
        <v>49</v>
      </c>
      <c r="B19" s="84">
        <v>12.916276</v>
      </c>
      <c r="C19" s="84">
        <v>7.7905980000000001</v>
      </c>
      <c r="D19" s="84">
        <v>13.676095999999999</v>
      </c>
      <c r="E19" s="84">
        <v>90.819271999999998</v>
      </c>
      <c r="F19" s="84">
        <v>88.777632999999994</v>
      </c>
      <c r="G19" s="85">
        <f t="shared" si="0"/>
        <v>2.2997222735145613</v>
      </c>
    </row>
    <row r="20" spans="1:7" ht="12.75" customHeight="1" x14ac:dyDescent="0.2">
      <c r="A20" s="53" t="s">
        <v>50</v>
      </c>
      <c r="B20" s="84">
        <v>5.9654879999999997</v>
      </c>
      <c r="C20" s="84">
        <v>8.9541789999999999</v>
      </c>
      <c r="D20" s="84">
        <v>7.3180230000000002</v>
      </c>
      <c r="E20" s="84">
        <v>64.830725999999999</v>
      </c>
      <c r="F20" s="84">
        <v>137.31929400000001</v>
      </c>
      <c r="G20" s="85">
        <f t="shared" si="0"/>
        <v>-52.788334318118473</v>
      </c>
    </row>
    <row r="21" spans="1:7" ht="12.75" customHeight="1" x14ac:dyDescent="0.2">
      <c r="A21" s="53" t="s">
        <v>51</v>
      </c>
      <c r="B21" s="84">
        <v>3.4375840000000002</v>
      </c>
      <c r="C21" s="84">
        <v>2.335947</v>
      </c>
      <c r="D21" s="84">
        <v>2.970256</v>
      </c>
      <c r="E21" s="84">
        <v>26.988261000000001</v>
      </c>
      <c r="F21" s="84">
        <v>24.139036999999998</v>
      </c>
      <c r="G21" s="85">
        <f t="shared" si="0"/>
        <v>11.803387185661137</v>
      </c>
    </row>
    <row r="22" spans="1:7" ht="12.75" customHeight="1" x14ac:dyDescent="0.2">
      <c r="A22" s="53" t="s">
        <v>52</v>
      </c>
      <c r="B22" s="84">
        <v>23.620450000000002</v>
      </c>
      <c r="C22" s="84">
        <v>23.858059000000001</v>
      </c>
      <c r="D22" s="84">
        <v>26.478859</v>
      </c>
      <c r="E22" s="84">
        <v>256.14455700000002</v>
      </c>
      <c r="F22" s="84">
        <v>251.065731</v>
      </c>
      <c r="G22" s="85">
        <f t="shared" si="0"/>
        <v>2.0229069016193222</v>
      </c>
    </row>
    <row r="23" spans="1:7" ht="12.75" customHeight="1" x14ac:dyDescent="0.2">
      <c r="A23" s="53" t="s">
        <v>53</v>
      </c>
      <c r="B23" s="84">
        <v>41.087179999999996</v>
      </c>
      <c r="C23" s="84">
        <v>35.455689999999997</v>
      </c>
      <c r="D23" s="84">
        <v>44.563107000000002</v>
      </c>
      <c r="E23" s="84">
        <v>361.75705199999999</v>
      </c>
      <c r="F23" s="84">
        <v>434.856134</v>
      </c>
      <c r="G23" s="85">
        <f t="shared" si="0"/>
        <v>-16.80994616026274</v>
      </c>
    </row>
    <row r="24" spans="1:7" ht="12.75" customHeight="1" x14ac:dyDescent="0.2">
      <c r="A24" s="53" t="s">
        <v>54</v>
      </c>
      <c r="B24" s="84">
        <v>26.507999999999999</v>
      </c>
      <c r="C24" s="84">
        <v>26.330352000000001</v>
      </c>
      <c r="D24" s="84">
        <v>34.807485999999997</v>
      </c>
      <c r="E24" s="84">
        <v>258.519904</v>
      </c>
      <c r="F24" s="84">
        <v>265.588168</v>
      </c>
      <c r="G24" s="85">
        <f t="shared" si="0"/>
        <v>-2.6613625347948471</v>
      </c>
    </row>
    <row r="25" spans="1:7" ht="12.75" customHeight="1" x14ac:dyDescent="0.2">
      <c r="A25" s="53" t="s">
        <v>64</v>
      </c>
      <c r="B25" s="84">
        <v>3.4773160000000001</v>
      </c>
      <c r="C25" s="84">
        <v>2.6946349999999999</v>
      </c>
      <c r="D25" s="84">
        <v>3.547663</v>
      </c>
      <c r="E25" s="84">
        <v>26.547930999999998</v>
      </c>
      <c r="F25" s="84">
        <v>27.556939</v>
      </c>
      <c r="G25" s="85">
        <f t="shared" si="0"/>
        <v>-3.6615387507299175</v>
      </c>
    </row>
    <row r="26" spans="1:7" ht="12.75" customHeight="1" x14ac:dyDescent="0.2">
      <c r="A26" s="53" t="s">
        <v>65</v>
      </c>
      <c r="B26" s="84">
        <v>0.830237</v>
      </c>
      <c r="C26" s="84">
        <v>0.95139700000000005</v>
      </c>
      <c r="D26" s="84">
        <v>1.017334</v>
      </c>
      <c r="E26" s="84">
        <v>9.8200649999999996</v>
      </c>
      <c r="F26" s="84">
        <v>9.9297810000000002</v>
      </c>
      <c r="G26" s="85">
        <f t="shared" si="0"/>
        <v>-1.1049186281147598</v>
      </c>
    </row>
    <row r="27" spans="1:7" ht="12.75" customHeight="1" x14ac:dyDescent="0.2">
      <c r="A27" s="53" t="s">
        <v>66</v>
      </c>
      <c r="B27" s="84">
        <v>14.110317</v>
      </c>
      <c r="C27" s="84">
        <v>16.068608999999999</v>
      </c>
      <c r="D27" s="84">
        <v>14.466013</v>
      </c>
      <c r="E27" s="84">
        <v>144.898111</v>
      </c>
      <c r="F27" s="84">
        <v>150.630697</v>
      </c>
      <c r="G27" s="85">
        <f t="shared" si="0"/>
        <v>-3.8057222824906631</v>
      </c>
    </row>
    <row r="28" spans="1:7" ht="12.75" customHeight="1" x14ac:dyDescent="0.2">
      <c r="A28" s="53" t="s">
        <v>57</v>
      </c>
      <c r="B28" s="84">
        <v>2.1256379999999999</v>
      </c>
      <c r="C28" s="84">
        <v>2.6691009999999999</v>
      </c>
      <c r="D28" s="84">
        <v>2.3085900000000001</v>
      </c>
      <c r="E28" s="84">
        <v>19.369878</v>
      </c>
      <c r="F28" s="84">
        <v>16.911405999999999</v>
      </c>
      <c r="G28" s="85">
        <f t="shared" si="0"/>
        <v>14.537360169816765</v>
      </c>
    </row>
    <row r="29" spans="1:7" ht="12.75" customHeight="1" x14ac:dyDescent="0.2">
      <c r="A29" s="53" t="s">
        <v>58</v>
      </c>
      <c r="B29" s="84">
        <v>8.0565549999999995</v>
      </c>
      <c r="C29" s="84">
        <v>8.7896239999999999</v>
      </c>
      <c r="D29" s="84">
        <v>11.057776</v>
      </c>
      <c r="E29" s="84">
        <v>84.641616999999997</v>
      </c>
      <c r="F29" s="84">
        <v>80.805283000000003</v>
      </c>
      <c r="G29" s="85">
        <f t="shared" si="0"/>
        <v>4.7476277015204431</v>
      </c>
    </row>
    <row r="30" spans="1:7" ht="12.75" customHeight="1" x14ac:dyDescent="0.2">
      <c r="A30" s="53" t="s">
        <v>55</v>
      </c>
      <c r="B30" s="84">
        <v>7.0815000000000003E-2</v>
      </c>
      <c r="C30" s="84">
        <v>0.137735</v>
      </c>
      <c r="D30" s="84">
        <v>0.149981</v>
      </c>
      <c r="E30" s="84">
        <v>1.0080359999999999</v>
      </c>
      <c r="F30" s="84">
        <v>0.72035400000000005</v>
      </c>
      <c r="G30" s="85">
        <f t="shared" si="0"/>
        <v>39.936198035965646</v>
      </c>
    </row>
    <row r="31" spans="1:7" ht="12.75" customHeight="1" x14ac:dyDescent="0.2">
      <c r="A31" s="53" t="s">
        <v>56</v>
      </c>
      <c r="B31" s="84">
        <v>0.17843999999999999</v>
      </c>
      <c r="C31" s="84">
        <v>7.3358999999999994E-2</v>
      </c>
      <c r="D31" s="84">
        <v>0.549566</v>
      </c>
      <c r="E31" s="84">
        <v>2.7818459999999998</v>
      </c>
      <c r="F31" s="84">
        <v>1.346868</v>
      </c>
      <c r="G31" s="85">
        <f t="shared" si="0"/>
        <v>106.54184374415308</v>
      </c>
    </row>
    <row r="32" spans="1:7" ht="12.75" customHeight="1" x14ac:dyDescent="0.2">
      <c r="A32" s="54" t="s">
        <v>59</v>
      </c>
      <c r="B32" s="99">
        <f>B10-B12</f>
        <v>512.59520300000008</v>
      </c>
      <c r="C32" s="99">
        <f>C10-C12</f>
        <v>477.80186800000001</v>
      </c>
      <c r="D32" s="99">
        <f>D10-D12</f>
        <v>656.04689000000008</v>
      </c>
      <c r="E32" s="99">
        <f>E10-E12</f>
        <v>4819.3809940000001</v>
      </c>
      <c r="F32" s="99">
        <f>F10-F12</f>
        <v>4821.9225269999988</v>
      </c>
      <c r="G32" s="100">
        <f t="shared" si="0"/>
        <v>-5.2707877112652568E-2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80.868999000000002</v>
      </c>
      <c r="C34" s="84">
        <v>85.628007999999994</v>
      </c>
      <c r="D34" s="84">
        <v>201.867535</v>
      </c>
      <c r="E34" s="84">
        <v>1011.467718</v>
      </c>
      <c r="F34" s="84">
        <v>694.95396300000004</v>
      </c>
      <c r="G34" s="85">
        <f t="shared" ref="G34:G43" si="1">IF(AND(F34&gt;0,E34&gt;0),(E34/F34%)-100,"x  ")</f>
        <v>45.544564367064396</v>
      </c>
    </row>
    <row r="35" spans="1:7" ht="12.75" customHeight="1" x14ac:dyDescent="0.2">
      <c r="A35" s="53" t="s">
        <v>61</v>
      </c>
      <c r="B35" s="84">
        <v>191.126971</v>
      </c>
      <c r="C35" s="84">
        <v>175.99631199999999</v>
      </c>
      <c r="D35" s="84">
        <v>194.175285</v>
      </c>
      <c r="E35" s="84">
        <v>1609.944223</v>
      </c>
      <c r="F35" s="84">
        <v>1886.2332449999999</v>
      </c>
      <c r="G35" s="85">
        <f t="shared" si="1"/>
        <v>-14.647659441502427</v>
      </c>
    </row>
    <row r="36" spans="1:7" ht="12.75" customHeight="1" x14ac:dyDescent="0.2">
      <c r="A36" s="53" t="s">
        <v>62</v>
      </c>
      <c r="B36" s="84">
        <v>70.668550999999994</v>
      </c>
      <c r="C36" s="84">
        <v>73.734581000000006</v>
      </c>
      <c r="D36" s="84">
        <v>84.320213999999993</v>
      </c>
      <c r="E36" s="84">
        <v>724.38724300000001</v>
      </c>
      <c r="F36" s="84">
        <v>706.01619600000004</v>
      </c>
      <c r="G36" s="85">
        <f t="shared" si="1"/>
        <v>2.6020716102665631</v>
      </c>
    </row>
    <row r="37" spans="1:7" ht="12.75" customHeight="1" x14ac:dyDescent="0.2">
      <c r="A37" s="53" t="s">
        <v>63</v>
      </c>
      <c r="B37" s="84">
        <v>116.21498099999999</v>
      </c>
      <c r="C37" s="84">
        <v>83.924603000000005</v>
      </c>
      <c r="D37" s="84">
        <v>103.275964</v>
      </c>
      <c r="E37" s="84">
        <v>930.43838200000005</v>
      </c>
      <c r="F37" s="84">
        <v>984.947136</v>
      </c>
      <c r="G37" s="85">
        <f t="shared" si="1"/>
        <v>-5.5341806689613122</v>
      </c>
    </row>
    <row r="38" spans="1:7" ht="12.75" customHeight="1" x14ac:dyDescent="0.2">
      <c r="A38" s="53" t="s">
        <v>67</v>
      </c>
      <c r="B38" s="84">
        <v>25.771035000000001</v>
      </c>
      <c r="C38" s="84">
        <v>25.255776999999998</v>
      </c>
      <c r="D38" s="84">
        <v>33.364300999999998</v>
      </c>
      <c r="E38" s="84">
        <v>247.367694</v>
      </c>
      <c r="F38" s="84">
        <v>233.17863</v>
      </c>
      <c r="G38" s="85">
        <f t="shared" si="1"/>
        <v>6.0850619115482374</v>
      </c>
    </row>
    <row r="39" spans="1:7" ht="12.75" customHeight="1" x14ac:dyDescent="0.2">
      <c r="A39" s="53" t="s">
        <v>149</v>
      </c>
      <c r="B39" s="84">
        <v>0.61105900000000002</v>
      </c>
      <c r="C39" s="84">
        <v>1.1999949999999999</v>
      </c>
      <c r="D39" s="84">
        <v>0.87452399999999997</v>
      </c>
      <c r="E39" s="84">
        <v>9.3408660000000001</v>
      </c>
      <c r="F39" s="84">
        <v>7.5924389999999997</v>
      </c>
      <c r="G39" s="85">
        <f t="shared" si="1"/>
        <v>23.028528777116293</v>
      </c>
    </row>
    <row r="40" spans="1:7" ht="12.75" customHeight="1" x14ac:dyDescent="0.2">
      <c r="A40" s="53" t="s">
        <v>68</v>
      </c>
      <c r="B40" s="84">
        <v>17.509111000000001</v>
      </c>
      <c r="C40" s="84">
        <v>19.922226999999999</v>
      </c>
      <c r="D40" s="84">
        <v>14.221869</v>
      </c>
      <c r="E40" s="84">
        <v>176.20680100000001</v>
      </c>
      <c r="F40" s="84">
        <v>208.45651599999999</v>
      </c>
      <c r="G40" s="85">
        <f t="shared" si="1"/>
        <v>-15.470715724712576</v>
      </c>
    </row>
    <row r="41" spans="1:7" ht="12.75" customHeight="1" x14ac:dyDescent="0.2">
      <c r="A41" s="53" t="s">
        <v>69</v>
      </c>
      <c r="B41" s="84">
        <v>7.6075059999999999</v>
      </c>
      <c r="C41" s="84">
        <v>9.7990300000000001</v>
      </c>
      <c r="D41" s="84">
        <v>9.0768360000000001</v>
      </c>
      <c r="E41" s="84">
        <v>78.695555999999996</v>
      </c>
      <c r="F41" s="84">
        <v>86.742842999999993</v>
      </c>
      <c r="G41" s="85">
        <f t="shared" si="1"/>
        <v>-9.2771769078401007</v>
      </c>
    </row>
    <row r="42" spans="1:7" ht="12.75" customHeight="1" x14ac:dyDescent="0.2">
      <c r="A42" s="53" t="s">
        <v>70</v>
      </c>
      <c r="B42" s="84">
        <v>2.21699</v>
      </c>
      <c r="C42" s="84">
        <v>2.3413349999999999</v>
      </c>
      <c r="D42" s="84">
        <v>14.870362</v>
      </c>
      <c r="E42" s="84">
        <v>31.532511</v>
      </c>
      <c r="F42" s="84">
        <v>13.801558999999999</v>
      </c>
      <c r="G42" s="85">
        <f t="shared" si="1"/>
        <v>128.47064596108311</v>
      </c>
    </row>
    <row r="43" spans="1:7" ht="12.75" customHeight="1" x14ac:dyDescent="0.2">
      <c r="A43" s="56" t="s">
        <v>71</v>
      </c>
      <c r="B43" s="84">
        <f>B8-B10</f>
        <v>81.864767999999913</v>
      </c>
      <c r="C43" s="84">
        <f>C8-C10</f>
        <v>92.628768000000036</v>
      </c>
      <c r="D43" s="84">
        <f>D8-D10</f>
        <v>154.67557499999998</v>
      </c>
      <c r="E43" s="84">
        <f>E8-E10</f>
        <v>1180.4088969999993</v>
      </c>
      <c r="F43" s="84">
        <f>F8-F10</f>
        <v>1350.1313850000006</v>
      </c>
      <c r="G43" s="85">
        <f t="shared" si="1"/>
        <v>-12.570812728718337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7.6219979999999996</v>
      </c>
      <c r="C45" s="84">
        <v>7.3581659999999998</v>
      </c>
      <c r="D45" s="84">
        <v>79.833549000000005</v>
      </c>
      <c r="E45" s="84">
        <v>415.020623</v>
      </c>
      <c r="F45" s="84">
        <v>637.67078800000002</v>
      </c>
      <c r="G45" s="85">
        <f>IF(AND(F45&gt;0,E45&gt;0),(E45/F45%)-100,"x  ")</f>
        <v>-34.91616194279861</v>
      </c>
    </row>
    <row r="46" spans="1:7" ht="12.75" customHeight="1" x14ac:dyDescent="0.2">
      <c r="A46" s="54" t="s">
        <v>73</v>
      </c>
      <c r="B46" s="84">
        <v>11.187934</v>
      </c>
      <c r="C46" s="84">
        <v>13.009634</v>
      </c>
      <c r="D46" s="84">
        <v>11.967676000000001</v>
      </c>
      <c r="E46" s="84">
        <v>181.55255199999999</v>
      </c>
      <c r="F46" s="84">
        <v>189.468099</v>
      </c>
      <c r="G46" s="85">
        <f>IF(AND(F46&gt;0,E46&gt;0),(E46/F46%)-100,"x  ")</f>
        <v>-4.1777729558578613</v>
      </c>
    </row>
    <row r="47" spans="1:7" ht="12.75" customHeight="1" x14ac:dyDescent="0.2">
      <c r="A47" s="54" t="s">
        <v>74</v>
      </c>
      <c r="B47" s="84">
        <v>48.059592000000002</v>
      </c>
      <c r="C47" s="84">
        <v>45.953873000000002</v>
      </c>
      <c r="D47" s="84">
        <v>46.625776999999999</v>
      </c>
      <c r="E47" s="84">
        <v>418.860545</v>
      </c>
      <c r="F47" s="84">
        <v>375.06002000000001</v>
      </c>
      <c r="G47" s="85">
        <f>IF(AND(F47&gt;0,E47&gt;0),(E47/F47%)-100,"x  ")</f>
        <v>11.678270853822269</v>
      </c>
    </row>
    <row r="48" spans="1:7" ht="12.75" customHeight="1" x14ac:dyDescent="0.2">
      <c r="A48" s="54" t="s">
        <v>75</v>
      </c>
      <c r="B48" s="84">
        <v>8.9780580000000008</v>
      </c>
      <c r="C48" s="84">
        <v>20.639227000000002</v>
      </c>
      <c r="D48" s="84">
        <v>10.235984999999999</v>
      </c>
      <c r="E48" s="84">
        <v>108.679537</v>
      </c>
      <c r="F48" s="84">
        <v>99.606421999999995</v>
      </c>
      <c r="G48" s="85">
        <f>IF(AND(F48&gt;0,E48&gt;0),(E48/F48%)-100,"x  ")</f>
        <v>9.1089658857538325</v>
      </c>
    </row>
    <row r="49" spans="1:7" ht="12.75" customHeight="1" x14ac:dyDescent="0.2">
      <c r="A49" s="55" t="s">
        <v>76</v>
      </c>
      <c r="B49" s="84">
        <v>14.202665</v>
      </c>
      <c r="C49" s="84">
        <v>7.1518740000000003</v>
      </c>
      <c r="D49" s="84">
        <v>15.212282999999999</v>
      </c>
      <c r="E49" s="84">
        <v>104.21217</v>
      </c>
      <c r="F49" s="84">
        <v>181.77473599999999</v>
      </c>
      <c r="G49" s="85">
        <f>IF(AND(F49&gt;0,E49&gt;0),(E49/F49%)-100,"x  ")</f>
        <v>-42.669607288000677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0.51552799999999999</v>
      </c>
      <c r="C51" s="84">
        <v>0.65592200000000001</v>
      </c>
      <c r="D51" s="84">
        <v>0.59381399999999995</v>
      </c>
      <c r="E51" s="84">
        <v>4.619459</v>
      </c>
      <c r="F51" s="84">
        <v>4.0633059999999999</v>
      </c>
      <c r="G51" s="85">
        <f>IF(AND(F51&gt;0,E51&gt;0),(E51/F51%)-100,"x  ")</f>
        <v>13.687204458635406</v>
      </c>
    </row>
    <row r="52" spans="1:7" ht="12.75" customHeight="1" x14ac:dyDescent="0.2">
      <c r="A52" s="56" t="s">
        <v>118</v>
      </c>
      <c r="B52" s="84">
        <v>0.32738600000000001</v>
      </c>
      <c r="C52" s="84">
        <v>0.23547299999999999</v>
      </c>
      <c r="D52" s="84">
        <v>0.33660899999999999</v>
      </c>
      <c r="E52" s="84">
        <v>4.2584299999999997</v>
      </c>
      <c r="F52" s="84">
        <v>4.3323499999999999</v>
      </c>
      <c r="G52" s="85">
        <f>IF(AND(F52&gt;0,E52&gt;0),(E52/F52%)-100,"x  ")</f>
        <v>-1.7062333375650667</v>
      </c>
    </row>
    <row r="53" spans="1:7" ht="12.75" customHeight="1" x14ac:dyDescent="0.2">
      <c r="A53" s="56" t="s">
        <v>78</v>
      </c>
      <c r="B53" s="84">
        <v>3.4675760000000002</v>
      </c>
      <c r="C53" s="84">
        <v>1.9421660000000001</v>
      </c>
      <c r="D53" s="84">
        <v>3.5858370000000002</v>
      </c>
      <c r="E53" s="84">
        <v>27.241282999999999</v>
      </c>
      <c r="F53" s="84">
        <v>39.730041999999997</v>
      </c>
      <c r="G53" s="85">
        <f>IF(AND(F53&gt;0,E53&gt;0),(E53/F53%)-100,"x  ")</f>
        <v>-31.434044293232816</v>
      </c>
    </row>
    <row r="54" spans="1:7" ht="12.75" customHeight="1" x14ac:dyDescent="0.2">
      <c r="A54" s="57" t="s">
        <v>79</v>
      </c>
      <c r="B54" s="84">
        <v>132.05896999999999</v>
      </c>
      <c r="C54" s="84">
        <v>176.29260600000001</v>
      </c>
      <c r="D54" s="84">
        <v>167.316721</v>
      </c>
      <c r="E54" s="84">
        <v>1489.1907369999999</v>
      </c>
      <c r="F54" s="84">
        <v>1320.8611229999999</v>
      </c>
      <c r="G54" s="85">
        <f>IF(AND(F54&gt;0,E54&gt;0),(E54/F54%)-100,"x  ")</f>
        <v>12.743929779512484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107.664828</v>
      </c>
      <c r="C56" s="84">
        <v>140.701325</v>
      </c>
      <c r="D56" s="84">
        <v>141.08632600000001</v>
      </c>
      <c r="E56" s="84">
        <v>1204.3732749999999</v>
      </c>
      <c r="F56" s="84">
        <v>1069.208488</v>
      </c>
      <c r="G56" s="85">
        <f>IF(AND(F56&gt;0,E56&gt;0),(E56/F56%)-100,"x  ")</f>
        <v>12.641574446610633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86.343309000000005</v>
      </c>
      <c r="C58" s="84">
        <v>117.40467599999999</v>
      </c>
      <c r="D58" s="84">
        <v>120.169521</v>
      </c>
      <c r="E58" s="84">
        <v>999.38584000000003</v>
      </c>
      <c r="F58" s="84">
        <v>854.79926599999999</v>
      </c>
      <c r="G58" s="85">
        <f>IF(AND(F58&gt;0,E58&gt;0),(E58/F58%)-100,"x  ")</f>
        <v>16.914681580926867</v>
      </c>
    </row>
    <row r="59" spans="1:7" ht="12.75" customHeight="1" x14ac:dyDescent="0.2">
      <c r="A59" s="51" t="s">
        <v>82</v>
      </c>
      <c r="B59" s="84">
        <v>2.8578030000000001</v>
      </c>
      <c r="C59" s="84">
        <v>7.4179839999999997</v>
      </c>
      <c r="D59" s="84">
        <v>4.0559729999999998</v>
      </c>
      <c r="E59" s="84">
        <v>54.249478000000003</v>
      </c>
      <c r="F59" s="84">
        <v>59.663612999999998</v>
      </c>
      <c r="G59" s="85">
        <f>IF(AND(F59&gt;0,E59&gt;0),(E59/F59%)-100,"x  ")</f>
        <v>-9.0744336921064246</v>
      </c>
    </row>
    <row r="60" spans="1:7" ht="12.75" customHeight="1" x14ac:dyDescent="0.2">
      <c r="A60" s="50" t="s">
        <v>119</v>
      </c>
      <c r="B60" s="90">
        <v>22.965266</v>
      </c>
      <c r="C60" s="84">
        <v>33.687230999999997</v>
      </c>
      <c r="D60" s="84">
        <v>24.502198</v>
      </c>
      <c r="E60" s="84">
        <v>269.23799300000002</v>
      </c>
      <c r="F60" s="84">
        <v>230.822914</v>
      </c>
      <c r="G60" s="85">
        <f>IF(AND(F60&gt;0,E60&gt;0),(E60/F60%)-100,"x  ")</f>
        <v>16.642662695091019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5.6543140000000003</v>
      </c>
      <c r="C62" s="84">
        <v>4.9783879999999998</v>
      </c>
      <c r="D62" s="84">
        <v>6.1327730000000003</v>
      </c>
      <c r="E62" s="84">
        <v>48.358521000000003</v>
      </c>
      <c r="F62" s="84">
        <v>65.893524999999997</v>
      </c>
      <c r="G62" s="85">
        <f>IF(AND(F62&gt;0,E62&gt;0),(E62/F62%)-100,"x  ")</f>
        <v>-26.611118467254556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355.52693799999997</v>
      </c>
      <c r="C64" s="84">
        <v>377.13535999999999</v>
      </c>
      <c r="D64" s="84">
        <v>367.49973199999999</v>
      </c>
      <c r="E64" s="84">
        <v>3922.8461160000002</v>
      </c>
      <c r="F64" s="84">
        <v>3392.9778710000001</v>
      </c>
      <c r="G64" s="85">
        <f>IF(AND(F64&gt;0,E64&gt;0),(E64/F64%)-100,"x  ")</f>
        <v>15.616613639859494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55.792276000000001</v>
      </c>
      <c r="C66" s="84">
        <v>53.505356999999997</v>
      </c>
      <c r="D66" s="84">
        <v>55.905827000000002</v>
      </c>
      <c r="E66" s="84">
        <v>484.49649099999999</v>
      </c>
      <c r="F66" s="84">
        <v>421.71882599999998</v>
      </c>
      <c r="G66" s="85">
        <f t="shared" ref="G66:G71" si="2">IF(AND(F66&gt;0,E66&gt;0),(E66/F66%)-100,"x  ")</f>
        <v>14.886142408069787</v>
      </c>
    </row>
    <row r="67" spans="1:7" ht="12.75" customHeight="1" x14ac:dyDescent="0.2">
      <c r="A67" s="56" t="s">
        <v>177</v>
      </c>
      <c r="B67" s="84">
        <v>207.392752</v>
      </c>
      <c r="C67" s="84">
        <v>239.06677099999999</v>
      </c>
      <c r="D67" s="84">
        <v>224.02041</v>
      </c>
      <c r="E67" s="84">
        <v>2617.4251079999999</v>
      </c>
      <c r="F67" s="84">
        <v>2173.6450810000001</v>
      </c>
      <c r="G67" s="85">
        <f t="shared" si="2"/>
        <v>20.416397823136606</v>
      </c>
    </row>
    <row r="68" spans="1:7" ht="12.75" customHeight="1" x14ac:dyDescent="0.2">
      <c r="A68" s="56" t="s">
        <v>86</v>
      </c>
      <c r="B68" s="84">
        <v>40.372720000000001</v>
      </c>
      <c r="C68" s="84">
        <v>29.293223000000001</v>
      </c>
      <c r="D68" s="84">
        <v>33.707155999999998</v>
      </c>
      <c r="E68" s="84">
        <v>323.59284500000001</v>
      </c>
      <c r="F68" s="84">
        <v>254.218074</v>
      </c>
      <c r="G68" s="85">
        <f t="shared" si="2"/>
        <v>27.289472344912824</v>
      </c>
    </row>
    <row r="69" spans="1:7" ht="12.75" customHeight="1" x14ac:dyDescent="0.2">
      <c r="A69" s="56" t="s">
        <v>133</v>
      </c>
      <c r="B69" s="84">
        <v>12.353923</v>
      </c>
      <c r="C69" s="84">
        <v>12.682478</v>
      </c>
      <c r="D69" s="84">
        <v>11.905059</v>
      </c>
      <c r="E69" s="84">
        <v>114.247947</v>
      </c>
      <c r="F69" s="84">
        <v>126.008861</v>
      </c>
      <c r="G69" s="85">
        <f t="shared" si="2"/>
        <v>-9.3334023549343925</v>
      </c>
    </row>
    <row r="70" spans="1:7" ht="12.75" customHeight="1" x14ac:dyDescent="0.2">
      <c r="A70" s="58" t="s">
        <v>134</v>
      </c>
      <c r="B70" s="84">
        <v>2.9540120000000001</v>
      </c>
      <c r="C70" s="84">
        <v>2.9010729999999998</v>
      </c>
      <c r="D70" s="84">
        <v>2.8435030000000001</v>
      </c>
      <c r="E70" s="84">
        <v>31.34132</v>
      </c>
      <c r="F70" s="84">
        <v>30.849596999999999</v>
      </c>
      <c r="G70" s="85">
        <f t="shared" si="2"/>
        <v>1.5939365431580796</v>
      </c>
    </row>
    <row r="71" spans="1:7" ht="12.75" customHeight="1" x14ac:dyDescent="0.2">
      <c r="A71" s="59" t="s">
        <v>87</v>
      </c>
      <c r="B71" s="84">
        <v>7.8175189999999999</v>
      </c>
      <c r="C71" s="84">
        <v>6.349793</v>
      </c>
      <c r="D71" s="84">
        <v>5.8443909999999999</v>
      </c>
      <c r="E71" s="84">
        <v>55.296126999999998</v>
      </c>
      <c r="F71" s="84">
        <v>64.44896</v>
      </c>
      <c r="G71" s="85">
        <f t="shared" si="2"/>
        <v>-14.201676799749762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4.2272930000000004</v>
      </c>
      <c r="C73" s="84">
        <v>2.8302849999999999</v>
      </c>
      <c r="D73" s="84">
        <v>4.1015129999999997</v>
      </c>
      <c r="E73" s="84">
        <v>30.418785</v>
      </c>
      <c r="F73" s="84">
        <v>40.804693999999998</v>
      </c>
      <c r="G73" s="85">
        <f>IF(AND(F73&gt;0,E73&gt;0),(E73/F73%)-100,"x  ")</f>
        <v>-25.452731001977369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3.4105999999999997E-2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1511.7262430000001</v>
      </c>
      <c r="C75" s="87">
        <v>1541.385444</v>
      </c>
      <c r="D75" s="87">
        <v>1838.6235160000001</v>
      </c>
      <c r="E75" s="87">
        <v>15499.895022000001</v>
      </c>
      <c r="F75" s="87">
        <v>15069.294513999999</v>
      </c>
      <c r="G75" s="88">
        <f>IF(AND(F75&gt;0,E75&gt;0),(E75/F75%)-100,"x  ")</f>
        <v>2.857469588904479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3/16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43" sqref="B43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15499.895022000001</v>
      </c>
      <c r="C8" s="94"/>
      <c r="D8" s="93">
        <v>15069.294513999999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2016</v>
      </c>
      <c r="C9" s="20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2599.6143099999999</v>
      </c>
      <c r="C10" s="95">
        <f t="shared" ref="C10:C24" si="0">IF(B$8&gt;0,B10/B$8*100,0)</f>
        <v>16.771818817548116</v>
      </c>
      <c r="D10" s="96">
        <v>2154.9964279999999</v>
      </c>
      <c r="E10" s="95">
        <f t="shared" ref="E10:E24" si="1">IF(D$8&gt;0,D10/D$8*100,0)</f>
        <v>14.300579406673078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1609.944223</v>
      </c>
      <c r="C11" s="97">
        <f t="shared" si="0"/>
        <v>10.386807270080876</v>
      </c>
      <c r="D11" s="96">
        <v>1886.2332449999999</v>
      </c>
      <c r="E11" s="95">
        <f t="shared" si="1"/>
        <v>12.517064042033359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172</v>
      </c>
      <c r="B12" s="92">
        <v>1011.467718</v>
      </c>
      <c r="C12" s="97">
        <f t="shared" si="0"/>
        <v>6.5256423773474497</v>
      </c>
      <c r="D12" s="96">
        <v>694.95396300000004</v>
      </c>
      <c r="E12" s="95">
        <f t="shared" si="1"/>
        <v>4.6117219512456868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173</v>
      </c>
      <c r="B13" s="92">
        <v>999.38584000000003</v>
      </c>
      <c r="C13" s="97">
        <f t="shared" si="0"/>
        <v>6.4476942494223808</v>
      </c>
      <c r="D13" s="96">
        <v>854.79926599999999</v>
      </c>
      <c r="E13" s="95">
        <f t="shared" si="1"/>
        <v>5.6724570961557363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63</v>
      </c>
      <c r="B14" s="92">
        <v>930.43838200000005</v>
      </c>
      <c r="C14" s="97">
        <f t="shared" si="0"/>
        <v>6.0028689270434983</v>
      </c>
      <c r="D14" s="96">
        <v>984.947136</v>
      </c>
      <c r="E14" s="95">
        <f t="shared" si="1"/>
        <v>6.536119757198608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2">
        <v>911.25746200000003</v>
      </c>
      <c r="C15" s="97">
        <f t="shared" si="0"/>
        <v>5.8791202179536928</v>
      </c>
      <c r="D15" s="96">
        <v>839.76238699999999</v>
      </c>
      <c r="E15" s="95">
        <f t="shared" si="1"/>
        <v>5.5726722058542686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62</v>
      </c>
      <c r="B16" s="92">
        <v>724.38724300000001</v>
      </c>
      <c r="C16" s="97">
        <f t="shared" si="0"/>
        <v>4.6734977364158308</v>
      </c>
      <c r="D16" s="96">
        <v>706.01619600000004</v>
      </c>
      <c r="E16" s="95">
        <f t="shared" si="1"/>
        <v>4.6851310480665287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48</v>
      </c>
      <c r="B17" s="92">
        <v>574.00693200000001</v>
      </c>
      <c r="C17" s="97">
        <f t="shared" si="0"/>
        <v>3.7032956106172006</v>
      </c>
      <c r="D17" s="96">
        <v>537.70640000000003</v>
      </c>
      <c r="E17" s="95">
        <f t="shared" si="1"/>
        <v>3.5682254368341431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562.13179500000001</v>
      </c>
      <c r="C18" s="97">
        <f t="shared" si="0"/>
        <v>3.6266813046290323</v>
      </c>
      <c r="D18" s="96">
        <v>550.80557599999997</v>
      </c>
      <c r="E18" s="95">
        <f t="shared" si="1"/>
        <v>3.6551517092474284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511.01411400000001</v>
      </c>
      <c r="C19" s="97">
        <f t="shared" si="0"/>
        <v>3.2968875806880287</v>
      </c>
      <c r="D19" s="96">
        <v>492.61547200000001</v>
      </c>
      <c r="E19" s="95">
        <f t="shared" si="1"/>
        <v>3.2690015550651013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74</v>
      </c>
      <c r="B20" s="92">
        <v>418.860545</v>
      </c>
      <c r="C20" s="97">
        <f t="shared" si="0"/>
        <v>2.7023443991426017</v>
      </c>
      <c r="D20" s="96">
        <v>375.06002000000001</v>
      </c>
      <c r="E20" s="95">
        <f t="shared" si="1"/>
        <v>2.4889023149129756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72</v>
      </c>
      <c r="B21" s="92">
        <v>415.020623</v>
      </c>
      <c r="C21" s="97">
        <f t="shared" si="0"/>
        <v>2.6775705410322743</v>
      </c>
      <c r="D21" s="96">
        <v>637.67078800000002</v>
      </c>
      <c r="E21" s="95">
        <f t="shared" si="1"/>
        <v>4.2315901876333859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53</v>
      </c>
      <c r="B22" s="92">
        <v>361.75705199999999</v>
      </c>
      <c r="C22" s="97">
        <f t="shared" si="0"/>
        <v>2.3339322717123885</v>
      </c>
      <c r="D22" s="96">
        <v>434.856134</v>
      </c>
      <c r="E22" s="95">
        <f t="shared" si="1"/>
        <v>2.8857099686783649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86</v>
      </c>
      <c r="B23" s="92">
        <v>323.59284500000001</v>
      </c>
      <c r="C23" s="97">
        <f t="shared" si="0"/>
        <v>2.0877099137813762</v>
      </c>
      <c r="D23" s="96">
        <v>254.218074</v>
      </c>
      <c r="E23" s="95">
        <f t="shared" si="1"/>
        <v>1.6869938653320558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54</v>
      </c>
      <c r="B24" s="92">
        <v>258.519904</v>
      </c>
      <c r="C24" s="97">
        <f t="shared" si="0"/>
        <v>1.6678816445728568</v>
      </c>
      <c r="D24" s="96">
        <v>265.588168</v>
      </c>
      <c r="E24" s="95">
        <f t="shared" si="1"/>
        <v>1.7624459310504388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3288.4960340000016</v>
      </c>
      <c r="C26" s="97">
        <f>IF(B$8&gt;0,B26/B$8*100,0)</f>
        <v>21.216247138012399</v>
      </c>
      <c r="D26" s="96">
        <f>D8-(SUM(D10:D24))</f>
        <v>3399.0652609999979</v>
      </c>
      <c r="E26" s="95">
        <f>IF(D$8&gt;0,D26/D$8*100,0)</f>
        <v>22.556233524018829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2016</v>
      </c>
      <c r="C33" s="6">
        <v>2015</v>
      </c>
      <c r="D33" s="6">
        <v>2014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1650.878639</v>
      </c>
      <c r="C34" s="98">
        <v>1649.5537300000001</v>
      </c>
      <c r="D34" s="98">
        <v>1704.05313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1708.6447639999999</v>
      </c>
      <c r="C35" s="98">
        <v>1590.267754</v>
      </c>
      <c r="D35" s="98">
        <v>1656.4835559999999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1692.2706029999999</v>
      </c>
      <c r="C36" s="98">
        <v>1866.664209</v>
      </c>
      <c r="D36" s="98">
        <v>1558.398598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2109.648357</v>
      </c>
      <c r="C37" s="98">
        <v>1582.7983959999999</v>
      </c>
      <c r="D37" s="98">
        <v>1654.603881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1684.7416929999999</v>
      </c>
      <c r="C38" s="98">
        <v>1639.9235309999999</v>
      </c>
      <c r="D38" s="98">
        <v>1614.2663990000001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1761.9757629999999</v>
      </c>
      <c r="C39" s="98">
        <v>1786.893456</v>
      </c>
      <c r="D39" s="98">
        <v>1683.9363760000001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1511.7262430000001</v>
      </c>
      <c r="C40" s="98">
        <v>1635.183123</v>
      </c>
      <c r="D40" s="98">
        <v>1634.249245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1541.385444</v>
      </c>
      <c r="C41" s="98">
        <v>1655.4041050000001</v>
      </c>
      <c r="D41" s="98">
        <v>1742.811085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1838.6235160000001</v>
      </c>
      <c r="C42" s="98">
        <v>1662.6062099999999</v>
      </c>
      <c r="D42" s="98">
        <v>1716.6461650000001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1913.1086989999999</v>
      </c>
      <c r="D43" s="98">
        <v>1858.7692079999999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1984.9380759999999</v>
      </c>
      <c r="D44" s="98">
        <v>1664.745439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1501.6238049999999</v>
      </c>
      <c r="D45" s="98">
        <v>1474.0005000000001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2019-08-08T15:12:20Z</cp:lastPrinted>
  <dcterms:created xsi:type="dcterms:W3CDTF">2012-03-28T07:56:08Z</dcterms:created>
  <dcterms:modified xsi:type="dcterms:W3CDTF">2019-08-20T09:58:59Z</dcterms:modified>
  <cp:category>LIS-Bericht</cp:category>
</cp:coreProperties>
</file>