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12" i="10"/>
</calcChain>
</file>

<file path=xl/sharedStrings.xml><?xml version="1.0" encoding="utf-8"?>
<sst xmlns="http://schemas.openxmlformats.org/spreadsheetml/2006/main" count="221" uniqueCount="180">
  <si>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</si>
  <si>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</si>
  <si>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</si>
  <si>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</si>
  <si>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</si>
  <si>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</si>
  <si>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</si>
  <si>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</si>
  <si>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</si>
  <si>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</si>
  <si>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</si>
  <si>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</si>
  <si>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</si>
  <si>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</si>
  <si>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</si>
  <si>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</si>
  <si>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</si>
  <si>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</si>
  <si>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</si>
  <si>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</si>
  <si>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</si>
  <si>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</si>
  <si>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</si>
  <si>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</si>
  <si>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</si>
  <si>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</si>
  <si>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</si>
  <si>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</si>
  <si>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</si>
  <si>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</si>
  <si>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</si>
  <si>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</si>
  <si>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</si>
  <si>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</si>
  <si>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</si>
  <si>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</si>
  <si>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</si>
  <si>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</si>
  <si>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</si>
  <si>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</si>
  <si>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</si>
  <si>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</si>
  <si>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</si>
  <si>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</si>
  <si>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</si>
  <si>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</si>
  <si>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</si>
  <si>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</si>
  <si>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</si>
  <si>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</si>
  <si>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</si>
  <si>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</si>
  <si>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</si>
  <si>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</si>
  <si>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</si>
  <si>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</si>
  <si>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</si>
  <si>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</si>
  <si>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</si>
  <si>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</si>
  <si>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</si>
  <si>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</si>
  <si>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</si>
  <si>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</si>
  <si>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</si>
  <si>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</si>
  <si>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</si>
  <si>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</si>
  <si>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</si>
  <si>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</si>
  <si>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</si>
  <si>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</si>
  <si>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</si>
  <si>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</si>
  <si>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</si>
  <si>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</si>
  <si>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</si>
  <si>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</si>
  <si>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</si>
  <si>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</si>
  <si>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</si>
  <si>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</si>
  <si>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</si>
  <si>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</si>
  <si>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</si>
  <si>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</si>
  <si>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</si>
  <si>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</si>
  <si>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</si>
  <si>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</si>
  <si>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</si>
  <si>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</si>
  <si>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</si>
  <si>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</si>
  <si>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</si>
  <si>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</si>
  <si>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</si>
  <si>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</si>
  <si>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</si>
  <si>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</si>
  <si>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</si>
  <si>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</si>
  <si>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</si>
  <si>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</si>
  <si>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</si>
  <si>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</si>
  <si>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</si>
  <si>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</si>
  <si>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</si>
  <si>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</si>
  <si>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</si>
  <si>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</si>
  <si>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</si>
  <si>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</si>
  <si>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</si>
  <si>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</si>
  <si>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</si>
  <si>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</si>
  <si>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</si>
  <si>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</si>
  <si>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</si>
  <si>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</si>
  <si>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</si>
  <si>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</si>
  <si>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</si>
  <si>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</si>
  <si>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</si>
  <si>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</si>
  <si>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</si>
  <si>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</si>
  <si>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</si>
  <si>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</si>
  <si>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</si>
  <si>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</si>
  <si>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</si>
  <si>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</si>
  <si>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</si>
  <si>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</si>
  <si>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</si>
  <si>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</si>
  <si>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</si>
  <si>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</si>
  <si>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</si>
  <si>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</si>
  <si>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</si>
  <si>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</si>
  <si>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</si>
  <si>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</si>
  <si>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</si>
  <si>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</si>
  <si>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</si>
  <si>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</si>
  <si>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</si>
  <si>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</si>
  <si>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</si>
  <si>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</si>
  <si>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</si>
  <si>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</si>
  <si>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</si>
  <si>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</si>
  <si>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2/17 SH</t>
  </si>
  <si>
    <t>2. Quartal 2017</t>
  </si>
  <si>
    <t xml:space="preserve">© Statistisches Amt für Hamburg und Schleswig-Holstein, Hamburg 2019 
Auszugsweise Vervielfältigung und Verbreitung mit Quellenangabe gestattet.        </t>
  </si>
  <si>
    <t>Januar - Juni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</si>
  <si>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</si>
  <si>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</si>
  <si>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</si>
  <si>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</si>
  <si>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</si>
  <si>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2015 bis 2017 im Monatsvergleich</t>
  </si>
  <si>
    <t>Januar - Juni 2017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</si>
  <si>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</si>
  <si>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</si>
  <si>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</si>
  <si>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</si>
  <si>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</si>
  <si>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2015 bis 2017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</si>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</sst>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Schweiz</c:v>
                </c:pt>
                <c:pt idx="11">
                  <c:v>Finnland</c:v>
                </c:pt>
                <c:pt idx="12">
                  <c:v>Japan</c:v>
                </c:pt>
                <c:pt idx="13">
                  <c:v>Norwegen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1441.09285</c:v>
                </c:pt>
                <c:pt idx="1">
                  <c:v>1078.1159540000001</c:v>
                </c:pt>
                <c:pt idx="2">
                  <c:v>753.382926</c:v>
                </c:pt>
                <c:pt idx="3">
                  <c:v>684.71349099999998</c:v>
                </c:pt>
                <c:pt idx="4">
                  <c:v>667.94060400000001</c:v>
                </c:pt>
                <c:pt idx="5">
                  <c:v>612.25383299999999</c:v>
                </c:pt>
                <c:pt idx="6">
                  <c:v>529.31023000000005</c:v>
                </c:pt>
                <c:pt idx="7">
                  <c:v>410.87419</c:v>
                </c:pt>
                <c:pt idx="8">
                  <c:v>402.66678200000001</c:v>
                </c:pt>
                <c:pt idx="9">
                  <c:v>356.65134799999998</c:v>
                </c:pt>
                <c:pt idx="10">
                  <c:v>254.871613</c:v>
                </c:pt>
                <c:pt idx="11">
                  <c:v>245.35672099999999</c:v>
                </c:pt>
                <c:pt idx="12">
                  <c:v>236.83880400000001</c:v>
                </c:pt>
                <c:pt idx="13">
                  <c:v>189.55875700000001</c:v>
                </c:pt>
                <c:pt idx="14">
                  <c:v>186.30385200000001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Frankreich</c:v>
                </c:pt>
                <c:pt idx="8">
                  <c:v>Italien</c:v>
                </c:pt>
                <c:pt idx="9">
                  <c:v>Belgien</c:v>
                </c:pt>
                <c:pt idx="10">
                  <c:v>Schweiz</c:v>
                </c:pt>
                <c:pt idx="11">
                  <c:v>Finnland</c:v>
                </c:pt>
                <c:pt idx="12">
                  <c:v>Japan</c:v>
                </c:pt>
                <c:pt idx="13">
                  <c:v>Norwegen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1935.591304</c:v>
                </c:pt>
                <c:pt idx="1">
                  <c:v>1048.645655</c:v>
                </c:pt>
                <c:pt idx="2">
                  <c:v>675.46833400000003</c:v>
                </c:pt>
                <c:pt idx="3">
                  <c:v>627.02283399999999</c:v>
                </c:pt>
                <c:pt idx="4">
                  <c:v>618.26324299999999</c:v>
                </c:pt>
                <c:pt idx="5">
                  <c:v>643.10317599999996</c:v>
                </c:pt>
                <c:pt idx="6">
                  <c:v>495.66389700000002</c:v>
                </c:pt>
                <c:pt idx="7">
                  <c:v>388.31478399999997</c:v>
                </c:pt>
                <c:pt idx="8">
                  <c:v>379.02871900000002</c:v>
                </c:pt>
                <c:pt idx="9">
                  <c:v>338.40626400000002</c:v>
                </c:pt>
                <c:pt idx="10">
                  <c:v>278.22130299999998</c:v>
                </c:pt>
                <c:pt idx="11">
                  <c:v>240.65107499999999</c:v>
                </c:pt>
                <c:pt idx="12">
                  <c:v>220.21974599999999</c:v>
                </c:pt>
                <c:pt idx="13">
                  <c:v>320.20690999999999</c:v>
                </c:pt>
                <c:pt idx="14">
                  <c:v>162.97658100000001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732544"/>
        <c:axId val="41451520"/>
      </c:barChart>
      <c:catAx>
        <c:axId val="407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1520"/>
        <c:crosses val="autoZero"/>
        <c:auto val="1"/>
        <c:lblAlgn val="ctr"/>
        <c:lblOffset val="100"/>
        <c:noMultiLvlLbl val="0"/>
      </c:catAx>
      <c:valAx>
        <c:axId val="41451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3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84448"/>
        <c:axId val="69395200"/>
      </c:lineChart>
      <c:catAx>
        <c:axId val="693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95200"/>
        <c:crosses val="autoZero"/>
        <c:auto val="1"/>
        <c:lblAlgn val="ctr"/>
        <c:lblOffset val="100"/>
        <c:noMultiLvlLbl val="0"/>
      </c:catAx>
      <c:valAx>
        <c:axId val="693952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384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179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94</v>
      </c>
      <c r="C4" s="83" t="s">
        <v>95</v>
      </c>
      <c r="D4" s="83" t="s">
        <v>96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296.50236899999999</v>
      </c>
      <c r="C8" s="84">
        <v>307.87919900000003</v>
      </c>
      <c r="D8" s="84">
        <v>270.24126200000001</v>
      </c>
      <c r="E8" s="84">
        <v>1676.599109</v>
      </c>
      <c r="F8" s="84">
        <v>1604.7821670000001</v>
      </c>
      <c r="G8" s="85">
        <f>IF(AND(F8&gt;0,E8&gt;0),(E8/F8%)-100,"x  ")</f>
        <v>4.4751832041014836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10.125621000000001</v>
      </c>
      <c r="C10" s="84">
        <v>12.401382</v>
      </c>
      <c r="D10" s="84">
        <v>12.750603</v>
      </c>
      <c r="E10" s="84">
        <v>64.027208999999999</v>
      </c>
      <c r="F10" s="84">
        <v>51.041744000000001</v>
      </c>
      <c r="G10" s="85">
        <f>IF(AND(F10&gt;0,E10&gt;0),(E10/F10%)-100,"x  ")</f>
        <v>25.440872474890355</v>
      </c>
    </row>
    <row r="11" spans="1:7" s="9" customFormat="1" ht="12" x14ac:dyDescent="0.2">
      <c r="A11" s="37" t="s">
        <v>25</v>
      </c>
      <c r="B11" s="84">
        <v>88.070124000000007</v>
      </c>
      <c r="C11" s="84">
        <v>96.697586000000001</v>
      </c>
      <c r="D11" s="84">
        <v>80.883943000000002</v>
      </c>
      <c r="E11" s="84">
        <v>531.51113199999998</v>
      </c>
      <c r="F11" s="84">
        <v>537.26461700000004</v>
      </c>
      <c r="G11" s="85">
        <f>IF(AND(F11&gt;0,E11&gt;0),(E11/F11%)-100,"x  ")</f>
        <v>-1.0708847778077342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4.0408939999999998</v>
      </c>
      <c r="C13" s="84">
        <v>4.6968389999999998</v>
      </c>
      <c r="D13" s="84">
        <v>5.9726619999999997</v>
      </c>
      <c r="E13" s="84">
        <v>28.843912</v>
      </c>
      <c r="F13" s="84">
        <v>27.841586</v>
      </c>
      <c r="G13" s="85">
        <f>IF(AND(F13&gt;0,E13&gt;0),(E13/F13%)-100,"x  ")</f>
        <v>3.6001038159248537</v>
      </c>
    </row>
    <row r="14" spans="1:7" s="9" customFormat="1" ht="12" x14ac:dyDescent="0.2">
      <c r="A14" s="38" t="s">
        <v>110</v>
      </c>
      <c r="B14" s="84">
        <v>35.765430000000002</v>
      </c>
      <c r="C14" s="84">
        <v>45.126612000000002</v>
      </c>
      <c r="D14" s="84">
        <v>42.906605999999996</v>
      </c>
      <c r="E14" s="84">
        <v>234.26348999999999</v>
      </c>
      <c r="F14" s="84">
        <v>246.098206</v>
      </c>
      <c r="G14" s="85">
        <f>IF(AND(F14&gt;0,E14&gt;0),(E14/F14%)-100,"x  ")</f>
        <v>-4.8089403788664811</v>
      </c>
    </row>
    <row r="15" spans="1:7" s="9" customFormat="1" ht="12" x14ac:dyDescent="0.2">
      <c r="A15" s="38" t="s">
        <v>135</v>
      </c>
      <c r="B15" s="84">
        <v>36.127281000000004</v>
      </c>
      <c r="C15" s="84">
        <v>33.030923999999999</v>
      </c>
      <c r="D15" s="84">
        <v>20.150342999999999</v>
      </c>
      <c r="E15" s="84">
        <v>205.30325199999999</v>
      </c>
      <c r="F15" s="84">
        <v>216.035822</v>
      </c>
      <c r="G15" s="85">
        <f>IF(AND(F15&gt;0,E15&gt;0),(E15/F15%)-100,"x  ")</f>
        <v>-4.967958508288504</v>
      </c>
    </row>
    <row r="16" spans="1:7" s="9" customFormat="1" ht="12" x14ac:dyDescent="0.2">
      <c r="A16" s="37" t="s">
        <v>26</v>
      </c>
      <c r="B16" s="84">
        <v>123.154167</v>
      </c>
      <c r="C16" s="84">
        <v>134.20872800000001</v>
      </c>
      <c r="D16" s="84">
        <v>119.34943800000001</v>
      </c>
      <c r="E16" s="84">
        <v>764.27633800000001</v>
      </c>
      <c r="F16" s="84">
        <v>687.15387699999997</v>
      </c>
      <c r="G16" s="85">
        <f>IF(AND(F16&gt;0,E16&gt;0),(E16/F16%)-100,"x  ")</f>
        <v>11.22346297989381</v>
      </c>
    </row>
    <row r="17" spans="1:7" s="9" customFormat="1" ht="12" x14ac:dyDescent="0.2">
      <c r="A17" s="40" t="s">
        <v>27</v>
      </c>
      <c r="B17" s="84">
        <v>75.152456999999998</v>
      </c>
      <c r="C17" s="84">
        <v>64.571503000000007</v>
      </c>
      <c r="D17" s="84">
        <v>57.257277999999999</v>
      </c>
      <c r="E17" s="84">
        <v>316.78442999999999</v>
      </c>
      <c r="F17" s="84">
        <v>329.32192900000001</v>
      </c>
      <c r="G17" s="85">
        <f>IF(AND(F17&gt;0,E17&gt;0),(E17/F17%)-100,"x  ")</f>
        <v>-3.8070647278396166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1198.4156849999999</v>
      </c>
      <c r="C19" s="84">
        <v>1436.2033220000001</v>
      </c>
      <c r="D19" s="84">
        <v>1365.2378140000001</v>
      </c>
      <c r="E19" s="84">
        <v>8022.9534009999998</v>
      </c>
      <c r="F19" s="84">
        <v>8381.2690440000006</v>
      </c>
      <c r="G19" s="85">
        <f>IF(AND(F19&gt;0,E19&gt;0),(E19/F19%)-100,"x  ")</f>
        <v>-4.2751955714452663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44.693465000000003</v>
      </c>
      <c r="C21" s="84">
        <v>143.525982</v>
      </c>
      <c r="D21" s="84">
        <v>80.695888999999994</v>
      </c>
      <c r="E21" s="84">
        <v>546.43355799999995</v>
      </c>
      <c r="F21" s="84">
        <v>602.31129399999998</v>
      </c>
      <c r="G21" s="85">
        <f>IF(AND(F21&gt;0,E21&gt;0),(E21/F21%)-100,"x  ")</f>
        <v>-9.2772187001361459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12.574210000000001</v>
      </c>
      <c r="C23" s="84">
        <v>120.872676</v>
      </c>
      <c r="D23" s="84">
        <v>49.874780999999999</v>
      </c>
      <c r="E23" s="84">
        <v>386.33882199999999</v>
      </c>
      <c r="F23" s="84">
        <v>470.75901699999997</v>
      </c>
      <c r="G23" s="85">
        <f>IF(AND(F23&gt;0,E23&gt;0),(E23/F23%)-100,"x  ")</f>
        <v>-17.932783430890709</v>
      </c>
    </row>
    <row r="24" spans="1:7" s="9" customFormat="1" ht="12" x14ac:dyDescent="0.2">
      <c r="A24" s="40" t="s">
        <v>30</v>
      </c>
      <c r="B24" s="84">
        <v>116.43400800000001</v>
      </c>
      <c r="C24" s="84">
        <v>119.313058</v>
      </c>
      <c r="D24" s="84">
        <v>116.124713</v>
      </c>
      <c r="E24" s="84">
        <v>719.36122399999999</v>
      </c>
      <c r="F24" s="84">
        <v>644.09734900000001</v>
      </c>
      <c r="G24" s="85">
        <f>IF(AND(F24&gt;0,E24&gt;0),(E24/F24%)-100,"x  ")</f>
        <v>11.685170745827733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14.846897</v>
      </c>
      <c r="C26" s="84">
        <v>19.019898999999999</v>
      </c>
      <c r="D26" s="84">
        <v>14.275819</v>
      </c>
      <c r="E26" s="84">
        <v>110.344371</v>
      </c>
      <c r="F26" s="84">
        <v>65.416290000000004</v>
      </c>
      <c r="G26" s="85">
        <f>IF(AND(F26&gt;0,E26&gt;0),(E26/F26%)-100,"x  ")</f>
        <v>68.680264502924274</v>
      </c>
    </row>
    <row r="27" spans="1:7" s="9" customFormat="1" ht="12" x14ac:dyDescent="0.2">
      <c r="A27" s="39" t="s">
        <v>111</v>
      </c>
      <c r="B27" s="84">
        <v>12.620277</v>
      </c>
      <c r="C27" s="84">
        <v>7.2730600000000001</v>
      </c>
      <c r="D27" s="84">
        <v>6.8678330000000001</v>
      </c>
      <c r="E27" s="84">
        <v>71.319952000000001</v>
      </c>
      <c r="F27" s="84">
        <v>94.337567000000007</v>
      </c>
      <c r="G27" s="85">
        <f>IF(AND(F27&gt;0,E27&gt;0),(E27/F27%)-100,"x  ")</f>
        <v>-24.399203553765602</v>
      </c>
    </row>
    <row r="28" spans="1:7" s="9" customFormat="1" ht="12" x14ac:dyDescent="0.2">
      <c r="A28" s="42" t="s">
        <v>33</v>
      </c>
      <c r="B28" s="84">
        <v>1037.2882119999999</v>
      </c>
      <c r="C28" s="84">
        <v>1173.364282</v>
      </c>
      <c r="D28" s="84">
        <v>1168.4172120000001</v>
      </c>
      <c r="E28" s="84">
        <v>6757.1586189999998</v>
      </c>
      <c r="F28" s="84">
        <v>7134.8604009999999</v>
      </c>
      <c r="G28" s="85">
        <f>IF(AND(F28&gt;0,E28&gt;0),(E28/F28%)-100,"x  ")</f>
        <v>-5.2937515350274111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180.56233</v>
      </c>
      <c r="C30" s="84">
        <v>184.052042</v>
      </c>
      <c r="D30" s="84">
        <v>176.77069499999999</v>
      </c>
      <c r="E30" s="84">
        <v>1091.182442</v>
      </c>
      <c r="F30" s="84">
        <v>1058.2423690000001</v>
      </c>
      <c r="G30" s="85">
        <f>IF(AND(F30&gt;0,E30&gt;0),(E30/F30%)-100,"x  ")</f>
        <v>3.1127153821224454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51.718716000000001</v>
      </c>
      <c r="C32" s="84">
        <v>52.906616999999997</v>
      </c>
      <c r="D32" s="84">
        <v>50.072450000000003</v>
      </c>
      <c r="E32" s="84">
        <v>331.992569</v>
      </c>
      <c r="F32" s="84">
        <v>313.94179100000002</v>
      </c>
      <c r="G32" s="85">
        <f>IF(AND(F32&gt;0,E32&gt;0),(E32/F32%)-100,"x  ")</f>
        <v>5.7497212914861677</v>
      </c>
    </row>
    <row r="33" spans="1:7" s="9" customFormat="1" ht="12" x14ac:dyDescent="0.2">
      <c r="A33" s="45" t="s">
        <v>35</v>
      </c>
      <c r="B33" s="84">
        <v>26.333303000000001</v>
      </c>
      <c r="C33" s="84">
        <v>31.111954000000001</v>
      </c>
      <c r="D33" s="84">
        <v>29.479327000000001</v>
      </c>
      <c r="E33" s="84">
        <v>175.447315</v>
      </c>
      <c r="F33" s="84">
        <v>163.91171700000001</v>
      </c>
      <c r="G33" s="85">
        <f>IF(AND(F33&gt;0,E33&gt;0),(E33/F33%)-100,"x  ")</f>
        <v>7.0376896851126247</v>
      </c>
    </row>
    <row r="34" spans="1:7" s="9" customFormat="1" ht="12" x14ac:dyDescent="0.2">
      <c r="A34" s="43" t="s">
        <v>36</v>
      </c>
      <c r="B34" s="84">
        <v>856.72588199999996</v>
      </c>
      <c r="C34" s="84">
        <v>989.31223999999997</v>
      </c>
      <c r="D34" s="84">
        <v>991.64651700000002</v>
      </c>
      <c r="E34" s="84">
        <v>5665.9761769999996</v>
      </c>
      <c r="F34" s="84">
        <v>6076.6180320000003</v>
      </c>
      <c r="G34" s="85">
        <f>IF(AND(F34&gt;0,E34&gt;0),(E34/F34%)-100,"x  ")</f>
        <v>-6.757736833836276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28.867148</v>
      </c>
      <c r="C36" s="84">
        <v>34.211692999999997</v>
      </c>
      <c r="D36" s="84">
        <v>38.719228000000001</v>
      </c>
      <c r="E36" s="84">
        <v>248.41444000000001</v>
      </c>
      <c r="F36" s="84">
        <v>239.03073699999999</v>
      </c>
      <c r="G36" s="85">
        <f t="shared" ref="G36:G47" si="0">IF(AND(F36&gt;0,E36&gt;0),(E36/F36%)-100,"x  ")</f>
        <v>3.9257306896058424</v>
      </c>
    </row>
    <row r="37" spans="1:7" s="9" customFormat="1" ht="12" x14ac:dyDescent="0.2">
      <c r="A37" s="45" t="s">
        <v>37</v>
      </c>
      <c r="B37" s="84">
        <v>11.804916</v>
      </c>
      <c r="C37" s="84">
        <v>15.153065</v>
      </c>
      <c r="D37" s="84">
        <v>14.776278</v>
      </c>
      <c r="E37" s="84">
        <v>80.452500999999998</v>
      </c>
      <c r="F37" s="84">
        <v>76.601320999999999</v>
      </c>
      <c r="G37" s="85">
        <f t="shared" si="0"/>
        <v>5.0275634280510673</v>
      </c>
    </row>
    <row r="38" spans="1:7" s="9" customFormat="1" ht="12" x14ac:dyDescent="0.2">
      <c r="A38" s="45" t="s">
        <v>38</v>
      </c>
      <c r="B38" s="84">
        <v>51.570383999999997</v>
      </c>
      <c r="C38" s="84">
        <v>52.74691</v>
      </c>
      <c r="D38" s="84">
        <v>55.168671000000003</v>
      </c>
      <c r="E38" s="84">
        <v>309.24845099999999</v>
      </c>
      <c r="F38" s="84">
        <v>304.96770199999997</v>
      </c>
      <c r="G38" s="85">
        <f t="shared" si="0"/>
        <v>1.4036729043523479</v>
      </c>
    </row>
    <row r="39" spans="1:7" s="9" customFormat="1" ht="12" x14ac:dyDescent="0.2">
      <c r="A39" s="45" t="s">
        <v>39</v>
      </c>
      <c r="B39" s="84">
        <v>50.624167999999997</v>
      </c>
      <c r="C39" s="84">
        <v>57.746237000000001</v>
      </c>
      <c r="D39" s="84">
        <v>50.632451000000003</v>
      </c>
      <c r="E39" s="84">
        <v>299.261169</v>
      </c>
      <c r="F39" s="84">
        <v>268.71872500000001</v>
      </c>
      <c r="G39" s="85">
        <f t="shared" si="0"/>
        <v>11.365953005321828</v>
      </c>
    </row>
    <row r="40" spans="1:7" s="9" customFormat="1" ht="12" x14ac:dyDescent="0.2">
      <c r="A40" s="45" t="s">
        <v>40</v>
      </c>
      <c r="B40" s="84">
        <v>113.49487999999999</v>
      </c>
      <c r="C40" s="84">
        <v>123.19499999999999</v>
      </c>
      <c r="D40" s="84">
        <v>156.598647</v>
      </c>
      <c r="E40" s="84">
        <v>763.606224</v>
      </c>
      <c r="F40" s="84">
        <v>834.50722299999995</v>
      </c>
      <c r="G40" s="85">
        <f t="shared" si="0"/>
        <v>-8.4961516264790902</v>
      </c>
    </row>
    <row r="41" spans="1:7" s="9" customFormat="1" ht="12" x14ac:dyDescent="0.2">
      <c r="A41" s="45" t="s">
        <v>115</v>
      </c>
      <c r="B41" s="84">
        <v>161.84103899999999</v>
      </c>
      <c r="C41" s="84">
        <v>181.17733000000001</v>
      </c>
      <c r="D41" s="84">
        <v>170.35693499999999</v>
      </c>
      <c r="E41" s="84">
        <v>1048.058804</v>
      </c>
      <c r="F41" s="84">
        <v>1219.8971630000001</v>
      </c>
      <c r="G41" s="85">
        <f t="shared" si="0"/>
        <v>-14.08629876451316</v>
      </c>
    </row>
    <row r="42" spans="1:7" s="9" customFormat="1" ht="12" x14ac:dyDescent="0.2">
      <c r="A42" s="45" t="s">
        <v>116</v>
      </c>
      <c r="B42" s="84">
        <v>13.268423</v>
      </c>
      <c r="C42" s="84">
        <v>11.869904999999999</v>
      </c>
      <c r="D42" s="84">
        <v>15.056644</v>
      </c>
      <c r="E42" s="84">
        <v>87.680423000000005</v>
      </c>
      <c r="F42" s="84">
        <v>105.31089299999999</v>
      </c>
      <c r="G42" s="85">
        <f t="shared" si="0"/>
        <v>-16.741354571933954</v>
      </c>
    </row>
    <row r="43" spans="1:7" s="9" customFormat="1" ht="12" x14ac:dyDescent="0.2">
      <c r="A43" s="45" t="s">
        <v>117</v>
      </c>
      <c r="B43" s="84">
        <v>47.966098000000002</v>
      </c>
      <c r="C43" s="84">
        <v>54.212994999999999</v>
      </c>
      <c r="D43" s="84">
        <v>55.630445999999999</v>
      </c>
      <c r="E43" s="84">
        <v>331.44455399999998</v>
      </c>
      <c r="F43" s="84">
        <v>375.7484</v>
      </c>
      <c r="G43" s="85">
        <f t="shared" si="0"/>
        <v>-11.790827585692981</v>
      </c>
    </row>
    <row r="44" spans="1:7" s="9" customFormat="1" ht="12" x14ac:dyDescent="0.2">
      <c r="A44" s="45" t="s">
        <v>114</v>
      </c>
      <c r="B44" s="84">
        <v>25.360945000000001</v>
      </c>
      <c r="C44" s="84">
        <v>29.679490000000001</v>
      </c>
      <c r="D44" s="84">
        <v>33.103583999999998</v>
      </c>
      <c r="E44" s="84">
        <v>175.539557</v>
      </c>
      <c r="F44" s="84">
        <v>145.974232</v>
      </c>
      <c r="G44" s="85">
        <f t="shared" si="0"/>
        <v>20.253797259231348</v>
      </c>
    </row>
    <row r="45" spans="1:7" s="9" customFormat="1" ht="12" x14ac:dyDescent="0.2">
      <c r="A45" s="45" t="s">
        <v>41</v>
      </c>
      <c r="B45" s="84">
        <v>48.015315999999999</v>
      </c>
      <c r="C45" s="84">
        <v>56.762965999999999</v>
      </c>
      <c r="D45" s="84">
        <v>57.097465</v>
      </c>
      <c r="E45" s="84">
        <v>299.68249400000002</v>
      </c>
      <c r="F45" s="84">
        <v>244.87198900000001</v>
      </c>
      <c r="G45" s="85">
        <f t="shared" si="0"/>
        <v>22.383329846681661</v>
      </c>
    </row>
    <row r="46" spans="1:7" s="9" customFormat="1" ht="12" x14ac:dyDescent="0.2">
      <c r="A46" s="45" t="s">
        <v>131</v>
      </c>
      <c r="B46" s="84">
        <v>9.4694059999999993</v>
      </c>
      <c r="C46" s="84">
        <v>11.434013</v>
      </c>
      <c r="D46" s="84">
        <v>10.638534999999999</v>
      </c>
      <c r="E46" s="84">
        <v>58.168877000000002</v>
      </c>
      <c r="F46" s="84">
        <v>43.798544999999997</v>
      </c>
      <c r="G46" s="85">
        <f t="shared" si="0"/>
        <v>32.810067092411401</v>
      </c>
    </row>
    <row r="47" spans="1:7" s="9" customFormat="1" ht="24" x14ac:dyDescent="0.2">
      <c r="A47" s="68" t="s">
        <v>132</v>
      </c>
      <c r="B47" s="84">
        <v>12.680434</v>
      </c>
      <c r="C47" s="84">
        <v>17.478745</v>
      </c>
      <c r="D47" s="84">
        <v>15.521894</v>
      </c>
      <c r="E47" s="84">
        <v>88.834226999999998</v>
      </c>
      <c r="F47" s="84">
        <v>137.09448399999999</v>
      </c>
      <c r="G47" s="85">
        <f t="shared" si="0"/>
        <v>-35.202187273997112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102.638231</v>
      </c>
      <c r="C49" s="84">
        <v>118.477361</v>
      </c>
      <c r="D49" s="84">
        <v>111.763464</v>
      </c>
      <c r="E49" s="84">
        <v>635.85834399999999</v>
      </c>
      <c r="F49" s="84">
        <v>622.108608</v>
      </c>
      <c r="G49" s="85">
        <f>IF(AND(F49&gt;0,E49&gt;0),(E49/F49%)-100,"x  ")</f>
        <v>2.2101825667070614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1597.5562849999999</v>
      </c>
      <c r="C51" s="87">
        <v>1862.559882</v>
      </c>
      <c r="D51" s="87">
        <v>1747.24254</v>
      </c>
      <c r="E51" s="87">
        <v>10335.410854</v>
      </c>
      <c r="F51" s="87">
        <v>10608.159819</v>
      </c>
      <c r="G51" s="88">
        <f>IF(AND(F51&gt;0,E51&gt;0),(E51/F51%)-100,"x  ")</f>
        <v>-2.5711242067779523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177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94</v>
      </c>
      <c r="C4" s="89" t="s">
        <v>95</v>
      </c>
      <c r="D4" s="89" t="s">
        <v>96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1076.8584129999999</v>
      </c>
      <c r="C8" s="84">
        <v>1188.773772</v>
      </c>
      <c r="D8" s="84">
        <v>1115.5033060000001</v>
      </c>
      <c r="E8" s="84">
        <v>6746.336789</v>
      </c>
      <c r="F8" s="84">
        <v>6668.989415</v>
      </c>
      <c r="G8" s="85">
        <f>IF(AND(F8&gt;0,E8&gt;0),(E8/F8%)-100,"x  ")</f>
        <v>1.1598065192010836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988.38063999999997</v>
      </c>
      <c r="C10" s="84">
        <v>1071.5872609999999</v>
      </c>
      <c r="D10" s="84">
        <v>1000.617522</v>
      </c>
      <c r="E10" s="84">
        <v>6063.9902769999999</v>
      </c>
      <c r="F10" s="84">
        <v>5817.7496289999999</v>
      </c>
      <c r="G10" s="85">
        <f>IF(AND(F10&gt;0,E10&gt;0),(E10/F10%)-100,"x  ")</f>
        <v>4.2325755438589709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473.56151499999999</v>
      </c>
      <c r="C12" s="99">
        <f>SUM(C14:C31)</f>
        <v>490.91101499999996</v>
      </c>
      <c r="D12" s="99">
        <f>SUM(D14:D31)</f>
        <v>462.74811800000015</v>
      </c>
      <c r="E12" s="99">
        <f>SUM(E14:E31)</f>
        <v>2797.8484550000003</v>
      </c>
      <c r="F12" s="99">
        <f>SUM(F14:F31)</f>
        <v>2644.8125959999998</v>
      </c>
      <c r="G12" s="100">
        <f>IF(AND(F12&gt;0,E12&gt;0),(E12/F12%)-100,"x  ")</f>
        <v>5.7862647520452271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75.087169000000003</v>
      </c>
      <c r="C14" s="84">
        <v>63.010131000000001</v>
      </c>
      <c r="D14" s="84">
        <v>65.795834999999997</v>
      </c>
      <c r="E14" s="84">
        <v>410.87419</v>
      </c>
      <c r="F14" s="84">
        <v>388.31478399999997</v>
      </c>
      <c r="G14" s="85">
        <f t="shared" ref="G14:G32" si="0">IF(AND(F14&gt;0,E14&gt;0),(E14/F14%)-100,"x  ")</f>
        <v>5.8095666015126568</v>
      </c>
    </row>
    <row r="15" spans="1:7" ht="12.75" customHeight="1" x14ac:dyDescent="0.2">
      <c r="A15" s="53" t="s">
        <v>45</v>
      </c>
      <c r="B15" s="84">
        <v>62.141128999999999</v>
      </c>
      <c r="C15" s="84">
        <v>57.384914000000002</v>
      </c>
      <c r="D15" s="84">
        <v>53.506037999999997</v>
      </c>
      <c r="E15" s="84">
        <v>356.65134799999998</v>
      </c>
      <c r="F15" s="84">
        <v>338.40626400000002</v>
      </c>
      <c r="G15" s="85">
        <f t="shared" si="0"/>
        <v>5.3914734864363965</v>
      </c>
    </row>
    <row r="16" spans="1:7" ht="12.75" customHeight="1" x14ac:dyDescent="0.2">
      <c r="A16" s="53" t="s">
        <v>46</v>
      </c>
      <c r="B16" s="84">
        <v>3.800745</v>
      </c>
      <c r="C16" s="84">
        <v>2.4693969999999998</v>
      </c>
      <c r="D16" s="84">
        <v>2.7991830000000002</v>
      </c>
      <c r="E16" s="84">
        <v>15.891813000000001</v>
      </c>
      <c r="F16" s="84">
        <v>14.076661</v>
      </c>
      <c r="G16" s="85">
        <f t="shared" si="0"/>
        <v>12.894762472435772</v>
      </c>
    </row>
    <row r="17" spans="1:7" ht="12.75" customHeight="1" x14ac:dyDescent="0.2">
      <c r="A17" s="53" t="s">
        <v>47</v>
      </c>
      <c r="B17" s="84">
        <v>113.862295</v>
      </c>
      <c r="C17" s="84">
        <v>126.013429</v>
      </c>
      <c r="D17" s="84">
        <v>120.67229</v>
      </c>
      <c r="E17" s="84">
        <v>667.94060400000001</v>
      </c>
      <c r="F17" s="84">
        <v>618.26324299999999</v>
      </c>
      <c r="G17" s="85">
        <f t="shared" si="0"/>
        <v>8.0349853500833177</v>
      </c>
    </row>
    <row r="18" spans="1:7" ht="12.75" customHeight="1" x14ac:dyDescent="0.2">
      <c r="A18" s="53" t="s">
        <v>48</v>
      </c>
      <c r="B18" s="84">
        <v>67.837888000000007</v>
      </c>
      <c r="C18" s="84">
        <v>79.955248999999995</v>
      </c>
      <c r="D18" s="84">
        <v>65.532118999999994</v>
      </c>
      <c r="E18" s="84">
        <v>402.66678200000001</v>
      </c>
      <c r="F18" s="84">
        <v>379.02871900000002</v>
      </c>
      <c r="G18" s="85">
        <f t="shared" si="0"/>
        <v>6.2364833626235026</v>
      </c>
    </row>
    <row r="19" spans="1:7" ht="12.75" customHeight="1" x14ac:dyDescent="0.2">
      <c r="A19" s="53" t="s">
        <v>49</v>
      </c>
      <c r="B19" s="84">
        <v>11.203315</v>
      </c>
      <c r="C19" s="84">
        <v>12.245989</v>
      </c>
      <c r="D19" s="84">
        <v>13.288923</v>
      </c>
      <c r="E19" s="84">
        <v>68.235162000000003</v>
      </c>
      <c r="F19" s="84">
        <v>56.436301999999998</v>
      </c>
      <c r="G19" s="85">
        <f t="shared" si="0"/>
        <v>20.906508013228802</v>
      </c>
    </row>
    <row r="20" spans="1:7" ht="12.75" customHeight="1" x14ac:dyDescent="0.2">
      <c r="A20" s="53" t="s">
        <v>50</v>
      </c>
      <c r="B20" s="84">
        <v>7.967905</v>
      </c>
      <c r="C20" s="84">
        <v>8.8585779999999996</v>
      </c>
      <c r="D20" s="84">
        <v>7.8556559999999998</v>
      </c>
      <c r="E20" s="84">
        <v>55.600301000000002</v>
      </c>
      <c r="F20" s="84">
        <v>42.593035999999998</v>
      </c>
      <c r="G20" s="85">
        <f t="shared" si="0"/>
        <v>30.538478168121202</v>
      </c>
    </row>
    <row r="21" spans="1:7" ht="12.75" customHeight="1" x14ac:dyDescent="0.2">
      <c r="A21" s="53" t="s">
        <v>51</v>
      </c>
      <c r="B21" s="84">
        <v>2.7087780000000001</v>
      </c>
      <c r="C21" s="84">
        <v>5.0351270000000001</v>
      </c>
      <c r="D21" s="84">
        <v>4.7376290000000001</v>
      </c>
      <c r="E21" s="84">
        <v>22.899977</v>
      </c>
      <c r="F21" s="84">
        <v>18.244474</v>
      </c>
      <c r="G21" s="85">
        <f t="shared" si="0"/>
        <v>25.517331987756947</v>
      </c>
    </row>
    <row r="22" spans="1:7" ht="12.75" customHeight="1" x14ac:dyDescent="0.2">
      <c r="A22" s="53" t="s">
        <v>52</v>
      </c>
      <c r="B22" s="84">
        <v>23.313749999999999</v>
      </c>
      <c r="C22" s="84">
        <v>29.662261000000001</v>
      </c>
      <c r="D22" s="84">
        <v>25.196676</v>
      </c>
      <c r="E22" s="84">
        <v>159.30864800000001</v>
      </c>
      <c r="F22" s="84">
        <v>182.18718899999999</v>
      </c>
      <c r="G22" s="85">
        <f t="shared" si="0"/>
        <v>-12.557711179132355</v>
      </c>
    </row>
    <row r="23" spans="1:7" ht="12.75" customHeight="1" x14ac:dyDescent="0.2">
      <c r="A23" s="53" t="s">
        <v>53</v>
      </c>
      <c r="B23" s="84">
        <v>38.246032</v>
      </c>
      <c r="C23" s="84">
        <v>39.849238999999997</v>
      </c>
      <c r="D23" s="84">
        <v>42.742877</v>
      </c>
      <c r="E23" s="84">
        <v>245.35672099999999</v>
      </c>
      <c r="F23" s="84">
        <v>240.65107499999999</v>
      </c>
      <c r="G23" s="85">
        <f t="shared" si="0"/>
        <v>1.9553812506343462</v>
      </c>
    </row>
    <row r="24" spans="1:7" ht="12.75" customHeight="1" x14ac:dyDescent="0.2">
      <c r="A24" s="53" t="s">
        <v>54</v>
      </c>
      <c r="B24" s="84">
        <v>33.060865999999997</v>
      </c>
      <c r="C24" s="84">
        <v>29.563365000000001</v>
      </c>
      <c r="D24" s="84">
        <v>30.154557</v>
      </c>
      <c r="E24" s="84">
        <v>183.33548400000001</v>
      </c>
      <c r="F24" s="84">
        <v>170.874066</v>
      </c>
      <c r="G24" s="85">
        <f t="shared" si="0"/>
        <v>7.2927497376928017</v>
      </c>
    </row>
    <row r="25" spans="1:7" ht="12.75" customHeight="1" x14ac:dyDescent="0.2">
      <c r="A25" s="53" t="s">
        <v>64</v>
      </c>
      <c r="B25" s="84">
        <v>3.486148</v>
      </c>
      <c r="C25" s="84">
        <v>4.2336489999999998</v>
      </c>
      <c r="D25" s="84">
        <v>3.933853</v>
      </c>
      <c r="E25" s="84">
        <v>22.876239999999999</v>
      </c>
      <c r="F25" s="84">
        <v>16.828316999999998</v>
      </c>
      <c r="G25" s="85">
        <f t="shared" si="0"/>
        <v>35.938965257191199</v>
      </c>
    </row>
    <row r="26" spans="1:7" ht="12.75" customHeight="1" x14ac:dyDescent="0.2">
      <c r="A26" s="53" t="s">
        <v>65</v>
      </c>
      <c r="B26" s="84">
        <v>1.290451</v>
      </c>
      <c r="C26" s="84">
        <v>1.2160139999999999</v>
      </c>
      <c r="D26" s="84">
        <v>1.154536</v>
      </c>
      <c r="E26" s="84">
        <v>8.6087290000000003</v>
      </c>
      <c r="F26" s="84">
        <v>7.0210970000000001</v>
      </c>
      <c r="G26" s="85">
        <f t="shared" si="0"/>
        <v>22.612306880249633</v>
      </c>
    </row>
    <row r="27" spans="1:7" ht="12.75" customHeight="1" x14ac:dyDescent="0.2">
      <c r="A27" s="53" t="s">
        <v>66</v>
      </c>
      <c r="B27" s="84">
        <v>16.708967999999999</v>
      </c>
      <c r="C27" s="84">
        <v>17.893535</v>
      </c>
      <c r="D27" s="84">
        <v>15.601677</v>
      </c>
      <c r="E27" s="84">
        <v>103.12408600000001</v>
      </c>
      <c r="F27" s="84">
        <v>100.25317200000001</v>
      </c>
      <c r="G27" s="85">
        <f t="shared" si="0"/>
        <v>2.8636640045663455</v>
      </c>
    </row>
    <row r="28" spans="1:7" ht="12.75" customHeight="1" x14ac:dyDescent="0.2">
      <c r="A28" s="53" t="s">
        <v>57</v>
      </c>
      <c r="B28" s="84">
        <v>2.0404770000000001</v>
      </c>
      <c r="C28" s="84">
        <v>2.599612</v>
      </c>
      <c r="D28" s="84">
        <v>2.2662900000000001</v>
      </c>
      <c r="E28" s="84">
        <v>13.675041999999999</v>
      </c>
      <c r="F28" s="84">
        <v>12.266548999999999</v>
      </c>
      <c r="G28" s="85">
        <f t="shared" si="0"/>
        <v>11.482390034882684</v>
      </c>
    </row>
    <row r="29" spans="1:7" ht="12.75" customHeight="1" x14ac:dyDescent="0.2">
      <c r="A29" s="53" t="s">
        <v>58</v>
      </c>
      <c r="B29" s="84">
        <v>10.450229</v>
      </c>
      <c r="C29" s="84">
        <v>10.710596000000001</v>
      </c>
      <c r="D29" s="84">
        <v>7.2251539999999999</v>
      </c>
      <c r="E29" s="84">
        <v>59.200353</v>
      </c>
      <c r="F29" s="84">
        <v>56.737662</v>
      </c>
      <c r="G29" s="85">
        <f t="shared" si="0"/>
        <v>4.3404872763350681</v>
      </c>
    </row>
    <row r="30" spans="1:7" ht="12.75" customHeight="1" x14ac:dyDescent="0.2">
      <c r="A30" s="53" t="s">
        <v>55</v>
      </c>
      <c r="B30" s="84">
        <v>0.14802100000000001</v>
      </c>
      <c r="C30" s="84">
        <v>0.12149500000000001</v>
      </c>
      <c r="D30" s="84">
        <v>0.14271800000000001</v>
      </c>
      <c r="E30" s="84">
        <v>0.74204300000000001</v>
      </c>
      <c r="F30" s="84">
        <v>0.649505</v>
      </c>
      <c r="G30" s="85">
        <f t="shared" si="0"/>
        <v>14.247465377479784</v>
      </c>
    </row>
    <row r="31" spans="1:7" ht="12.75" customHeight="1" x14ac:dyDescent="0.2">
      <c r="A31" s="53" t="s">
        <v>56</v>
      </c>
      <c r="B31" s="84">
        <v>0.20734900000000001</v>
      </c>
      <c r="C31" s="84">
        <v>8.8435E-2</v>
      </c>
      <c r="D31" s="84">
        <v>0.14210700000000001</v>
      </c>
      <c r="E31" s="84">
        <v>0.86093200000000003</v>
      </c>
      <c r="F31" s="84">
        <v>1.9804809999999999</v>
      </c>
      <c r="G31" s="85">
        <f t="shared" si="0"/>
        <v>-56.52914620236195</v>
      </c>
    </row>
    <row r="32" spans="1:7" ht="12.75" customHeight="1" x14ac:dyDescent="0.2">
      <c r="A32" s="54" t="s">
        <v>59</v>
      </c>
      <c r="B32" s="99">
        <f>B10-B12</f>
        <v>514.81912499999999</v>
      </c>
      <c r="C32" s="99">
        <f>C10-C12</f>
        <v>580.67624599999999</v>
      </c>
      <c r="D32" s="99">
        <f>D10-D12</f>
        <v>537.8694039999998</v>
      </c>
      <c r="E32" s="99">
        <f>E10-E12</f>
        <v>3266.1418219999996</v>
      </c>
      <c r="F32" s="99">
        <f>F10-F12</f>
        <v>3172.9370330000002</v>
      </c>
      <c r="G32" s="100">
        <f t="shared" si="0"/>
        <v>2.9374925512427978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76.270613999999995</v>
      </c>
      <c r="C34" s="84">
        <v>119.546509</v>
      </c>
      <c r="D34" s="84">
        <v>90.941221999999996</v>
      </c>
      <c r="E34" s="84">
        <v>612.25383299999999</v>
      </c>
      <c r="F34" s="84">
        <v>643.10317599999996</v>
      </c>
      <c r="G34" s="85">
        <f t="shared" ref="G34:G43" si="1">IF(AND(F34&gt;0,E34&gt;0),(E34/F34%)-100,"x  ")</f>
        <v>-4.7969508084034089</v>
      </c>
    </row>
    <row r="35" spans="1:7" ht="12.75" customHeight="1" x14ac:dyDescent="0.2">
      <c r="A35" s="53" t="s">
        <v>61</v>
      </c>
      <c r="B35" s="84">
        <v>189.55124599999999</v>
      </c>
      <c r="C35" s="84">
        <v>189.678607</v>
      </c>
      <c r="D35" s="84">
        <v>185.550545</v>
      </c>
      <c r="E35" s="84">
        <v>1078.1159540000001</v>
      </c>
      <c r="F35" s="84">
        <v>1048.645655</v>
      </c>
      <c r="G35" s="85">
        <f t="shared" si="1"/>
        <v>2.8103200408530853</v>
      </c>
    </row>
    <row r="36" spans="1:7" ht="12.75" customHeight="1" x14ac:dyDescent="0.2">
      <c r="A36" s="53" t="s">
        <v>62</v>
      </c>
      <c r="B36" s="84">
        <v>84.445989999999995</v>
      </c>
      <c r="C36" s="84">
        <v>87.026658999999995</v>
      </c>
      <c r="D36" s="84">
        <v>84.543193000000002</v>
      </c>
      <c r="E36" s="84">
        <v>529.31023000000005</v>
      </c>
      <c r="F36" s="84">
        <v>495.66389700000002</v>
      </c>
      <c r="G36" s="85">
        <f t="shared" si="1"/>
        <v>6.7881347024957961</v>
      </c>
    </row>
    <row r="37" spans="1:7" ht="12.75" customHeight="1" x14ac:dyDescent="0.2">
      <c r="A37" s="53" t="s">
        <v>63</v>
      </c>
      <c r="B37" s="84">
        <v>108.737019</v>
      </c>
      <c r="C37" s="84">
        <v>119.85432299999999</v>
      </c>
      <c r="D37" s="84">
        <v>113.90800299999999</v>
      </c>
      <c r="E37" s="84">
        <v>684.71349099999998</v>
      </c>
      <c r="F37" s="84">
        <v>627.02283399999999</v>
      </c>
      <c r="G37" s="85">
        <f t="shared" si="1"/>
        <v>9.2007266516868071</v>
      </c>
    </row>
    <row r="38" spans="1:7" ht="12.75" customHeight="1" x14ac:dyDescent="0.2">
      <c r="A38" s="53" t="s">
        <v>67</v>
      </c>
      <c r="B38" s="84">
        <v>29.089385</v>
      </c>
      <c r="C38" s="84">
        <v>30.976430000000001</v>
      </c>
      <c r="D38" s="84">
        <v>31.354683000000001</v>
      </c>
      <c r="E38" s="84">
        <v>186.30385200000001</v>
      </c>
      <c r="F38" s="84">
        <v>162.97658100000001</v>
      </c>
      <c r="G38" s="85">
        <f t="shared" si="1"/>
        <v>14.313265658702207</v>
      </c>
    </row>
    <row r="39" spans="1:7" ht="12.75" customHeight="1" x14ac:dyDescent="0.2">
      <c r="A39" s="53" t="s">
        <v>149</v>
      </c>
      <c r="B39" s="84">
        <v>0.802867</v>
      </c>
      <c r="C39" s="84">
        <v>1.0962750000000001</v>
      </c>
      <c r="D39" s="84">
        <v>0.81011900000000003</v>
      </c>
      <c r="E39" s="84">
        <v>5.0942600000000002</v>
      </c>
      <c r="F39" s="84">
        <v>6.6552879999999996</v>
      </c>
      <c r="G39" s="85">
        <f t="shared" si="1"/>
        <v>-23.455453768492049</v>
      </c>
    </row>
    <row r="40" spans="1:7" ht="12.75" customHeight="1" x14ac:dyDescent="0.2">
      <c r="A40" s="53" t="s">
        <v>68</v>
      </c>
      <c r="B40" s="84">
        <v>15.340144</v>
      </c>
      <c r="C40" s="84">
        <v>20.858777</v>
      </c>
      <c r="D40" s="84">
        <v>19.674996</v>
      </c>
      <c r="E40" s="84">
        <v>100.39619999999999</v>
      </c>
      <c r="F40" s="84">
        <v>124.553594</v>
      </c>
      <c r="G40" s="85">
        <f t="shared" si="1"/>
        <v>-19.39518019849352</v>
      </c>
    </row>
    <row r="41" spans="1:7" ht="12.75" customHeight="1" x14ac:dyDescent="0.2">
      <c r="A41" s="53" t="s">
        <v>69</v>
      </c>
      <c r="B41" s="84">
        <v>8.2236159999999998</v>
      </c>
      <c r="C41" s="84">
        <v>8.6195260000000005</v>
      </c>
      <c r="D41" s="84">
        <v>8.1547190000000001</v>
      </c>
      <c r="E41" s="84">
        <v>52.646529999999998</v>
      </c>
      <c r="F41" s="84">
        <v>52.212184000000001</v>
      </c>
      <c r="G41" s="85">
        <f t="shared" si="1"/>
        <v>0.83188628922320618</v>
      </c>
    </row>
    <row r="42" spans="1:7" ht="12.75" customHeight="1" x14ac:dyDescent="0.2">
      <c r="A42" s="53" t="s">
        <v>70</v>
      </c>
      <c r="B42" s="84">
        <v>2.358244</v>
      </c>
      <c r="C42" s="84">
        <v>3.0191400000000002</v>
      </c>
      <c r="D42" s="84">
        <v>2.931924</v>
      </c>
      <c r="E42" s="84">
        <v>17.307472000000001</v>
      </c>
      <c r="F42" s="84">
        <v>12.103823999999999</v>
      </c>
      <c r="G42" s="85">
        <f t="shared" si="1"/>
        <v>42.991768551822986</v>
      </c>
    </row>
    <row r="43" spans="1:7" ht="12.75" customHeight="1" x14ac:dyDescent="0.2">
      <c r="A43" s="56" t="s">
        <v>71</v>
      </c>
      <c r="B43" s="84">
        <f>B8-B10</f>
        <v>88.477772999999956</v>
      </c>
      <c r="C43" s="84">
        <f>C8-C10</f>
        <v>117.18651100000011</v>
      </c>
      <c r="D43" s="84">
        <f>D8-D10</f>
        <v>114.88578400000006</v>
      </c>
      <c r="E43" s="84">
        <f>E8-E10</f>
        <v>682.34651200000008</v>
      </c>
      <c r="F43" s="84">
        <f>F8-F10</f>
        <v>851.23978600000009</v>
      </c>
      <c r="G43" s="85">
        <f t="shared" si="1"/>
        <v>-19.840857626454962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8.1363280000000007</v>
      </c>
      <c r="C45" s="84">
        <v>36.571835999999998</v>
      </c>
      <c r="D45" s="84">
        <v>37.826974</v>
      </c>
      <c r="E45" s="84">
        <v>189.55875700000001</v>
      </c>
      <c r="F45" s="84">
        <v>320.20690999999999</v>
      </c>
      <c r="G45" s="85">
        <f>IF(AND(F45&gt;0,E45&gt;0),(E45/F45%)-100,"x  ")</f>
        <v>-40.80116603354999</v>
      </c>
    </row>
    <row r="46" spans="1:7" ht="12.75" customHeight="1" x14ac:dyDescent="0.2">
      <c r="A46" s="54" t="s">
        <v>73</v>
      </c>
      <c r="B46" s="84">
        <v>25.684602999999999</v>
      </c>
      <c r="C46" s="84">
        <v>20.006416000000002</v>
      </c>
      <c r="D46" s="84">
        <v>16.554898999999999</v>
      </c>
      <c r="E46" s="84">
        <v>128.805916</v>
      </c>
      <c r="F46" s="84">
        <v>145.38730799999999</v>
      </c>
      <c r="G46" s="85">
        <f>IF(AND(F46&gt;0,E46&gt;0),(E46/F46%)-100,"x  ")</f>
        <v>-11.404979037097235</v>
      </c>
    </row>
    <row r="47" spans="1:7" ht="12.75" customHeight="1" x14ac:dyDescent="0.2">
      <c r="A47" s="54" t="s">
        <v>74</v>
      </c>
      <c r="B47" s="84">
        <v>38.182333999999997</v>
      </c>
      <c r="C47" s="84">
        <v>38.705364000000003</v>
      </c>
      <c r="D47" s="84">
        <v>41.229531999999999</v>
      </c>
      <c r="E47" s="84">
        <v>254.871613</v>
      </c>
      <c r="F47" s="84">
        <v>278.22130299999998</v>
      </c>
      <c r="G47" s="85">
        <f>IF(AND(F47&gt;0,E47&gt;0),(E47/F47%)-100,"x  ")</f>
        <v>-8.3924881913158202</v>
      </c>
    </row>
    <row r="48" spans="1:7" ht="12.75" customHeight="1" x14ac:dyDescent="0.2">
      <c r="A48" s="54" t="s">
        <v>75</v>
      </c>
      <c r="B48" s="84">
        <v>9.9913260000000008</v>
      </c>
      <c r="C48" s="84">
        <v>13.8186</v>
      </c>
      <c r="D48" s="84">
        <v>12.379315999999999</v>
      </c>
      <c r="E48" s="84">
        <v>67.403749000000005</v>
      </c>
      <c r="F48" s="84">
        <v>68.826267000000001</v>
      </c>
      <c r="G48" s="85">
        <f>IF(AND(F48&gt;0,E48&gt;0),(E48/F48%)-100,"x  ")</f>
        <v>-2.066824283815933</v>
      </c>
    </row>
    <row r="49" spans="1:7" ht="12.75" customHeight="1" x14ac:dyDescent="0.2">
      <c r="A49" s="55" t="s">
        <v>76</v>
      </c>
      <c r="B49" s="84">
        <v>6.4617750000000003</v>
      </c>
      <c r="C49" s="84">
        <v>49.065260000000002</v>
      </c>
      <c r="D49" s="84">
        <v>11.331621999999999</v>
      </c>
      <c r="E49" s="84">
        <v>94.127527999999998</v>
      </c>
      <c r="F49" s="84">
        <v>67.645347999999998</v>
      </c>
      <c r="G49" s="85">
        <f>IF(AND(F49&gt;0,E49&gt;0),(E49/F49%)-100,"x  ")</f>
        <v>39.148560518899245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0.36419800000000002</v>
      </c>
      <c r="C51" s="84">
        <v>1.8005439999999999</v>
      </c>
      <c r="D51" s="84">
        <v>0.42403400000000002</v>
      </c>
      <c r="E51" s="84">
        <v>5.1947859999999997</v>
      </c>
      <c r="F51" s="84">
        <v>2.8541949999999998</v>
      </c>
      <c r="G51" s="85">
        <f>IF(AND(F51&gt;0,E51&gt;0),(E51/F51%)-100,"x  ")</f>
        <v>82.005293962045357</v>
      </c>
    </row>
    <row r="52" spans="1:7" ht="12.75" customHeight="1" x14ac:dyDescent="0.2">
      <c r="A52" s="56" t="s">
        <v>118</v>
      </c>
      <c r="B52" s="84">
        <v>0.20943800000000001</v>
      </c>
      <c r="C52" s="84">
        <v>0.437668</v>
      </c>
      <c r="D52" s="84">
        <v>0.29625000000000001</v>
      </c>
      <c r="E52" s="84">
        <v>2.385481</v>
      </c>
      <c r="F52" s="84">
        <v>3.358962</v>
      </c>
      <c r="G52" s="85">
        <f>IF(AND(F52&gt;0,E52&gt;0),(E52/F52%)-100,"x  ")</f>
        <v>-28.98160205444421</v>
      </c>
    </row>
    <row r="53" spans="1:7" ht="12.75" customHeight="1" x14ac:dyDescent="0.2">
      <c r="A53" s="56" t="s">
        <v>78</v>
      </c>
      <c r="B53" s="84">
        <v>2.6823899999999998</v>
      </c>
      <c r="C53" s="84">
        <v>6.8822890000000001</v>
      </c>
      <c r="D53" s="84">
        <v>7.2245210000000002</v>
      </c>
      <c r="E53" s="84">
        <v>27.242616000000002</v>
      </c>
      <c r="F53" s="84">
        <v>18.245704</v>
      </c>
      <c r="G53" s="85">
        <f>IF(AND(F53&gt;0,E53&gt;0),(E53/F53%)-100,"x  ")</f>
        <v>49.309755326514136</v>
      </c>
    </row>
    <row r="54" spans="1:7" ht="12.75" customHeight="1" x14ac:dyDescent="0.2">
      <c r="A54" s="57" t="s">
        <v>79</v>
      </c>
      <c r="B54" s="84">
        <v>153.071279</v>
      </c>
      <c r="C54" s="84">
        <v>180.11860899999999</v>
      </c>
      <c r="D54" s="84">
        <v>201.832638</v>
      </c>
      <c r="E54" s="84">
        <v>1020.009832</v>
      </c>
      <c r="F54" s="84">
        <v>1013.52244</v>
      </c>
      <c r="G54" s="85">
        <f>IF(AND(F54&gt;0,E54&gt;0),(E54/F54%)-100,"x  ")</f>
        <v>0.64008370648409141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127.142535</v>
      </c>
      <c r="C56" s="84">
        <v>148.012936</v>
      </c>
      <c r="D56" s="84">
        <v>176.906148</v>
      </c>
      <c r="E56" s="84">
        <v>865.85115499999995</v>
      </c>
      <c r="F56" s="84">
        <v>814.920796</v>
      </c>
      <c r="G56" s="85">
        <f>IF(AND(F56&gt;0,E56&gt;0),(E56/F56%)-100,"x  ")</f>
        <v>6.2497311701933711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107.236036</v>
      </c>
      <c r="C58" s="84">
        <v>126.981708</v>
      </c>
      <c r="D58" s="84">
        <v>164.26704899999999</v>
      </c>
      <c r="E58" s="84">
        <v>753.382926</v>
      </c>
      <c r="F58" s="84">
        <v>675.46833400000003</v>
      </c>
      <c r="G58" s="85">
        <f>IF(AND(F58&gt;0,E58&gt;0),(E58/F58%)-100,"x  ")</f>
        <v>11.5348992807115</v>
      </c>
    </row>
    <row r="59" spans="1:7" ht="12.75" customHeight="1" x14ac:dyDescent="0.2">
      <c r="A59" s="51" t="s">
        <v>82</v>
      </c>
      <c r="B59" s="84">
        <v>7.0386230000000003</v>
      </c>
      <c r="C59" s="84">
        <v>6.1232220000000002</v>
      </c>
      <c r="D59" s="84">
        <v>5.6615380000000002</v>
      </c>
      <c r="E59" s="84">
        <v>35.752172999999999</v>
      </c>
      <c r="F59" s="84">
        <v>39.917718000000001</v>
      </c>
      <c r="G59" s="85">
        <f>IF(AND(F59&gt;0,E59&gt;0),(E59/F59%)-100,"x  ")</f>
        <v>-10.435328492475449</v>
      </c>
    </row>
    <row r="60" spans="1:7" ht="12.75" customHeight="1" x14ac:dyDescent="0.2">
      <c r="A60" s="50" t="s">
        <v>119</v>
      </c>
      <c r="B60" s="90">
        <v>17.687488999999999</v>
      </c>
      <c r="C60" s="84">
        <v>29.117628</v>
      </c>
      <c r="D60" s="84">
        <v>22.982607999999999</v>
      </c>
      <c r="E60" s="84">
        <v>133.6421</v>
      </c>
      <c r="F60" s="84">
        <v>188.08329800000001</v>
      </c>
      <c r="G60" s="85">
        <f>IF(AND(F60&gt;0,E60&gt;0),(E60/F60%)-100,"x  ")</f>
        <v>-28.945259137257366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2.7115390000000001</v>
      </c>
      <c r="C62" s="84">
        <v>4.7329080000000001</v>
      </c>
      <c r="D62" s="84">
        <v>3.6114030000000001</v>
      </c>
      <c r="E62" s="84">
        <v>24.955385</v>
      </c>
      <c r="F62" s="84">
        <v>31.593046000000001</v>
      </c>
      <c r="G62" s="85">
        <f>IF(AND(F62&gt;0,E62&gt;0),(E62/F62%)-100,"x  ")</f>
        <v>-21.009879832416289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351.40117900000001</v>
      </c>
      <c r="C64" s="84">
        <v>432.08933999999999</v>
      </c>
      <c r="D64" s="84">
        <v>408.57194399999997</v>
      </c>
      <c r="E64" s="84">
        <v>2413.015719</v>
      </c>
      <c r="F64" s="84">
        <v>2822.6840860000002</v>
      </c>
      <c r="G64" s="85">
        <f>IF(AND(F64&gt;0,E64&gt;0),(E64/F64%)-100,"x  ")</f>
        <v>-14.51343311962826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47.467433999999997</v>
      </c>
      <c r="C66" s="84">
        <v>57.244132</v>
      </c>
      <c r="D66" s="84">
        <v>54.085276999999998</v>
      </c>
      <c r="E66" s="84">
        <v>327.536788</v>
      </c>
      <c r="F66" s="84">
        <v>319.29303099999998</v>
      </c>
      <c r="G66" s="85">
        <f t="shared" ref="G66:G71" si="2">IF(AND(F66&gt;0,E66&gt;0),(E66/F66%)-100,"x  ")</f>
        <v>2.581878149416923</v>
      </c>
    </row>
    <row r="67" spans="1:7" ht="12.75" customHeight="1" x14ac:dyDescent="0.2">
      <c r="A67" s="56" t="s">
        <v>178</v>
      </c>
      <c r="B67" s="84">
        <v>212.303538</v>
      </c>
      <c r="C67" s="84">
        <v>268.72542700000002</v>
      </c>
      <c r="D67" s="84">
        <v>245.34696600000001</v>
      </c>
      <c r="E67" s="84">
        <v>1450.960088</v>
      </c>
      <c r="F67" s="84">
        <v>1946.9451750000001</v>
      </c>
      <c r="G67" s="85">
        <f t="shared" si="2"/>
        <v>-25.475041278447918</v>
      </c>
    </row>
    <row r="68" spans="1:7" ht="12.75" customHeight="1" x14ac:dyDescent="0.2">
      <c r="A68" s="56" t="s">
        <v>86</v>
      </c>
      <c r="B68" s="84">
        <v>35.102066000000001</v>
      </c>
      <c r="C68" s="84">
        <v>38.666936999999997</v>
      </c>
      <c r="D68" s="84">
        <v>44.644728000000001</v>
      </c>
      <c r="E68" s="84">
        <v>236.83880400000001</v>
      </c>
      <c r="F68" s="84">
        <v>220.21974599999999</v>
      </c>
      <c r="G68" s="85">
        <f t="shared" si="2"/>
        <v>7.5465794061900482</v>
      </c>
    </row>
    <row r="69" spans="1:7" ht="12.75" customHeight="1" x14ac:dyDescent="0.2">
      <c r="A69" s="56" t="s">
        <v>133</v>
      </c>
      <c r="B69" s="84">
        <v>12.807131999999999</v>
      </c>
      <c r="C69" s="84">
        <v>16.761524000000001</v>
      </c>
      <c r="D69" s="84">
        <v>17.564503999999999</v>
      </c>
      <c r="E69" s="84">
        <v>101.30446600000001</v>
      </c>
      <c r="F69" s="84">
        <v>77.306487000000004</v>
      </c>
      <c r="G69" s="85">
        <f t="shared" si="2"/>
        <v>31.042645877829131</v>
      </c>
    </row>
    <row r="70" spans="1:7" ht="12.75" customHeight="1" x14ac:dyDescent="0.2">
      <c r="A70" s="58" t="s">
        <v>134</v>
      </c>
      <c r="B70" s="84">
        <v>3.0325129999999998</v>
      </c>
      <c r="C70" s="84">
        <v>4.7059490000000004</v>
      </c>
      <c r="D70" s="84">
        <v>4.0693989999999998</v>
      </c>
      <c r="E70" s="84">
        <v>22.571314999999998</v>
      </c>
      <c r="F70" s="84">
        <v>22.642731999999999</v>
      </c>
      <c r="G70" s="85">
        <f t="shared" si="2"/>
        <v>-0.31540805234986635</v>
      </c>
    </row>
    <row r="71" spans="1:7" ht="12.75" customHeight="1" x14ac:dyDescent="0.2">
      <c r="A71" s="59" t="s">
        <v>87</v>
      </c>
      <c r="B71" s="84">
        <v>5.1969510000000003</v>
      </c>
      <c r="C71" s="84">
        <v>7.2588710000000001</v>
      </c>
      <c r="D71" s="84">
        <v>4.9966169999999996</v>
      </c>
      <c r="E71" s="84">
        <v>33.517654</v>
      </c>
      <c r="F71" s="84">
        <v>35.284424000000001</v>
      </c>
      <c r="G71" s="85">
        <f t="shared" si="2"/>
        <v>-5.0072235839814283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2.4645869999999999</v>
      </c>
      <c r="C73" s="84">
        <v>3.5306959999999998</v>
      </c>
      <c r="D73" s="84">
        <v>2.2870599999999999</v>
      </c>
      <c r="E73" s="84">
        <v>16.181024000000001</v>
      </c>
      <c r="F73" s="84">
        <v>19.259694</v>
      </c>
      <c r="G73" s="85">
        <f>IF(AND(F73&gt;0,E73&gt;0),(E73/F73%)-100,"x  ")</f>
        <v>-15.985041091514745</v>
      </c>
    </row>
    <row r="74" spans="1:7" ht="24" x14ac:dyDescent="0.2">
      <c r="A74" s="61" t="s">
        <v>103</v>
      </c>
      <c r="B74" s="84">
        <v>4.5666880000000001</v>
      </c>
      <c r="C74" s="84">
        <v>5.2540300000000002</v>
      </c>
      <c r="D74" s="84">
        <v>5.0064130000000002</v>
      </c>
      <c r="E74" s="84">
        <v>28.403331999999999</v>
      </c>
      <c r="F74" s="84">
        <v>3.4105999999999997E-2</v>
      </c>
      <c r="G74" s="85">
        <f>IF(AND(F74&gt;0,E74&gt;0),(E74/F74%)-100,"x  ")</f>
        <v>83179.575441271343</v>
      </c>
    </row>
    <row r="75" spans="1:7" x14ac:dyDescent="0.2">
      <c r="A75" s="62" t="s">
        <v>42</v>
      </c>
      <c r="B75" s="91">
        <v>1597.5562849999999</v>
      </c>
      <c r="C75" s="87">
        <v>1862.559882</v>
      </c>
      <c r="D75" s="87">
        <v>1747.24254</v>
      </c>
      <c r="E75" s="87">
        <v>10335.410854</v>
      </c>
      <c r="F75" s="87">
        <v>10608.159819</v>
      </c>
      <c r="G75" s="88">
        <f>IF(AND(F75&gt;0,E75&gt;0),(E75/F75%)-100,"x  ")</f>
        <v>-2.5711242067779523</v>
      </c>
    </row>
    <row r="77" spans="1:7" x14ac:dyDescent="0.2">
      <c r="A77" s="33" t="s">
        <v>151</v>
      </c>
    </row>
    <row r="78" spans="1:7" x14ac:dyDescent="0.2">
      <c r="A78" s="33" t="s">
        <v>177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6" workbookViewId="0">
      <selection activeCell="B40" sqref="B40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10335.410854</v>
      </c>
      <c r="C8" s="94"/>
      <c r="D8" s="93">
        <v>10608.159819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2017</v>
      </c>
      <c r="C9" s="20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1441.09285</v>
      </c>
      <c r="C10" s="95">
        <f t="shared" ref="C10:C24" si="0">IF(B$8&gt;0,B10/B$8*100,0)</f>
        <v>13.943256541584603</v>
      </c>
      <c r="D10" s="96">
        <v>1935.591304</v>
      </c>
      <c r="E10" s="95">
        <f t="shared" ref="E10:E24" si="1">IF(D$8&gt;0,D10/D$8*100,0)</f>
        <v>18.246249462920161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1078.1159540000001</v>
      </c>
      <c r="C11" s="97">
        <f t="shared" si="0"/>
        <v>10.431282986517646</v>
      </c>
      <c r="D11" s="96">
        <v>1048.645655</v>
      </c>
      <c r="E11" s="95">
        <f t="shared" si="1"/>
        <v>9.8852739107662941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753.382926</v>
      </c>
      <c r="C12" s="97">
        <f t="shared" si="0"/>
        <v>7.2893369856547752</v>
      </c>
      <c r="D12" s="96">
        <v>675.46833400000003</v>
      </c>
      <c r="E12" s="95">
        <f t="shared" si="1"/>
        <v>6.3674411540273574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63</v>
      </c>
      <c r="B13" s="92">
        <v>684.71349099999998</v>
      </c>
      <c r="C13" s="97">
        <f t="shared" si="0"/>
        <v>6.6249276460548527</v>
      </c>
      <c r="D13" s="96">
        <v>627.02283399999999</v>
      </c>
      <c r="E13" s="95">
        <f t="shared" si="1"/>
        <v>5.9107596859255045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667.94060400000001</v>
      </c>
      <c r="C14" s="97">
        <f t="shared" si="0"/>
        <v>6.4626420123540074</v>
      </c>
      <c r="D14" s="96">
        <v>618.26324299999999</v>
      </c>
      <c r="E14" s="95">
        <f t="shared" si="1"/>
        <v>5.8281856000382337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173</v>
      </c>
      <c r="B15" s="92">
        <v>612.25383299999999</v>
      </c>
      <c r="C15" s="97">
        <f t="shared" si="0"/>
        <v>5.923846101996479</v>
      </c>
      <c r="D15" s="96">
        <v>643.10317599999996</v>
      </c>
      <c r="E15" s="95">
        <f t="shared" si="1"/>
        <v>6.0623443365564169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529.31023000000005</v>
      </c>
      <c r="C16" s="97">
        <f t="shared" si="0"/>
        <v>5.1213274196559588</v>
      </c>
      <c r="D16" s="96">
        <v>495.66389700000002</v>
      </c>
      <c r="E16" s="95">
        <f t="shared" si="1"/>
        <v>4.6724776535910522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2">
        <v>410.87419</v>
      </c>
      <c r="C17" s="97">
        <f t="shared" si="0"/>
        <v>3.9754025824816042</v>
      </c>
      <c r="D17" s="96">
        <v>388.31478399999997</v>
      </c>
      <c r="E17" s="95">
        <f t="shared" si="1"/>
        <v>3.6605291645823379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2">
        <v>402.66678200000001</v>
      </c>
      <c r="C18" s="97">
        <f t="shared" si="0"/>
        <v>3.895992018973879</v>
      </c>
      <c r="D18" s="96">
        <v>379.02871900000002</v>
      </c>
      <c r="E18" s="95">
        <f t="shared" si="1"/>
        <v>3.5729921632697454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356.65134799999998</v>
      </c>
      <c r="C19" s="97">
        <f t="shared" si="0"/>
        <v>3.4507708792434615</v>
      </c>
      <c r="D19" s="96">
        <v>338.40626400000002</v>
      </c>
      <c r="E19" s="95">
        <f t="shared" si="1"/>
        <v>3.1900562375944728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74</v>
      </c>
      <c r="B20" s="92">
        <v>254.871613</v>
      </c>
      <c r="C20" s="97">
        <f t="shared" si="0"/>
        <v>2.4660036896487751</v>
      </c>
      <c r="D20" s="96">
        <v>278.22130299999998</v>
      </c>
      <c r="E20" s="95">
        <f t="shared" si="1"/>
        <v>2.6227103262686993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245.35672099999999</v>
      </c>
      <c r="C21" s="97">
        <f t="shared" si="0"/>
        <v>2.3739425985667739</v>
      </c>
      <c r="D21" s="96">
        <v>240.65107499999999</v>
      </c>
      <c r="E21" s="95">
        <f t="shared" si="1"/>
        <v>2.2685468460700986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86</v>
      </c>
      <c r="B22" s="92">
        <v>236.83880400000001</v>
      </c>
      <c r="C22" s="97">
        <f t="shared" si="0"/>
        <v>2.2915277132726555</v>
      </c>
      <c r="D22" s="96">
        <v>220.21974599999999</v>
      </c>
      <c r="E22" s="95">
        <f t="shared" si="1"/>
        <v>2.0759467217449918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72</v>
      </c>
      <c r="B23" s="92">
        <v>189.55875700000001</v>
      </c>
      <c r="C23" s="97">
        <f t="shared" si="0"/>
        <v>1.8340708432179762</v>
      </c>
      <c r="D23" s="96">
        <v>320.20690999999999</v>
      </c>
      <c r="E23" s="95">
        <f t="shared" si="1"/>
        <v>3.0184962845910905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175</v>
      </c>
      <c r="B24" s="92">
        <v>186.30385200000001</v>
      </c>
      <c r="C24" s="97">
        <f t="shared" si="0"/>
        <v>1.8025780942021952</v>
      </c>
      <c r="D24" s="96">
        <v>162.97658100000001</v>
      </c>
      <c r="E24" s="95">
        <f t="shared" si="1"/>
        <v>1.5363322553653167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2285.4788989999988</v>
      </c>
      <c r="C26" s="97">
        <f>IF(B$8&gt;0,B26/B$8*100,0)</f>
        <v>22.113091886574352</v>
      </c>
      <c r="D26" s="96">
        <f>D8-(SUM(D10:D24))</f>
        <v>2236.3759939999982</v>
      </c>
      <c r="E26" s="95">
        <f>IF(D$8&gt;0,D26/D$8*100,0)</f>
        <v>21.081658196688206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176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2017</v>
      </c>
      <c r="C33" s="6">
        <v>2016</v>
      </c>
      <c r="D33" s="6">
        <v>2015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1687.0477860000001</v>
      </c>
      <c r="C34" s="98">
        <v>1650.878639</v>
      </c>
      <c r="D34" s="98">
        <v>1649.5537300000001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1582.678306</v>
      </c>
      <c r="C35" s="98">
        <v>1708.6447639999999</v>
      </c>
      <c r="D35" s="98">
        <v>1590.267754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1858.326055</v>
      </c>
      <c r="C36" s="98">
        <v>1692.2706029999999</v>
      </c>
      <c r="D36" s="98">
        <v>1866.664209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1597.5562849999999</v>
      </c>
      <c r="C37" s="98">
        <v>2109.648357</v>
      </c>
      <c r="D37" s="98">
        <v>1582.7983959999999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1862.559882</v>
      </c>
      <c r="C38" s="98">
        <v>1684.7416929999999</v>
      </c>
      <c r="D38" s="98">
        <v>1639.9235309999999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1747.24254</v>
      </c>
      <c r="C39" s="98">
        <v>1761.9757629999999</v>
      </c>
      <c r="D39" s="98">
        <v>1786.893456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1511.7262430000001</v>
      </c>
      <c r="D40" s="98">
        <v>1635.183123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1541.385444</v>
      </c>
      <c r="D41" s="98">
        <v>1655.4041050000001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1838.6235160000001</v>
      </c>
      <c r="D42" s="98">
        <v>1662.6062099999999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1698.524071</v>
      </c>
      <c r="D43" s="98">
        <v>1913.1086989999999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1752.0590769999999</v>
      </c>
      <c r="D44" s="98">
        <v>1984.9380759999999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1834.062754</v>
      </c>
      <c r="D45" s="98">
        <v>1501.6238049999999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2019-08-08T15:13:58Z</cp:lastPrinted>
  <dcterms:created xsi:type="dcterms:W3CDTF">2012-03-28T07:56:08Z</dcterms:created>
  <dcterms:modified xsi:type="dcterms:W3CDTF">2019-08-20T11:35:30Z</dcterms:modified>
  <cp:category>LIS-Bericht</cp:category>
</cp:coreProperties>
</file>