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4" i="10"/>
  <c r="G73" i="10"/>
  <c r="G72" i="10"/>
  <c r="G70" i="10"/>
  <c r="G69" i="10"/>
  <c r="G68" i="10"/>
  <c r="G67" i="10"/>
  <c r="G66" i="10"/>
  <c r="G65" i="10"/>
  <c r="G63" i="10"/>
  <c r="G61" i="10"/>
  <c r="G59" i="10"/>
  <c r="G58" i="10"/>
  <c r="G57" i="10"/>
  <c r="G55" i="10"/>
  <c r="G53" i="10"/>
  <c r="G52" i="10"/>
  <c r="G51" i="10"/>
  <c r="G50" i="10"/>
  <c r="G48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0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29" i="5"/>
  <c r="G27" i="5"/>
  <c r="G26" i="5"/>
  <c r="G25" i="5"/>
  <c r="G23" i="5"/>
  <c r="G22" i="5"/>
  <c r="G20" i="5"/>
  <c r="G18" i="5"/>
  <c r="G16" i="5"/>
  <c r="G15" i="5"/>
  <c r="G14" i="5"/>
  <c r="G13" i="5"/>
  <c r="G12" i="5"/>
  <c r="G10" i="5"/>
  <c r="G9" i="5"/>
  <c r="G7" i="5"/>
  <c r="G31" i="10" l="1"/>
  <c r="G42" i="10"/>
  <c r="G11" i="10"/>
</calcChain>
</file>

<file path=xl/sharedStrings.xml><?xml version="1.0" encoding="utf-8"?>
<sst xmlns="http://schemas.openxmlformats.org/spreadsheetml/2006/main" count="223" uniqueCount="182">
  <si>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</si>
  <si>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</si>
  <si>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</si>
  <si>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</si>
  <si>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</si>
  <si>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</si>
  <si>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</si>
  <si>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</si>
  <si>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</si>
  <si>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</si>
  <si>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</si>
  <si>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</si>
  <si>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</si>
  <si>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</si>
  <si>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</si>
  <si>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</si>
  <si>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</si>
  <si>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</si>
  <si>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</si>
  <si>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</si>
  <si>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</si>
  <si>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</si>
  <si>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</si>
  <si>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</si>
  <si>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</si>
  <si>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</si>
  <si>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</si>
  <si>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</si>
  <si>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</si>
  <si>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</si>
  <si>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</si>
  <si>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</si>
  <si>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</si>
  <si>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</si>
  <si>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</si>
  <si>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</si>
  <si>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</si>
  <si>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</si>
  <si>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</si>
  <si>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</si>
  <si>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</si>
  <si>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</si>
  <si>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</si>
  <si>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</si>
  <si>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</si>
  <si>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</si>
  <si>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</si>
  <si>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</si>
  <si>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</si>
  <si>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</si>
  <si>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</si>
  <si>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</si>
  <si>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</si>
  <si>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</si>
  <si>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</si>
  <si>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</si>
  <si>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</si>
  <si>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</si>
  <si>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</si>
  <si>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</si>
  <si>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</si>
  <si>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</si>
  <si>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</si>
  <si>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</si>
  <si>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</si>
  <si>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</si>
  <si>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</si>
  <si>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</si>
  <si>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</si>
  <si>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</si>
  <si>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</si>
  <si>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</si>
  <si>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</si>
  <si>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</si>
  <si>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</si>
  <si>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</si>
  <si>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</si>
  <si>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</si>
  <si>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</si>
  <si>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</si>
  <si>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</si>
  <si>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</si>
  <si>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</si>
  <si>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</si>
  <si>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</si>
  <si>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</si>
  <si>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</si>
  <si>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</si>
  <si>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</si>
  <si>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</si>
  <si>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</si>
  <si>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</si>
  <si>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</si>
  <si>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</si>
  <si>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</si>
  <si>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</si>
  <si>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</si>
  <si>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</si>
  <si>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</si>
  <si>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</si>
  <si>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</si>
  <si>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</si>
  <si>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</si>
  <si>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</si>
  <si>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</si>
  <si>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</si>
  <si>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</si>
  <si>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</si>
  <si>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</si>
  <si>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</si>
  <si>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</si>
  <si>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</si>
  <si>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</si>
  <si>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</si>
  <si>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</si>
  <si>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</si>
  <si>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</si>
  <si>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</si>
  <si>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</si>
  <si>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</si>
  <si>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</si>
  <si>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</si>
  <si>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</si>
  <si>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</si>
  <si>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</si>
  <si>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</si>
  <si>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</si>
  <si>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</si>
  <si>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</si>
  <si>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</si>
  <si>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</si>
  <si>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</si>
  <si>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</si>
  <si>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</si>
  <si>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</si>
  <si>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</si>
  <si>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</si>
  <si>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</si>
  <si>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</si>
  <si>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</si>
  <si>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</si>
  <si>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</si>
  <si>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</si>
  <si>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</si>
  <si>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</si>
  <si>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</si>
  <si>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</si>
  <si>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</si>
  <si>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</si>
  <si>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</si>
  <si>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</si>
  <si>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</si>
  <si>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</si>
  <si>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</si>
  <si>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</si>
  <si>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</si>
  <si>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</si>
  <si>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</si>
  <si>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</si>
  <si>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</si>
  <si>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</si>
  <si>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</si>
  <si>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3/18 SH</t>
  </si>
  <si>
    <t>3. Quartal 2018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</si>
  <si>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</si>
  <si>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</si>
  <si>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</si>
  <si>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</si>
  <si>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</si>
  <si>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2016 bis 2018 im Monatsvergleich</t>
  </si>
  <si>
    <t>Januar - September 2018</t>
  </si>
  <si>
    <t>China, Volksrepublik</t>
  </si>
  <si>
    <t>Verein.Staaten (USA)</t>
  </si>
  <si>
    <t>Vereinigt.Königreich</t>
  </si>
  <si>
    <t>Frankreich</t>
  </si>
  <si>
    <t>Korea, Republik</t>
  </si>
  <si>
    <t>Tschechische Republ.</t>
  </si>
  <si>
    <t xml:space="preserve">2. Einfuhr des Landes Schleswig-Holstein in 2016 bis 2018 </t>
  </si>
  <si>
    <r>
      <t>2017</t>
    </r>
    <r>
      <rPr>
        <vertAlign val="superscript"/>
        <sz val="9"/>
        <color theme="1"/>
        <rFont val="Arial"/>
        <family val="2"/>
      </rPr>
      <t>b</t>
    </r>
  </si>
  <si>
    <r>
      <t>2017</t>
    </r>
    <r>
      <rPr>
        <vertAlign val="superscript"/>
        <sz val="9"/>
        <rFont val="Arial"/>
        <family val="2"/>
      </rPr>
      <t>b</t>
    </r>
  </si>
  <si>
    <t>Volksrepublik China + Hongkong</t>
  </si>
  <si>
    <t>Herausgegeben am: 30.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</si>
</sst>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Norwegen</c:v>
                </c:pt>
                <c:pt idx="11">
                  <c:v>Korea, Republik</c:v>
                </c:pt>
                <c:pt idx="12">
                  <c:v>Schweiz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2114.0772219999999</c:v>
                </c:pt>
                <c:pt idx="1">
                  <c:v>1690.2172929999999</c:v>
                </c:pt>
                <c:pt idx="2">
                  <c:v>1056.351799</c:v>
                </c:pt>
                <c:pt idx="3">
                  <c:v>1004.943004</c:v>
                </c:pt>
                <c:pt idx="4">
                  <c:v>976.809256</c:v>
                </c:pt>
                <c:pt idx="5">
                  <c:v>802.35170800000003</c:v>
                </c:pt>
                <c:pt idx="6">
                  <c:v>683.81227799999999</c:v>
                </c:pt>
                <c:pt idx="7">
                  <c:v>632.40348800000004</c:v>
                </c:pt>
                <c:pt idx="8">
                  <c:v>595.29437600000006</c:v>
                </c:pt>
                <c:pt idx="9">
                  <c:v>558.59161200000005</c:v>
                </c:pt>
                <c:pt idx="10">
                  <c:v>527.21803999999997</c:v>
                </c:pt>
                <c:pt idx="11">
                  <c:v>525.85187599999995</c:v>
                </c:pt>
                <c:pt idx="12">
                  <c:v>413.44683800000001</c:v>
                </c:pt>
                <c:pt idx="13">
                  <c:v>406.73422099999999</c:v>
                </c:pt>
                <c:pt idx="14">
                  <c:v>332.18351000000001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Norwegen</c:v>
                </c:pt>
                <c:pt idx="11">
                  <c:v>Korea, Republik</c:v>
                </c:pt>
                <c:pt idx="12">
                  <c:v>Schweiz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2245.1728459999999</c:v>
                </c:pt>
                <c:pt idx="1">
                  <c:v>1656.75739</c:v>
                </c:pt>
                <c:pt idx="2">
                  <c:v>1011.9595859999999</c:v>
                </c:pt>
                <c:pt idx="3">
                  <c:v>1091.4898889999999</c:v>
                </c:pt>
                <c:pt idx="4">
                  <c:v>973.13352599999996</c:v>
                </c:pt>
                <c:pt idx="5">
                  <c:v>779.11312999999996</c:v>
                </c:pt>
                <c:pt idx="6">
                  <c:v>896.00089600000001</c:v>
                </c:pt>
                <c:pt idx="7">
                  <c:v>605.94860500000004</c:v>
                </c:pt>
                <c:pt idx="8">
                  <c:v>577.78791200000001</c:v>
                </c:pt>
                <c:pt idx="9">
                  <c:v>528.05686300000002</c:v>
                </c:pt>
                <c:pt idx="10">
                  <c:v>318.96551199999999</c:v>
                </c:pt>
                <c:pt idx="11">
                  <c:v>77.613872000000001</c:v>
                </c:pt>
                <c:pt idx="12">
                  <c:v>379.32384100000002</c:v>
                </c:pt>
                <c:pt idx="13">
                  <c:v>359.58782000000002</c:v>
                </c:pt>
                <c:pt idx="14">
                  <c:v>276.90470299999998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286784"/>
        <c:axId val="95288320"/>
      </c:barChart>
      <c:catAx>
        <c:axId val="952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88320"/>
        <c:crosses val="autoZero"/>
        <c:auto val="1"/>
        <c:lblAlgn val="ctr"/>
        <c:lblOffset val="100"/>
        <c:noMultiLvlLbl val="0"/>
      </c:catAx>
      <c:valAx>
        <c:axId val="952883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528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  <c:pt idx="3">
                  <c:v>1780.4251979999999</c:v>
                </c:pt>
                <c:pt idx="4">
                  <c:v>1796.5935019999999</c:v>
                </c:pt>
                <c:pt idx="5">
                  <c:v>1831.4425960000001</c:v>
                </c:pt>
                <c:pt idx="6">
                  <c:v>1992.014169</c:v>
                </c:pt>
                <c:pt idx="7">
                  <c:v>1923.7128310000001</c:v>
                </c:pt>
                <c:pt idx="8">
                  <c:v>1837.1976440000001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5120"/>
        <c:axId val="95607040"/>
      </c:lineChart>
      <c:catAx>
        <c:axId val="956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07040"/>
        <c:crosses val="autoZero"/>
        <c:auto val="1"/>
        <c:lblAlgn val="ctr"/>
        <c:lblOffset val="100"/>
        <c:noMultiLvlLbl val="0"/>
      </c:catAx>
      <c:valAx>
        <c:axId val="956070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560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66673</xdr:rowOff>
    </xdr:from>
    <xdr:to>
      <xdr:col>6</xdr:col>
      <xdr:colOff>900450</xdr:colOff>
      <xdr:row>47</xdr:row>
      <xdr:rowOff>173943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79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162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163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181</v>
      </c>
    </row>
    <row r="23" spans="1:7" ht="20.25" customHeight="1" x14ac:dyDescent="0.25">
      <c r="A23" s="99"/>
      <c r="B23" s="99"/>
      <c r="C23" s="99"/>
      <c r="D23" s="99"/>
      <c r="E23" s="99"/>
      <c r="F23" s="99"/>
      <c r="G23" s="99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48" customFormat="1" x14ac:dyDescent="0.2"/>
    <row r="3" spans="1:7" s="48" customFormat="1" ht="15.75" x14ac:dyDescent="0.25">
      <c r="A3" s="102" t="s">
        <v>1</v>
      </c>
      <c r="B3" s="103"/>
      <c r="C3" s="103"/>
      <c r="D3" s="103"/>
      <c r="E3" s="103"/>
      <c r="F3" s="103"/>
      <c r="G3" s="103"/>
    </row>
    <row r="4" spans="1:7" s="48" customFormat="1" x14ac:dyDescent="0.2">
      <c r="A4" s="104"/>
      <c r="B4" s="104"/>
      <c r="C4" s="104"/>
      <c r="D4" s="104"/>
      <c r="E4" s="104"/>
      <c r="F4" s="104"/>
      <c r="G4" s="104"/>
    </row>
    <row r="5" spans="1:7" s="48" customFormat="1" x14ac:dyDescent="0.2">
      <c r="A5" s="74" t="s">
        <v>136</v>
      </c>
      <c r="B5" s="76"/>
      <c r="C5" s="76"/>
      <c r="D5" s="76"/>
      <c r="E5" s="76"/>
      <c r="F5" s="76"/>
      <c r="G5" s="76"/>
    </row>
    <row r="6" spans="1:7" s="48" customFormat="1" ht="5.85" customHeight="1" x14ac:dyDescent="0.2">
      <c r="A6" s="74"/>
      <c r="B6" s="76"/>
      <c r="C6" s="76"/>
      <c r="D6" s="76"/>
      <c r="E6" s="76"/>
      <c r="F6" s="76"/>
      <c r="G6" s="76"/>
    </row>
    <row r="7" spans="1:7" s="48" customFormat="1" x14ac:dyDescent="0.2">
      <c r="A7" s="101" t="s">
        <v>107</v>
      </c>
      <c r="B7" s="100"/>
      <c r="C7" s="100"/>
      <c r="D7" s="100"/>
      <c r="E7" s="100"/>
      <c r="F7" s="100"/>
      <c r="G7" s="100"/>
    </row>
    <row r="8" spans="1:7" s="48" customFormat="1" x14ac:dyDescent="0.2">
      <c r="A8" s="100" t="s">
        <v>4</v>
      </c>
      <c r="B8" s="100"/>
      <c r="C8" s="100"/>
      <c r="D8" s="100"/>
      <c r="E8" s="100"/>
      <c r="F8" s="100"/>
      <c r="G8" s="100"/>
    </row>
    <row r="9" spans="1:7" s="48" customFormat="1" ht="5.85" customHeight="1" x14ac:dyDescent="0.2">
      <c r="A9" s="76"/>
      <c r="B9" s="76"/>
      <c r="C9" s="76"/>
      <c r="D9" s="76"/>
      <c r="E9" s="76"/>
      <c r="F9" s="76"/>
      <c r="G9" s="76"/>
    </row>
    <row r="10" spans="1:7" s="48" customFormat="1" x14ac:dyDescent="0.2">
      <c r="A10" s="105" t="s">
        <v>2</v>
      </c>
      <c r="B10" s="105"/>
      <c r="C10" s="105"/>
      <c r="D10" s="105"/>
      <c r="E10" s="105"/>
      <c r="F10" s="105"/>
      <c r="G10" s="105"/>
    </row>
    <row r="11" spans="1:7" s="48" customFormat="1" x14ac:dyDescent="0.2">
      <c r="A11" s="100" t="s">
        <v>3</v>
      </c>
      <c r="B11" s="100"/>
      <c r="C11" s="100"/>
      <c r="D11" s="100"/>
      <c r="E11" s="100"/>
      <c r="F11" s="100"/>
      <c r="G11" s="100"/>
    </row>
    <row r="12" spans="1:7" s="48" customFormat="1" x14ac:dyDescent="0.2">
      <c r="A12" s="76"/>
      <c r="B12" s="76"/>
      <c r="C12" s="76"/>
      <c r="D12" s="76"/>
      <c r="E12" s="76"/>
      <c r="F12" s="76"/>
      <c r="G12" s="76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ht="12.75" customHeight="1" x14ac:dyDescent="0.2">
      <c r="A14" s="101" t="s">
        <v>109</v>
      </c>
      <c r="B14" s="100"/>
      <c r="C14" s="100"/>
      <c r="D14" s="75"/>
      <c r="E14" s="75"/>
      <c r="F14" s="75"/>
      <c r="G14" s="75"/>
    </row>
    <row r="15" spans="1:7" s="48" customFormat="1" ht="5.85" customHeight="1" x14ac:dyDescent="0.2">
      <c r="A15" s="75"/>
      <c r="B15" s="77"/>
      <c r="C15" s="77"/>
      <c r="D15" s="75"/>
      <c r="E15" s="75"/>
      <c r="F15" s="75"/>
      <c r="G15" s="75"/>
    </row>
    <row r="16" spans="1:7" s="48" customFormat="1" ht="12.75" customHeight="1" x14ac:dyDescent="0.2">
      <c r="A16" s="106" t="s">
        <v>149</v>
      </c>
      <c r="B16" s="100"/>
      <c r="C16" s="100"/>
      <c r="D16" s="77"/>
      <c r="E16" s="77"/>
      <c r="F16" s="77"/>
      <c r="G16" s="77"/>
    </row>
    <row r="17" spans="1:7" s="48" customFormat="1" ht="12.75" customHeight="1" x14ac:dyDescent="0.2">
      <c r="A17" s="77" t="s">
        <v>121</v>
      </c>
      <c r="B17" s="107" t="s">
        <v>155</v>
      </c>
      <c r="C17" s="100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08" t="s">
        <v>150</v>
      </c>
      <c r="C18" s="108"/>
      <c r="D18" s="108"/>
      <c r="E18" s="77"/>
      <c r="F18" s="77"/>
      <c r="G18" s="77"/>
    </row>
    <row r="19" spans="1:7" s="48" customFormat="1" x14ac:dyDescent="0.2">
      <c r="A19" s="77"/>
      <c r="B19" s="77"/>
      <c r="C19" s="77"/>
      <c r="D19" s="77"/>
      <c r="E19" s="77"/>
      <c r="F19" s="77"/>
      <c r="G19" s="77"/>
    </row>
    <row r="20" spans="1:7" s="48" customFormat="1" ht="12.75" customHeight="1" x14ac:dyDescent="0.2">
      <c r="A20" s="101" t="s">
        <v>137</v>
      </c>
      <c r="B20" s="100"/>
      <c r="C20" s="75"/>
      <c r="D20" s="75"/>
      <c r="E20" s="75"/>
      <c r="F20" s="75"/>
      <c r="G20" s="75"/>
    </row>
    <row r="21" spans="1:7" s="48" customFormat="1" ht="5.85" customHeight="1" x14ac:dyDescent="0.2">
      <c r="A21" s="75"/>
      <c r="B21" s="77"/>
      <c r="C21" s="75"/>
      <c r="D21" s="75"/>
      <c r="E21" s="75"/>
      <c r="F21" s="75"/>
      <c r="G21" s="75"/>
    </row>
    <row r="22" spans="1:7" s="48" customFormat="1" ht="12.75" customHeight="1" x14ac:dyDescent="0.2">
      <c r="A22" s="77" t="s">
        <v>123</v>
      </c>
      <c r="B22" s="100" t="s">
        <v>124</v>
      </c>
      <c r="C22" s="100"/>
      <c r="D22" s="77"/>
      <c r="E22" s="77"/>
      <c r="F22" s="77"/>
      <c r="G22" s="77"/>
    </row>
    <row r="23" spans="1:7" s="48" customFormat="1" ht="12.75" customHeight="1" x14ac:dyDescent="0.2">
      <c r="A23" s="77" t="s">
        <v>125</v>
      </c>
      <c r="B23" s="100" t="s">
        <v>126</v>
      </c>
      <c r="C23" s="100"/>
      <c r="D23" s="77"/>
      <c r="E23" s="77"/>
      <c r="F23" s="77"/>
      <c r="G23" s="77"/>
    </row>
    <row r="24" spans="1:7" s="48" customFormat="1" ht="12.75" customHeight="1" x14ac:dyDescent="0.2">
      <c r="A24" s="77"/>
      <c r="B24" s="100"/>
      <c r="C24" s="100"/>
      <c r="D24" s="77"/>
      <c r="E24" s="77"/>
      <c r="F24" s="77"/>
      <c r="G24" s="77"/>
    </row>
    <row r="25" spans="1:7" s="48" customFormat="1" x14ac:dyDescent="0.2">
      <c r="A25" s="76"/>
      <c r="B25" s="76"/>
      <c r="C25" s="76"/>
      <c r="D25" s="76"/>
      <c r="E25" s="76"/>
      <c r="F25" s="76"/>
      <c r="G25" s="76"/>
    </row>
    <row r="26" spans="1:7" s="48" customFormat="1" x14ac:dyDescent="0.2">
      <c r="A26" s="76" t="s">
        <v>138</v>
      </c>
      <c r="B26" s="78" t="s">
        <v>139</v>
      </c>
      <c r="C26" s="76"/>
      <c r="D26" s="76"/>
      <c r="E26" s="76"/>
      <c r="F26" s="76"/>
      <c r="G26" s="76"/>
    </row>
    <row r="27" spans="1:7" s="48" customFormat="1" x14ac:dyDescent="0.2">
      <c r="A27" s="76"/>
      <c r="B27" s="76"/>
      <c r="C27" s="76"/>
      <c r="D27" s="76"/>
      <c r="E27" s="76"/>
      <c r="F27" s="76"/>
      <c r="G27" s="76"/>
    </row>
    <row r="28" spans="1:7" s="48" customFormat="1" ht="27.75" customHeight="1" x14ac:dyDescent="0.2">
      <c r="A28" s="109" t="s">
        <v>164</v>
      </c>
      <c r="B28" s="100"/>
      <c r="C28" s="100"/>
      <c r="D28" s="100"/>
      <c r="E28" s="100"/>
      <c r="F28" s="100"/>
      <c r="G28" s="100"/>
    </row>
    <row r="29" spans="1:7" s="48" customFormat="1" ht="41.85" customHeight="1" x14ac:dyDescent="0.2">
      <c r="A29" s="100" t="s">
        <v>146</v>
      </c>
      <c r="B29" s="100"/>
      <c r="C29" s="100"/>
      <c r="D29" s="100"/>
      <c r="E29" s="100"/>
      <c r="F29" s="100"/>
      <c r="G29" s="100"/>
    </row>
    <row r="30" spans="1:7" s="48" customFormat="1" x14ac:dyDescent="0.2">
      <c r="A30" s="76"/>
      <c r="B30" s="76"/>
      <c r="C30" s="76"/>
      <c r="D30" s="76"/>
      <c r="E30" s="76"/>
      <c r="F30" s="76"/>
      <c r="G30" s="76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104" t="s">
        <v>140</v>
      </c>
      <c r="B40" s="104"/>
      <c r="C40" s="76"/>
      <c r="D40" s="76"/>
      <c r="E40" s="76"/>
      <c r="F40" s="76"/>
      <c r="G40" s="76"/>
    </row>
    <row r="41" spans="1:7" s="48" customFormat="1" x14ac:dyDescent="0.2">
      <c r="A41" s="76"/>
      <c r="B41" s="76"/>
      <c r="C41" s="76"/>
      <c r="D41" s="76"/>
      <c r="E41" s="76"/>
      <c r="F41" s="76"/>
      <c r="G41" s="76"/>
    </row>
    <row r="42" spans="1:7" s="48" customFormat="1" x14ac:dyDescent="0.2">
      <c r="A42" s="7">
        <v>0</v>
      </c>
      <c r="B42" s="8" t="s">
        <v>5</v>
      </c>
      <c r="C42" s="76"/>
      <c r="D42" s="76"/>
      <c r="E42" s="76"/>
      <c r="F42" s="76"/>
      <c r="G42" s="76"/>
    </row>
    <row r="43" spans="1:7" s="48" customFormat="1" x14ac:dyDescent="0.2">
      <c r="A43" s="8" t="s">
        <v>19</v>
      </c>
      <c r="B43" s="8" t="s">
        <v>6</v>
      </c>
      <c r="C43" s="76"/>
      <c r="D43" s="76"/>
      <c r="E43" s="76"/>
      <c r="F43" s="76"/>
      <c r="G43" s="76"/>
    </row>
    <row r="44" spans="1:7" s="48" customFormat="1" x14ac:dyDescent="0.2">
      <c r="A44" s="8" t="s">
        <v>20</v>
      </c>
      <c r="B44" s="8" t="s">
        <v>7</v>
      </c>
      <c r="C44" s="76"/>
      <c r="D44" s="76"/>
      <c r="E44" s="76"/>
      <c r="F44" s="76"/>
      <c r="G44" s="76"/>
    </row>
    <row r="45" spans="1:7" s="48" customFormat="1" x14ac:dyDescent="0.2">
      <c r="A45" s="8" t="s">
        <v>21</v>
      </c>
      <c r="B45" s="8" t="s">
        <v>8</v>
      </c>
      <c r="C45" s="76"/>
      <c r="D45" s="76"/>
      <c r="E45" s="76"/>
      <c r="F45" s="76"/>
      <c r="G45" s="76"/>
    </row>
    <row r="46" spans="1:7" s="48" customFormat="1" x14ac:dyDescent="0.2">
      <c r="A46" s="8" t="s">
        <v>15</v>
      </c>
      <c r="B46" s="8" t="s">
        <v>9</v>
      </c>
      <c r="C46" s="76"/>
      <c r="D46" s="76"/>
      <c r="E46" s="76"/>
      <c r="F46" s="76"/>
      <c r="G46" s="76"/>
    </row>
    <row r="47" spans="1:7" s="48" customFormat="1" x14ac:dyDescent="0.2">
      <c r="A47" s="8" t="s">
        <v>16</v>
      </c>
      <c r="B47" s="8" t="s">
        <v>10</v>
      </c>
      <c r="C47" s="76"/>
      <c r="D47" s="76"/>
      <c r="E47" s="76"/>
      <c r="F47" s="76"/>
      <c r="G47" s="76"/>
    </row>
    <row r="48" spans="1:7" s="48" customFormat="1" x14ac:dyDescent="0.2">
      <c r="A48" s="8" t="s">
        <v>17</v>
      </c>
      <c r="B48" s="8" t="s">
        <v>11</v>
      </c>
      <c r="C48" s="76"/>
      <c r="D48" s="76"/>
      <c r="E48" s="76"/>
      <c r="F48" s="76"/>
      <c r="G48" s="76"/>
    </row>
    <row r="49" spans="1:7" s="48" customFormat="1" x14ac:dyDescent="0.2">
      <c r="A49" s="8" t="s">
        <v>18</v>
      </c>
      <c r="B49" s="8" t="s">
        <v>12</v>
      </c>
      <c r="C49" s="76"/>
      <c r="D49" s="76"/>
      <c r="E49" s="76"/>
      <c r="F49" s="76"/>
      <c r="G49" s="76"/>
    </row>
    <row r="50" spans="1:7" s="48" customFormat="1" x14ac:dyDescent="0.2">
      <c r="A50" s="8" t="s">
        <v>141</v>
      </c>
      <c r="B50" s="8" t="s">
        <v>13</v>
      </c>
      <c r="C50" s="76"/>
      <c r="D50" s="76"/>
      <c r="E50" s="76"/>
      <c r="F50" s="76"/>
      <c r="G50" s="76"/>
    </row>
    <row r="51" spans="1:7" s="48" customFormat="1" x14ac:dyDescent="0.2">
      <c r="A51" s="8" t="s">
        <v>127</v>
      </c>
      <c r="B51" s="8" t="s">
        <v>14</v>
      </c>
      <c r="C51" s="76"/>
      <c r="D51" s="76"/>
      <c r="E51" s="76"/>
      <c r="F51" s="76"/>
      <c r="G51" s="76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6:C16"/>
    <mergeCell ref="B17:C17"/>
    <mergeCell ref="B18:D18"/>
    <mergeCell ref="A29:G29"/>
    <mergeCell ref="A40:B40"/>
    <mergeCell ref="A20:B20"/>
    <mergeCell ref="B22:C22"/>
    <mergeCell ref="B23:C23"/>
    <mergeCell ref="B24:C24"/>
    <mergeCell ref="A28:G28"/>
    <mergeCell ref="A11:G11"/>
    <mergeCell ref="A14:C14"/>
    <mergeCell ref="A1:G1"/>
    <mergeCell ref="A3:G3"/>
    <mergeCell ref="A4:G4"/>
    <mergeCell ref="A7:G7"/>
    <mergeCell ref="A10:G10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1" spans="1:7" x14ac:dyDescent="0.2">
      <c r="A1" s="111" t="s">
        <v>156</v>
      </c>
      <c r="B1" s="111"/>
      <c r="C1" s="111"/>
      <c r="D1" s="111"/>
      <c r="E1" s="111"/>
      <c r="F1" s="111"/>
      <c r="G1" s="111"/>
    </row>
    <row r="3" spans="1:7" s="9" customFormat="1" ht="26.25" customHeight="1" x14ac:dyDescent="0.2">
      <c r="A3" s="121" t="s">
        <v>120</v>
      </c>
      <c r="B3" s="83" t="s">
        <v>97</v>
      </c>
      <c r="C3" s="83" t="s">
        <v>98</v>
      </c>
      <c r="D3" s="83" t="s">
        <v>99</v>
      </c>
      <c r="E3" s="116" t="s">
        <v>165</v>
      </c>
      <c r="F3" s="117"/>
      <c r="G3" s="118"/>
    </row>
    <row r="4" spans="1:7" s="9" customFormat="1" ht="18" customHeight="1" x14ac:dyDescent="0.2">
      <c r="A4" s="122"/>
      <c r="B4" s="112" t="s">
        <v>166</v>
      </c>
      <c r="C4" s="113"/>
      <c r="D4" s="113"/>
      <c r="E4" s="34" t="s">
        <v>166</v>
      </c>
      <c r="F4" s="34" t="s">
        <v>179</v>
      </c>
      <c r="G4" s="119" t="s">
        <v>154</v>
      </c>
    </row>
    <row r="5" spans="1:7" s="9" customFormat="1" ht="17.25" customHeight="1" x14ac:dyDescent="0.2">
      <c r="A5" s="123"/>
      <c r="B5" s="114" t="s">
        <v>106</v>
      </c>
      <c r="C5" s="115"/>
      <c r="D5" s="115"/>
      <c r="E5" s="115"/>
      <c r="F5" s="115"/>
      <c r="G5" s="120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84">
        <v>291.438017</v>
      </c>
      <c r="C7" s="84">
        <v>269.52870999999999</v>
      </c>
      <c r="D7" s="84">
        <v>239.73005699999999</v>
      </c>
      <c r="E7" s="84">
        <v>2352.7647550000002</v>
      </c>
      <c r="F7" s="84">
        <v>2548.0727430000002</v>
      </c>
      <c r="G7" s="85">
        <f>IF(AND(F7&gt;0,E7&gt;0),(E7/F7%)-100,"x  ")</f>
        <v>-7.6649298390929061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4">
        <v>8.1992159999999998</v>
      </c>
      <c r="C9" s="84">
        <v>9.1201240000000006</v>
      </c>
      <c r="D9" s="84">
        <v>7.5236929999999997</v>
      </c>
      <c r="E9" s="84">
        <v>75.634411999999998</v>
      </c>
      <c r="F9" s="84">
        <v>94.007829000000001</v>
      </c>
      <c r="G9" s="85">
        <f>IF(AND(F9&gt;0,E9&gt;0),(E9/F9%)-100,"x  ")</f>
        <v>-19.54456048548893</v>
      </c>
    </row>
    <row r="10" spans="1:7" s="9" customFormat="1" ht="12" x14ac:dyDescent="0.2">
      <c r="A10" s="37" t="s">
        <v>25</v>
      </c>
      <c r="B10" s="84">
        <v>85.714133000000004</v>
      </c>
      <c r="C10" s="84">
        <v>89.995281000000006</v>
      </c>
      <c r="D10" s="84">
        <v>89.927059999999997</v>
      </c>
      <c r="E10" s="84">
        <v>797.11183100000005</v>
      </c>
      <c r="F10" s="84">
        <v>833.26128000000006</v>
      </c>
      <c r="G10" s="85">
        <f>IF(AND(F10&gt;0,E10&gt;0),(E10/F10%)-100,"x  ")</f>
        <v>-4.3383089875482881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142</v>
      </c>
      <c r="B12" s="84">
        <v>3.4979689999999999</v>
      </c>
      <c r="C12" s="84">
        <v>4.3681609999999997</v>
      </c>
      <c r="D12" s="84">
        <v>3.4512830000000001</v>
      </c>
      <c r="E12" s="84">
        <v>31.917407999999998</v>
      </c>
      <c r="F12" s="84">
        <v>45.006141999999997</v>
      </c>
      <c r="G12" s="85">
        <f>IF(AND(F12&gt;0,E12&gt;0),(E12/F12%)-100,"x  ")</f>
        <v>-29.082106171197708</v>
      </c>
    </row>
    <row r="13" spans="1:7" s="9" customFormat="1" ht="12" x14ac:dyDescent="0.2">
      <c r="A13" s="38" t="s">
        <v>110</v>
      </c>
      <c r="B13" s="84">
        <v>41.587131999999997</v>
      </c>
      <c r="C13" s="84">
        <v>40.501458</v>
      </c>
      <c r="D13" s="84">
        <v>41.135064</v>
      </c>
      <c r="E13" s="84">
        <v>368.242729</v>
      </c>
      <c r="F13" s="84">
        <v>357.32422300000002</v>
      </c>
      <c r="G13" s="85">
        <f>IF(AND(F13&gt;0,E13&gt;0),(E13/F13%)-100,"x  ")</f>
        <v>3.055629956550689</v>
      </c>
    </row>
    <row r="14" spans="1:7" s="9" customFormat="1" ht="12" x14ac:dyDescent="0.2">
      <c r="A14" s="38" t="s">
        <v>135</v>
      </c>
      <c r="B14" s="84">
        <v>30.662721999999999</v>
      </c>
      <c r="C14" s="84">
        <v>32.409990000000001</v>
      </c>
      <c r="D14" s="84">
        <v>37.593791000000003</v>
      </c>
      <c r="E14" s="84">
        <v>293.95510899999999</v>
      </c>
      <c r="F14" s="84">
        <v>327.71211199999999</v>
      </c>
      <c r="G14" s="85">
        <f>IF(AND(F14&gt;0,E14&gt;0),(E14/F14%)-100,"x  ")</f>
        <v>-10.300810303892575</v>
      </c>
    </row>
    <row r="15" spans="1:7" s="9" customFormat="1" ht="12" x14ac:dyDescent="0.2">
      <c r="A15" s="37" t="s">
        <v>26</v>
      </c>
      <c r="B15" s="84">
        <v>129.06099699999999</v>
      </c>
      <c r="C15" s="84">
        <v>126.453891</v>
      </c>
      <c r="D15" s="84">
        <v>102.00073</v>
      </c>
      <c r="E15" s="84">
        <v>1044.8183309999999</v>
      </c>
      <c r="F15" s="84">
        <v>1146.4375480000001</v>
      </c>
      <c r="G15" s="85">
        <f>IF(AND(F15&gt;0,E15&gt;0),(E15/F15%)-100,"x  ")</f>
        <v>-8.8639121404631567</v>
      </c>
    </row>
    <row r="16" spans="1:7" s="9" customFormat="1" ht="12" x14ac:dyDescent="0.2">
      <c r="A16" s="40" t="s">
        <v>27</v>
      </c>
      <c r="B16" s="84">
        <v>68.463671000000005</v>
      </c>
      <c r="C16" s="84">
        <v>43.959414000000002</v>
      </c>
      <c r="D16" s="84">
        <v>40.278573999999999</v>
      </c>
      <c r="E16" s="84">
        <v>435.20018099999999</v>
      </c>
      <c r="F16" s="84">
        <v>474.366086</v>
      </c>
      <c r="G16" s="85">
        <f>IF(AND(F16&gt;0,E16&gt;0),(E16/F16%)-100,"x  ")</f>
        <v>-8.2564724072622795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4">
        <v>1502.2752109999999</v>
      </c>
      <c r="C18" s="84">
        <v>1473.785944</v>
      </c>
      <c r="D18" s="84">
        <v>1405.545674</v>
      </c>
      <c r="E18" s="84">
        <v>12259.067757999999</v>
      </c>
      <c r="F18" s="84">
        <v>12003.581152000001</v>
      </c>
      <c r="G18" s="85">
        <f>IF(AND(F18&gt;0,E18&gt;0),(E18/F18%)-100,"x  ")</f>
        <v>2.1284198670779944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4">
        <v>83.555730999999994</v>
      </c>
      <c r="C20" s="84">
        <v>179.89879999999999</v>
      </c>
      <c r="D20" s="84">
        <v>74.901039999999995</v>
      </c>
      <c r="E20" s="84">
        <v>900.51010599999995</v>
      </c>
      <c r="F20" s="84">
        <v>833.78818200000001</v>
      </c>
      <c r="G20" s="85">
        <f>IF(AND(F20&gt;0,E20&gt;0),(E20/F20%)-100,"x  ")</f>
        <v>8.0022630975597053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130</v>
      </c>
      <c r="B22" s="84">
        <v>52.319432999999997</v>
      </c>
      <c r="C22" s="84">
        <v>151.071347</v>
      </c>
      <c r="D22" s="84">
        <v>48.964005999999998</v>
      </c>
      <c r="E22" s="84">
        <v>674.03325400000006</v>
      </c>
      <c r="F22" s="84">
        <v>570.66139799999996</v>
      </c>
      <c r="G22" s="85">
        <f>IF(AND(F22&gt;0,E22&gt;0),(E22/F22%)-100,"x  ")</f>
        <v>18.1143943435263</v>
      </c>
    </row>
    <row r="23" spans="1:7" s="9" customFormat="1" ht="12" x14ac:dyDescent="0.2">
      <c r="A23" s="40" t="s">
        <v>30</v>
      </c>
      <c r="B23" s="84">
        <v>185.018449</v>
      </c>
      <c r="C23" s="84">
        <v>99.861008999999996</v>
      </c>
      <c r="D23" s="84">
        <v>117.63064</v>
      </c>
      <c r="E23" s="84">
        <v>1023.078577</v>
      </c>
      <c r="F23" s="84">
        <v>1020.711012</v>
      </c>
      <c r="G23" s="85">
        <f>IF(AND(F23&gt;0,E23&gt;0),(E23/F23%)-100,"x  ")</f>
        <v>0.23195252840086766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4">
        <v>17.291139999999999</v>
      </c>
      <c r="C25" s="84">
        <v>21.385985000000002</v>
      </c>
      <c r="D25" s="84">
        <v>19.217428000000002</v>
      </c>
      <c r="E25" s="84">
        <v>169.59042099999999</v>
      </c>
      <c r="F25" s="84">
        <v>152.48023499999999</v>
      </c>
      <c r="G25" s="85">
        <f>IF(AND(F25&gt;0,E25&gt;0),(E25/F25%)-100,"x  ")</f>
        <v>11.221248445741182</v>
      </c>
    </row>
    <row r="26" spans="1:7" s="9" customFormat="1" ht="12" x14ac:dyDescent="0.2">
      <c r="A26" s="39" t="s">
        <v>111</v>
      </c>
      <c r="B26" s="84">
        <v>11.190894999999999</v>
      </c>
      <c r="C26" s="84">
        <v>3.2083819999999998</v>
      </c>
      <c r="D26" s="84">
        <v>3.4171499999999999</v>
      </c>
      <c r="E26" s="84">
        <v>71.133645999999999</v>
      </c>
      <c r="F26" s="84">
        <v>94.857387000000003</v>
      </c>
      <c r="G26" s="85">
        <f>IF(AND(F26&gt;0,E26&gt;0),(E26/F26%)-100,"x  ")</f>
        <v>-25.009903551317521</v>
      </c>
    </row>
    <row r="27" spans="1:7" s="9" customFormat="1" ht="12" x14ac:dyDescent="0.2">
      <c r="A27" s="42" t="s">
        <v>33</v>
      </c>
      <c r="B27" s="84">
        <v>1233.7010310000001</v>
      </c>
      <c r="C27" s="84">
        <v>1194.0261350000001</v>
      </c>
      <c r="D27" s="84">
        <v>1213.0139939999999</v>
      </c>
      <c r="E27" s="84">
        <v>10335.479074999999</v>
      </c>
      <c r="F27" s="84">
        <v>10149.081958000001</v>
      </c>
      <c r="G27" s="85">
        <f>IF(AND(F27&gt;0,E27&gt;0),(E27/F27%)-100,"x  ")</f>
        <v>1.8365909130635316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4">
        <v>221.82315399999999</v>
      </c>
      <c r="C29" s="84">
        <v>186.906679</v>
      </c>
      <c r="D29" s="84">
        <v>214.83385000000001</v>
      </c>
      <c r="E29" s="84">
        <v>1776.9638649999999</v>
      </c>
      <c r="F29" s="84">
        <v>1631.529164</v>
      </c>
      <c r="G29" s="85">
        <f>IF(AND(F29&gt;0,E29&gt;0),(E29/F29%)-100,"x  ")</f>
        <v>8.9140117264860521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112</v>
      </c>
      <c r="B31" s="84">
        <v>61.217334999999999</v>
      </c>
      <c r="C31" s="84">
        <v>56.063001</v>
      </c>
      <c r="D31" s="84">
        <v>57.281506</v>
      </c>
      <c r="E31" s="84">
        <v>509.44202899999999</v>
      </c>
      <c r="F31" s="84">
        <v>491.73940700000003</v>
      </c>
      <c r="G31" s="85">
        <f>IF(AND(F31&gt;0,E31&gt;0),(E31/F31%)-100,"x  ")</f>
        <v>3.6000006808484102</v>
      </c>
    </row>
    <row r="32" spans="1:7" s="9" customFormat="1" ht="12" x14ac:dyDescent="0.2">
      <c r="A32" s="45" t="s">
        <v>35</v>
      </c>
      <c r="B32" s="84">
        <v>30.613060000000001</v>
      </c>
      <c r="C32" s="84">
        <v>29.683738000000002</v>
      </c>
      <c r="D32" s="84">
        <v>32.837287000000003</v>
      </c>
      <c r="E32" s="84">
        <v>271.28241500000001</v>
      </c>
      <c r="F32" s="84">
        <v>263.81111099999998</v>
      </c>
      <c r="G32" s="85">
        <f>IF(AND(F32&gt;0,E32&gt;0),(E32/F32%)-100,"x  ")</f>
        <v>2.8320657047686097</v>
      </c>
    </row>
    <row r="33" spans="1:7" s="9" customFormat="1" ht="12" x14ac:dyDescent="0.2">
      <c r="A33" s="43" t="s">
        <v>36</v>
      </c>
      <c r="B33" s="84">
        <v>1011.877877</v>
      </c>
      <c r="C33" s="84">
        <v>1007.119456</v>
      </c>
      <c r="D33" s="84">
        <v>998.18014400000004</v>
      </c>
      <c r="E33" s="84">
        <v>8558.5152099999996</v>
      </c>
      <c r="F33" s="84">
        <v>8517.5527939999993</v>
      </c>
      <c r="G33" s="85">
        <f>IF(AND(F33&gt;0,E33&gt;0),(E33/F33%)-100,"x  ")</f>
        <v>0.48091766485856624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113</v>
      </c>
      <c r="B35" s="84">
        <v>53.636076000000003</v>
      </c>
      <c r="C35" s="84">
        <v>52.563575</v>
      </c>
      <c r="D35" s="84">
        <v>49.379621</v>
      </c>
      <c r="E35" s="84">
        <v>383.45473900000002</v>
      </c>
      <c r="F35" s="84">
        <v>387.36739399999999</v>
      </c>
      <c r="G35" s="85">
        <f t="shared" ref="G35:G46" si="0">IF(AND(F35&gt;0,E35&gt;0),(E35/F35%)-100,"x  ")</f>
        <v>-1.0100630720612429</v>
      </c>
    </row>
    <row r="36" spans="1:7" s="9" customFormat="1" ht="12" x14ac:dyDescent="0.2">
      <c r="A36" s="45" t="s">
        <v>37</v>
      </c>
      <c r="B36" s="84">
        <v>15.896347</v>
      </c>
      <c r="C36" s="84">
        <v>14.107583</v>
      </c>
      <c r="D36" s="84">
        <v>12.251492000000001</v>
      </c>
      <c r="E36" s="84">
        <v>124.404577</v>
      </c>
      <c r="F36" s="84">
        <v>122.620306</v>
      </c>
      <c r="G36" s="85">
        <f t="shared" si="0"/>
        <v>1.4551186978770119</v>
      </c>
    </row>
    <row r="37" spans="1:7" s="9" customFormat="1" ht="12" x14ac:dyDescent="0.2">
      <c r="A37" s="45" t="s">
        <v>38</v>
      </c>
      <c r="B37" s="84">
        <v>48.109591999999999</v>
      </c>
      <c r="C37" s="84">
        <v>48.498007000000001</v>
      </c>
      <c r="D37" s="84">
        <v>45.297172000000003</v>
      </c>
      <c r="E37" s="84">
        <v>414.16533800000002</v>
      </c>
      <c r="F37" s="84">
        <v>491.17044299999998</v>
      </c>
      <c r="G37" s="85">
        <f t="shared" si="0"/>
        <v>-15.677878442697732</v>
      </c>
    </row>
    <row r="38" spans="1:7" s="9" customFormat="1" ht="12" x14ac:dyDescent="0.2">
      <c r="A38" s="45" t="s">
        <v>39</v>
      </c>
      <c r="B38" s="84">
        <v>47.737518999999999</v>
      </c>
      <c r="C38" s="84">
        <v>50.485984000000002</v>
      </c>
      <c r="D38" s="84">
        <v>48.20561</v>
      </c>
      <c r="E38" s="84">
        <v>435.92004800000001</v>
      </c>
      <c r="F38" s="84">
        <v>448.36193300000002</v>
      </c>
      <c r="G38" s="85">
        <f t="shared" si="0"/>
        <v>-2.7749646177031622</v>
      </c>
    </row>
    <row r="39" spans="1:7" s="9" customFormat="1" ht="12" x14ac:dyDescent="0.2">
      <c r="A39" s="45" t="s">
        <v>40</v>
      </c>
      <c r="B39" s="84">
        <v>219.81408999999999</v>
      </c>
      <c r="C39" s="84">
        <v>217.290132</v>
      </c>
      <c r="D39" s="84">
        <v>236.32235800000001</v>
      </c>
      <c r="E39" s="84">
        <v>1646.2248079999999</v>
      </c>
      <c r="F39" s="84">
        <v>1089.844975</v>
      </c>
      <c r="G39" s="85">
        <f t="shared" si="0"/>
        <v>51.051282133039166</v>
      </c>
    </row>
    <row r="40" spans="1:7" s="9" customFormat="1" ht="12" x14ac:dyDescent="0.2">
      <c r="A40" s="45" t="s">
        <v>115</v>
      </c>
      <c r="B40" s="84">
        <v>144.439368</v>
      </c>
      <c r="C40" s="84">
        <v>136.19458</v>
      </c>
      <c r="D40" s="84">
        <v>141.93867299999999</v>
      </c>
      <c r="E40" s="84">
        <v>1314.0955530000001</v>
      </c>
      <c r="F40" s="84">
        <v>1560.804566</v>
      </c>
      <c r="G40" s="85">
        <f t="shared" si="0"/>
        <v>-15.806528144152026</v>
      </c>
    </row>
    <row r="41" spans="1:7" s="9" customFormat="1" ht="12" x14ac:dyDescent="0.2">
      <c r="A41" s="45" t="s">
        <v>116</v>
      </c>
      <c r="B41" s="84">
        <v>15.906241</v>
      </c>
      <c r="C41" s="84">
        <v>18.556998</v>
      </c>
      <c r="D41" s="84">
        <v>16.591688999999999</v>
      </c>
      <c r="E41" s="84">
        <v>130.12606</v>
      </c>
      <c r="F41" s="84">
        <v>124.298064</v>
      </c>
      <c r="G41" s="85">
        <f t="shared" si="0"/>
        <v>4.6887262861954184</v>
      </c>
    </row>
    <row r="42" spans="1:7" s="9" customFormat="1" ht="12" x14ac:dyDescent="0.2">
      <c r="A42" s="45" t="s">
        <v>117</v>
      </c>
      <c r="B42" s="84">
        <v>61.708765</v>
      </c>
      <c r="C42" s="84">
        <v>54.663218999999998</v>
      </c>
      <c r="D42" s="84">
        <v>57.074941000000003</v>
      </c>
      <c r="E42" s="84">
        <v>535.23396000000002</v>
      </c>
      <c r="F42" s="84">
        <v>502.57457099999999</v>
      </c>
      <c r="G42" s="85">
        <f t="shared" si="0"/>
        <v>6.4984165305092745</v>
      </c>
    </row>
    <row r="43" spans="1:7" s="9" customFormat="1" ht="12" x14ac:dyDescent="0.2">
      <c r="A43" s="45" t="s">
        <v>114</v>
      </c>
      <c r="B43" s="84">
        <v>26.562128000000001</v>
      </c>
      <c r="C43" s="84">
        <v>23.560758</v>
      </c>
      <c r="D43" s="84">
        <v>23.224913999999998</v>
      </c>
      <c r="E43" s="84">
        <v>221.95534900000001</v>
      </c>
      <c r="F43" s="84">
        <v>261.42286200000001</v>
      </c>
      <c r="G43" s="85">
        <f t="shared" si="0"/>
        <v>-15.097192608961635</v>
      </c>
    </row>
    <row r="44" spans="1:7" s="9" customFormat="1" ht="12" x14ac:dyDescent="0.2">
      <c r="A44" s="45" t="s">
        <v>41</v>
      </c>
      <c r="B44" s="84">
        <v>47.686743999999997</v>
      </c>
      <c r="C44" s="84">
        <v>48.104520000000001</v>
      </c>
      <c r="D44" s="84">
        <v>40.570511000000003</v>
      </c>
      <c r="E44" s="84">
        <v>452.11394200000001</v>
      </c>
      <c r="F44" s="84">
        <v>444.43852700000002</v>
      </c>
      <c r="G44" s="85">
        <f t="shared" si="0"/>
        <v>1.7269913685948239</v>
      </c>
    </row>
    <row r="45" spans="1:7" s="9" customFormat="1" ht="12" x14ac:dyDescent="0.2">
      <c r="A45" s="45" t="s">
        <v>131</v>
      </c>
      <c r="B45" s="84">
        <v>8.7648609999999998</v>
      </c>
      <c r="C45" s="84">
        <v>9.8476839999999992</v>
      </c>
      <c r="D45" s="84">
        <v>8.905545</v>
      </c>
      <c r="E45" s="84">
        <v>110.751437</v>
      </c>
      <c r="F45" s="84">
        <v>92.153751</v>
      </c>
      <c r="G45" s="85">
        <f t="shared" si="0"/>
        <v>20.181149218765938</v>
      </c>
    </row>
    <row r="46" spans="1:7" s="9" customFormat="1" ht="24" x14ac:dyDescent="0.2">
      <c r="A46" s="68" t="s">
        <v>132</v>
      </c>
      <c r="B46" s="84">
        <v>15.534113</v>
      </c>
      <c r="C46" s="84">
        <v>19.856852</v>
      </c>
      <c r="D46" s="84">
        <v>18.064549</v>
      </c>
      <c r="E46" s="84">
        <v>143.47520399999999</v>
      </c>
      <c r="F46" s="84">
        <v>136.32989799999999</v>
      </c>
      <c r="G46" s="85">
        <f t="shared" si="0"/>
        <v>5.2411878134024619</v>
      </c>
    </row>
    <row r="47" spans="1:7" s="9" customFormat="1" ht="12" x14ac:dyDescent="0.2">
      <c r="A47" s="46"/>
    </row>
    <row r="48" spans="1:7" s="9" customFormat="1" ht="12" customHeight="1" x14ac:dyDescent="0.2">
      <c r="A48" s="71" t="s">
        <v>161</v>
      </c>
      <c r="B48" s="84">
        <v>198.30094099999999</v>
      </c>
      <c r="C48" s="84">
        <v>180.398177</v>
      </c>
      <c r="D48" s="84">
        <v>191.92191299999999</v>
      </c>
      <c r="E48" s="84">
        <v>1721.0375550000001</v>
      </c>
      <c r="F48" s="84">
        <v>999.85182499999996</v>
      </c>
      <c r="G48" s="85">
        <f>IF(AND(F48&gt;0,E48&gt;0),(E48/F48%)-100,"x  ")</f>
        <v>72.129260753212122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42</v>
      </c>
      <c r="B50" s="86">
        <v>1992.014169</v>
      </c>
      <c r="C50" s="87">
        <v>1923.7128310000001</v>
      </c>
      <c r="D50" s="87">
        <v>1837.1976440000001</v>
      </c>
      <c r="E50" s="87">
        <v>16332.870068</v>
      </c>
      <c r="F50" s="87">
        <v>15551.505719999999</v>
      </c>
      <c r="G50" s="88">
        <f>IF(AND(F50&gt;0,E50&gt;0),(E50/F50%)-100,"x  ")</f>
        <v>5.0243645989540937</v>
      </c>
    </row>
    <row r="51" spans="1:7" ht="7.5" customHeight="1" x14ac:dyDescent="0.2"/>
    <row r="52" spans="1:7" x14ac:dyDescent="0.2">
      <c r="A52" s="33" t="s">
        <v>153</v>
      </c>
    </row>
    <row r="53" spans="1:7" x14ac:dyDescent="0.2">
      <c r="A53" s="70" t="s">
        <v>144</v>
      </c>
      <c r="B53" s="70"/>
      <c r="C53" s="70"/>
      <c r="D53" s="70"/>
      <c r="E53" s="70"/>
      <c r="F53" s="70"/>
      <c r="G53" s="70"/>
    </row>
    <row r="54" spans="1:7" x14ac:dyDescent="0.2">
      <c r="A54" s="110" t="s">
        <v>145</v>
      </c>
      <c r="B54" s="110"/>
      <c r="C54" s="110"/>
      <c r="D54" s="110"/>
      <c r="E54" s="110"/>
      <c r="F54" s="110"/>
      <c r="G54" s="110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30" t="s">
        <v>157</v>
      </c>
      <c r="B1" s="141"/>
      <c r="C1" s="141"/>
      <c r="D1" s="141"/>
      <c r="E1" s="141"/>
      <c r="F1" s="141"/>
      <c r="G1" s="141"/>
    </row>
    <row r="2" spans="1:7" ht="14.2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25" t="s">
        <v>158</v>
      </c>
      <c r="B3" s="89" t="s">
        <v>97</v>
      </c>
      <c r="C3" s="89" t="s">
        <v>98</v>
      </c>
      <c r="D3" s="89" t="s">
        <v>99</v>
      </c>
      <c r="E3" s="126" t="s">
        <v>165</v>
      </c>
      <c r="F3" s="126"/>
      <c r="G3" s="127"/>
    </row>
    <row r="4" spans="1:7" ht="24" customHeight="1" x14ac:dyDescent="0.2">
      <c r="A4" s="125"/>
      <c r="B4" s="124" t="s">
        <v>167</v>
      </c>
      <c r="C4" s="124"/>
      <c r="D4" s="124"/>
      <c r="E4" s="81" t="s">
        <v>167</v>
      </c>
      <c r="F4" s="81" t="s">
        <v>178</v>
      </c>
      <c r="G4" s="128" t="s">
        <v>152</v>
      </c>
    </row>
    <row r="5" spans="1:7" ht="17.25" customHeight="1" x14ac:dyDescent="0.2">
      <c r="A5" s="125"/>
      <c r="B5" s="124" t="s">
        <v>106</v>
      </c>
      <c r="C5" s="124"/>
      <c r="D5" s="124"/>
      <c r="E5" s="124"/>
      <c r="F5" s="124"/>
      <c r="G5" s="129"/>
    </row>
    <row r="6" spans="1:7" x14ac:dyDescent="0.2">
      <c r="A6" s="72"/>
    </row>
    <row r="7" spans="1:7" ht="12.75" customHeight="1" x14ac:dyDescent="0.2">
      <c r="A7" s="57" t="s">
        <v>43</v>
      </c>
      <c r="B7" s="84">
        <v>1248.636561</v>
      </c>
      <c r="C7" s="84">
        <v>1180.386148</v>
      </c>
      <c r="D7" s="84">
        <v>1176.141695</v>
      </c>
      <c r="E7" s="84">
        <v>10573.708237000001</v>
      </c>
      <c r="F7" s="84">
        <v>10095.996117999999</v>
      </c>
      <c r="G7" s="85">
        <f>IF(AND(F7&gt;0,E7&gt;0),(E7/F7%)-100,"x  ")</f>
        <v>4.7316987191416899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147</v>
      </c>
      <c r="B9" s="84">
        <v>1148.846395</v>
      </c>
      <c r="C9" s="84">
        <v>1022.976083</v>
      </c>
      <c r="D9" s="84">
        <v>1038.667463</v>
      </c>
      <c r="E9" s="84">
        <v>9297.6049089999997</v>
      </c>
      <c r="F9" s="84">
        <v>9017.1984580000008</v>
      </c>
      <c r="G9" s="85">
        <f>IF(AND(F9&gt;0,E9&gt;0),(E9/F9%)-100,"x  ")</f>
        <v>3.109684812927938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148</v>
      </c>
      <c r="B11" s="84">
        <f>SUM(B13:B30)</f>
        <v>546.61553399999991</v>
      </c>
      <c r="C11" s="84">
        <f>SUM(C13:C30)</f>
        <v>438.207311</v>
      </c>
      <c r="D11" s="84">
        <f>SUM(D13:D30)</f>
        <v>484.93179499999985</v>
      </c>
      <c r="E11" s="84">
        <f>SUM(E13:E30)</f>
        <v>4322.293259</v>
      </c>
      <c r="F11" s="84">
        <f>SUM(F13:F30)</f>
        <v>4128.3963279999998</v>
      </c>
      <c r="G11" s="85">
        <f>IF(AND(F11&gt;0,E11&gt;0),(E11/F11%)-100,"x  ")</f>
        <v>4.6966646512335615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44</v>
      </c>
      <c r="B13" s="84">
        <v>68.682586000000001</v>
      </c>
      <c r="C13" s="84">
        <v>59.358567999999998</v>
      </c>
      <c r="D13" s="84">
        <v>68.687741000000003</v>
      </c>
      <c r="E13" s="84">
        <v>595.29437600000006</v>
      </c>
      <c r="F13" s="84">
        <v>577.78791200000001</v>
      </c>
      <c r="G13" s="85">
        <f t="shared" ref="G13:G31" si="0">IF(AND(F13&gt;0,E13&gt;0),(E13/F13%)-100,"x  ")</f>
        <v>3.0299117784243492</v>
      </c>
    </row>
    <row r="14" spans="1:7" ht="12.75" customHeight="1" x14ac:dyDescent="0.2">
      <c r="A14" s="53" t="s">
        <v>45</v>
      </c>
      <c r="B14" s="84">
        <v>80.351135999999997</v>
      </c>
      <c r="C14" s="84">
        <v>58.027172</v>
      </c>
      <c r="D14" s="84">
        <v>54.398121000000003</v>
      </c>
      <c r="E14" s="84">
        <v>558.59161200000005</v>
      </c>
      <c r="F14" s="84">
        <v>528.05686300000002</v>
      </c>
      <c r="G14" s="85">
        <f t="shared" si="0"/>
        <v>5.7824736575765314</v>
      </c>
    </row>
    <row r="15" spans="1:7" ht="12.75" customHeight="1" x14ac:dyDescent="0.2">
      <c r="A15" s="53" t="s">
        <v>46</v>
      </c>
      <c r="B15" s="84">
        <v>2.9728289999999999</v>
      </c>
      <c r="C15" s="84">
        <v>2.974628</v>
      </c>
      <c r="D15" s="84">
        <v>3.2091720000000001</v>
      </c>
      <c r="E15" s="84">
        <v>25.428321</v>
      </c>
      <c r="F15" s="84">
        <v>25.111985000000001</v>
      </c>
      <c r="G15" s="85">
        <f t="shared" si="0"/>
        <v>1.259701294023543</v>
      </c>
    </row>
    <row r="16" spans="1:7" ht="12.75" customHeight="1" x14ac:dyDescent="0.2">
      <c r="A16" s="53" t="s">
        <v>47</v>
      </c>
      <c r="B16" s="84">
        <v>112.21045100000001</v>
      </c>
      <c r="C16" s="84">
        <v>98.964243999999994</v>
      </c>
      <c r="D16" s="84">
        <v>115.064363</v>
      </c>
      <c r="E16" s="84">
        <v>976.809256</v>
      </c>
      <c r="F16" s="84">
        <v>973.13352599999996</v>
      </c>
      <c r="G16" s="85">
        <f t="shared" si="0"/>
        <v>0.37772103229336551</v>
      </c>
    </row>
    <row r="17" spans="1:7" ht="12.75" customHeight="1" x14ac:dyDescent="0.2">
      <c r="A17" s="53" t="s">
        <v>48</v>
      </c>
      <c r="B17" s="84">
        <v>89.982044000000002</v>
      </c>
      <c r="C17" s="84">
        <v>59.486015000000002</v>
      </c>
      <c r="D17" s="84">
        <v>62.290399000000001</v>
      </c>
      <c r="E17" s="84">
        <v>632.40348800000004</v>
      </c>
      <c r="F17" s="84">
        <v>605.94860500000004</v>
      </c>
      <c r="G17" s="85">
        <f t="shared" si="0"/>
        <v>4.3658625140328553</v>
      </c>
    </row>
    <row r="18" spans="1:7" ht="12.75" customHeight="1" x14ac:dyDescent="0.2">
      <c r="A18" s="53" t="s">
        <v>49</v>
      </c>
      <c r="B18" s="84">
        <v>11.593472999999999</v>
      </c>
      <c r="C18" s="84">
        <v>12.036702999999999</v>
      </c>
      <c r="D18" s="84">
        <v>14.218769999999999</v>
      </c>
      <c r="E18" s="84">
        <v>122.207042</v>
      </c>
      <c r="F18" s="84">
        <v>110.79402</v>
      </c>
      <c r="G18" s="85">
        <f t="shared" si="0"/>
        <v>10.301117334672028</v>
      </c>
    </row>
    <row r="19" spans="1:7" ht="12.75" customHeight="1" x14ac:dyDescent="0.2">
      <c r="A19" s="53" t="s">
        <v>50</v>
      </c>
      <c r="B19" s="84">
        <v>13.876158999999999</v>
      </c>
      <c r="C19" s="84">
        <v>6.8751179999999996</v>
      </c>
      <c r="D19" s="84">
        <v>13.207074</v>
      </c>
      <c r="E19" s="84">
        <v>89.752925000000005</v>
      </c>
      <c r="F19" s="84">
        <v>80.976937000000007</v>
      </c>
      <c r="G19" s="85">
        <f t="shared" si="0"/>
        <v>10.837638869941443</v>
      </c>
    </row>
    <row r="20" spans="1:7" ht="12.75" customHeight="1" x14ac:dyDescent="0.2">
      <c r="A20" s="53" t="s">
        <v>51</v>
      </c>
      <c r="B20" s="84">
        <v>3.526125</v>
      </c>
      <c r="C20" s="84">
        <v>3.9062220000000001</v>
      </c>
      <c r="D20" s="84">
        <v>3.4279199999999999</v>
      </c>
      <c r="E20" s="84">
        <v>28.035931000000001</v>
      </c>
      <c r="F20" s="84">
        <v>32.930062</v>
      </c>
      <c r="G20" s="85">
        <f t="shared" si="0"/>
        <v>-14.86219795152526</v>
      </c>
    </row>
    <row r="21" spans="1:7" ht="12.75" customHeight="1" x14ac:dyDescent="0.2">
      <c r="A21" s="53" t="s">
        <v>52</v>
      </c>
      <c r="B21" s="84">
        <v>33.005369000000002</v>
      </c>
      <c r="C21" s="84">
        <v>25.094626999999999</v>
      </c>
      <c r="D21" s="84">
        <v>28.336407000000001</v>
      </c>
      <c r="E21" s="84">
        <v>250.69073599999999</v>
      </c>
      <c r="F21" s="84">
        <v>237.17350200000001</v>
      </c>
      <c r="G21" s="85">
        <f t="shared" si="0"/>
        <v>5.6993019397251174</v>
      </c>
    </row>
    <row r="22" spans="1:7" ht="12.75" customHeight="1" x14ac:dyDescent="0.2">
      <c r="A22" s="53" t="s">
        <v>53</v>
      </c>
      <c r="B22" s="84">
        <v>49.598633999999997</v>
      </c>
      <c r="C22" s="84">
        <v>42.440696000000003</v>
      </c>
      <c r="D22" s="84">
        <v>44.204467000000001</v>
      </c>
      <c r="E22" s="84">
        <v>406.73422099999999</v>
      </c>
      <c r="F22" s="84">
        <v>359.58782000000002</v>
      </c>
      <c r="G22" s="85">
        <f t="shared" si="0"/>
        <v>13.111234134682306</v>
      </c>
    </row>
    <row r="23" spans="1:7" ht="12.75" customHeight="1" x14ac:dyDescent="0.2">
      <c r="A23" s="53" t="s">
        <v>54</v>
      </c>
      <c r="B23" s="84">
        <v>41.700626999999997</v>
      </c>
      <c r="C23" s="84">
        <v>32.267073000000003</v>
      </c>
      <c r="D23" s="84">
        <v>42.610478999999998</v>
      </c>
      <c r="E23" s="84">
        <v>301.47736300000003</v>
      </c>
      <c r="F23" s="84">
        <v>284.70169099999998</v>
      </c>
      <c r="G23" s="85">
        <f t="shared" si="0"/>
        <v>5.8923682332466569</v>
      </c>
    </row>
    <row r="24" spans="1:7" ht="12.75" customHeight="1" x14ac:dyDescent="0.2">
      <c r="A24" s="53" t="s">
        <v>64</v>
      </c>
      <c r="B24" s="84">
        <v>3.2857789999999998</v>
      </c>
      <c r="C24" s="84">
        <v>4.1245760000000002</v>
      </c>
      <c r="D24" s="84">
        <v>2.999374</v>
      </c>
      <c r="E24" s="84">
        <v>34.641136000000003</v>
      </c>
      <c r="F24" s="84">
        <v>32.720962</v>
      </c>
      <c r="G24" s="85">
        <f t="shared" si="0"/>
        <v>5.8683299103492317</v>
      </c>
    </row>
    <row r="25" spans="1:7" ht="12.75" customHeight="1" x14ac:dyDescent="0.2">
      <c r="A25" s="53" t="s">
        <v>65</v>
      </c>
      <c r="B25" s="84">
        <v>2.525709</v>
      </c>
      <c r="C25" s="84">
        <v>2.4769410000000001</v>
      </c>
      <c r="D25" s="84">
        <v>3.3612259999999998</v>
      </c>
      <c r="E25" s="84">
        <v>20.629688999999999</v>
      </c>
      <c r="F25" s="84">
        <v>12.068845</v>
      </c>
      <c r="G25" s="85">
        <f t="shared" si="0"/>
        <v>70.933415749394413</v>
      </c>
    </row>
    <row r="26" spans="1:7" ht="12.75" customHeight="1" x14ac:dyDescent="0.2">
      <c r="A26" s="53" t="s">
        <v>66</v>
      </c>
      <c r="B26" s="84">
        <v>17.569977999999999</v>
      </c>
      <c r="C26" s="84">
        <v>12.735898000000001</v>
      </c>
      <c r="D26" s="84">
        <v>13.099614000000001</v>
      </c>
      <c r="E26" s="84">
        <v>124.305897</v>
      </c>
      <c r="F26" s="84">
        <v>150.12480500000001</v>
      </c>
      <c r="G26" s="85">
        <f t="shared" si="0"/>
        <v>-17.198295777969534</v>
      </c>
    </row>
    <row r="27" spans="1:7" ht="12.75" customHeight="1" x14ac:dyDescent="0.2">
      <c r="A27" s="53" t="s">
        <v>57</v>
      </c>
      <c r="B27" s="84">
        <v>3.529166</v>
      </c>
      <c r="C27" s="84">
        <v>3.9399829999999998</v>
      </c>
      <c r="D27" s="84">
        <v>2.6547969999999999</v>
      </c>
      <c r="E27" s="84">
        <v>35.124580000000002</v>
      </c>
      <c r="F27" s="84">
        <v>21.865521000000001</v>
      </c>
      <c r="G27" s="85">
        <f t="shared" si="0"/>
        <v>60.639117631818607</v>
      </c>
    </row>
    <row r="28" spans="1:7" ht="12.75" customHeight="1" x14ac:dyDescent="0.2">
      <c r="A28" s="53" t="s">
        <v>58</v>
      </c>
      <c r="B28" s="84">
        <v>11.920747</v>
      </c>
      <c r="C28" s="84">
        <v>13.348915</v>
      </c>
      <c r="D28" s="84">
        <v>12.891413</v>
      </c>
      <c r="E28" s="84">
        <v>118.37969200000001</v>
      </c>
      <c r="F28" s="84">
        <v>93.181307000000004</v>
      </c>
      <c r="G28" s="85">
        <f t="shared" si="0"/>
        <v>27.042317618489733</v>
      </c>
    </row>
    <row r="29" spans="1:7" ht="12.75" customHeight="1" x14ac:dyDescent="0.2">
      <c r="A29" s="53" t="s">
        <v>55</v>
      </c>
      <c r="B29" s="84">
        <v>3.4129E-2</v>
      </c>
      <c r="C29" s="84">
        <v>4.4525000000000002E-2</v>
      </c>
      <c r="D29" s="84">
        <v>0.138765</v>
      </c>
      <c r="E29" s="84">
        <v>0.43121599999999999</v>
      </c>
      <c r="F29" s="84">
        <v>1.1089469999999999</v>
      </c>
      <c r="G29" s="85">
        <f t="shared" si="0"/>
        <v>-61.114823341422088</v>
      </c>
    </row>
    <row r="30" spans="1:7" ht="12.75" customHeight="1" x14ac:dyDescent="0.2">
      <c r="A30" s="53" t="s">
        <v>56</v>
      </c>
      <c r="B30" s="84">
        <v>0.25059300000000001</v>
      </c>
      <c r="C30" s="84">
        <v>0.105407</v>
      </c>
      <c r="D30" s="84">
        <v>0.131693</v>
      </c>
      <c r="E30" s="84">
        <v>1.3557779999999999</v>
      </c>
      <c r="F30" s="84">
        <v>1.1230180000000001</v>
      </c>
      <c r="G30" s="85">
        <f t="shared" si="0"/>
        <v>20.726292900024731</v>
      </c>
    </row>
    <row r="31" spans="1:7" ht="12.75" customHeight="1" x14ac:dyDescent="0.2">
      <c r="A31" s="54" t="s">
        <v>59</v>
      </c>
      <c r="B31" s="84">
        <f>B9-B11</f>
        <v>602.23086100000012</v>
      </c>
      <c r="C31" s="84">
        <f>C9-C11</f>
        <v>584.76877200000001</v>
      </c>
      <c r="D31" s="84">
        <f>D9-D11</f>
        <v>553.73566800000015</v>
      </c>
      <c r="E31" s="84">
        <f>E9-E11</f>
        <v>4975.3116499999996</v>
      </c>
      <c r="F31" s="84">
        <f>F9-F11</f>
        <v>4888.8021300000009</v>
      </c>
      <c r="G31" s="85">
        <f t="shared" si="0"/>
        <v>1.7695443116655269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84">
        <v>59.857076999999997</v>
      </c>
      <c r="C33" s="84">
        <v>109.112942</v>
      </c>
      <c r="D33" s="84">
        <v>76.239863999999997</v>
      </c>
      <c r="E33" s="84">
        <v>683.81227799999999</v>
      </c>
      <c r="F33" s="84">
        <v>896.00089600000001</v>
      </c>
      <c r="G33" s="85">
        <f t="shared" ref="G33:G42" si="1">IF(AND(F33&gt;0,E33&gt;0),(E33/F33%)-100,"x  ")</f>
        <v>-23.681741720043988</v>
      </c>
    </row>
    <row r="34" spans="1:7" ht="12.75" customHeight="1" x14ac:dyDescent="0.2">
      <c r="A34" s="53" t="s">
        <v>61</v>
      </c>
      <c r="B34" s="84">
        <v>200.755573</v>
      </c>
      <c r="C34" s="84">
        <v>197.48557299999999</v>
      </c>
      <c r="D34" s="84">
        <v>185.71498600000001</v>
      </c>
      <c r="E34" s="84">
        <v>1690.2172929999999</v>
      </c>
      <c r="F34" s="84">
        <v>1656.75739</v>
      </c>
      <c r="G34" s="85">
        <f t="shared" si="1"/>
        <v>2.0196018561293414</v>
      </c>
    </row>
    <row r="35" spans="1:7" ht="12.75" customHeight="1" x14ac:dyDescent="0.2">
      <c r="A35" s="53" t="s">
        <v>62</v>
      </c>
      <c r="B35" s="84">
        <v>90.218445000000003</v>
      </c>
      <c r="C35" s="84">
        <v>92.125292000000002</v>
      </c>
      <c r="D35" s="84">
        <v>92.687672000000006</v>
      </c>
      <c r="E35" s="84">
        <v>802.35170800000003</v>
      </c>
      <c r="F35" s="84">
        <v>779.11312999999996</v>
      </c>
      <c r="G35" s="85">
        <f t="shared" si="1"/>
        <v>2.9826962356545152</v>
      </c>
    </row>
    <row r="36" spans="1:7" ht="12.75" customHeight="1" x14ac:dyDescent="0.2">
      <c r="A36" s="53" t="s">
        <v>63</v>
      </c>
      <c r="B36" s="84">
        <v>126.000986</v>
      </c>
      <c r="C36" s="84">
        <v>105.087014</v>
      </c>
      <c r="D36" s="84">
        <v>123.61987000000001</v>
      </c>
      <c r="E36" s="84">
        <v>1056.351799</v>
      </c>
      <c r="F36" s="84">
        <v>1011.9595859999999</v>
      </c>
      <c r="G36" s="85">
        <f t="shared" si="1"/>
        <v>4.386757496459964</v>
      </c>
    </row>
    <row r="37" spans="1:7" ht="12.75" customHeight="1" x14ac:dyDescent="0.2">
      <c r="A37" s="53" t="s">
        <v>67</v>
      </c>
      <c r="B37" s="84">
        <v>36.546626000000003</v>
      </c>
      <c r="C37" s="84">
        <v>34.368000000000002</v>
      </c>
      <c r="D37" s="84">
        <v>33.622349999999997</v>
      </c>
      <c r="E37" s="84">
        <v>332.18351000000001</v>
      </c>
      <c r="F37" s="84">
        <v>276.90470299999998</v>
      </c>
      <c r="G37" s="85">
        <f t="shared" si="1"/>
        <v>19.963115974956921</v>
      </c>
    </row>
    <row r="38" spans="1:7" ht="12.75" customHeight="1" x14ac:dyDescent="0.2">
      <c r="A38" s="53" t="s">
        <v>151</v>
      </c>
      <c r="B38" s="84">
        <v>1.591245</v>
      </c>
      <c r="C38" s="84">
        <v>1.2506170000000001</v>
      </c>
      <c r="D38" s="84">
        <v>0.74982000000000004</v>
      </c>
      <c r="E38" s="84">
        <v>10.094720000000001</v>
      </c>
      <c r="F38" s="84">
        <v>8.8296089999999996</v>
      </c>
      <c r="G38" s="85">
        <f t="shared" si="1"/>
        <v>14.328052352035087</v>
      </c>
    </row>
    <row r="39" spans="1:7" ht="12.75" customHeight="1" x14ac:dyDescent="0.2">
      <c r="A39" s="53" t="s">
        <v>68</v>
      </c>
      <c r="B39" s="84">
        <v>34.224573999999997</v>
      </c>
      <c r="C39" s="84">
        <v>32.638837000000002</v>
      </c>
      <c r="D39" s="84">
        <v>31.647248999999999</v>
      </c>
      <c r="E39" s="84">
        <v>255.21187699999999</v>
      </c>
      <c r="F39" s="84">
        <v>156.46161000000001</v>
      </c>
      <c r="G39" s="85">
        <f t="shared" si="1"/>
        <v>63.114694396919447</v>
      </c>
    </row>
    <row r="40" spans="1:7" ht="12.75" customHeight="1" x14ac:dyDescent="0.2">
      <c r="A40" s="53" t="s">
        <v>69</v>
      </c>
      <c r="B40" s="84">
        <v>8.1594650000000009</v>
      </c>
      <c r="C40" s="84">
        <v>9.6546540000000007</v>
      </c>
      <c r="D40" s="84">
        <v>7.0106970000000004</v>
      </c>
      <c r="E40" s="84">
        <v>75.732849000000002</v>
      </c>
      <c r="F40" s="84">
        <v>76.652844999999999</v>
      </c>
      <c r="G40" s="85">
        <f t="shared" si="1"/>
        <v>-1.2002111598075658</v>
      </c>
    </row>
    <row r="41" spans="1:7" ht="12.75" customHeight="1" x14ac:dyDescent="0.2">
      <c r="A41" s="53" t="s">
        <v>70</v>
      </c>
      <c r="B41" s="84">
        <v>44.876869999999997</v>
      </c>
      <c r="C41" s="84">
        <v>3.0458430000000001</v>
      </c>
      <c r="D41" s="84">
        <v>2.4431600000000002</v>
      </c>
      <c r="E41" s="84">
        <v>69.355615999999998</v>
      </c>
      <c r="F41" s="84">
        <v>26.122361000000001</v>
      </c>
      <c r="G41" s="85">
        <f t="shared" si="1"/>
        <v>165.50286170534127</v>
      </c>
    </row>
    <row r="42" spans="1:7" ht="12.75" customHeight="1" x14ac:dyDescent="0.2">
      <c r="A42" s="56" t="s">
        <v>71</v>
      </c>
      <c r="B42" s="84">
        <f>B7-B9</f>
        <v>99.790165999999999</v>
      </c>
      <c r="C42" s="84">
        <f>C7-C9</f>
        <v>157.41006500000003</v>
      </c>
      <c r="D42" s="84">
        <f>D7-D9</f>
        <v>137.47423200000003</v>
      </c>
      <c r="E42" s="84">
        <f>E7-E9</f>
        <v>1276.1033280000011</v>
      </c>
      <c r="F42" s="84">
        <f>F7-F9</f>
        <v>1078.7976599999984</v>
      </c>
      <c r="G42" s="85">
        <f t="shared" si="1"/>
        <v>18.289404520955571</v>
      </c>
    </row>
    <row r="43" spans="1:7" ht="12.75" customHeight="1" x14ac:dyDescent="0.2">
      <c r="A43" s="54" t="s">
        <v>31</v>
      </c>
      <c r="B43" s="9"/>
      <c r="C43" s="9"/>
      <c r="D43" s="9"/>
      <c r="E43" s="9"/>
      <c r="F43" s="9"/>
      <c r="G43" s="9"/>
    </row>
    <row r="44" spans="1:7" ht="12.75" customHeight="1" x14ac:dyDescent="0.2">
      <c r="A44" s="54" t="s">
        <v>72</v>
      </c>
      <c r="B44" s="84">
        <v>11.554460000000001</v>
      </c>
      <c r="C44" s="84">
        <v>66.829734999999999</v>
      </c>
      <c r="D44" s="84">
        <v>60.064757</v>
      </c>
      <c r="E44" s="84">
        <v>527.21803999999997</v>
      </c>
      <c r="F44" s="84">
        <v>318.96551199999999</v>
      </c>
      <c r="G44" s="85">
        <f>IF(AND(F44&gt;0,E44&gt;0),(E44/F44%)-100,"x  ")</f>
        <v>65.28998282422458</v>
      </c>
    </row>
    <row r="45" spans="1:7" ht="12.75" customHeight="1" x14ac:dyDescent="0.2">
      <c r="A45" s="54" t="s">
        <v>73</v>
      </c>
      <c r="B45" s="84">
        <v>16.143996999999999</v>
      </c>
      <c r="C45" s="84">
        <v>23.968212000000001</v>
      </c>
      <c r="D45" s="84">
        <v>14.649346</v>
      </c>
      <c r="E45" s="84">
        <v>159.79940099999999</v>
      </c>
      <c r="F45" s="84">
        <v>201.736467</v>
      </c>
      <c r="G45" s="85">
        <f>IF(AND(F45&gt;0,E45&gt;0),(E45/F45%)-100,"x  ")</f>
        <v>-20.788044235948689</v>
      </c>
    </row>
    <row r="46" spans="1:7" ht="12.75" customHeight="1" x14ac:dyDescent="0.2">
      <c r="A46" s="54" t="s">
        <v>74</v>
      </c>
      <c r="B46" s="84">
        <v>53.720585999999997</v>
      </c>
      <c r="C46" s="84">
        <v>48.621934000000003</v>
      </c>
      <c r="D46" s="84">
        <v>46.151553</v>
      </c>
      <c r="E46" s="84">
        <v>413.44683800000001</v>
      </c>
      <c r="F46" s="84">
        <v>379.32384100000002</v>
      </c>
      <c r="G46" s="85">
        <f>IF(AND(F46&gt;0,E46&gt;0),(E46/F46%)-100,"x  ")</f>
        <v>8.9957427695666468</v>
      </c>
    </row>
    <row r="47" spans="1:7" ht="12.75" customHeight="1" x14ac:dyDescent="0.2">
      <c r="A47" s="54" t="s">
        <v>75</v>
      </c>
      <c r="B47" s="84">
        <v>13.138120000000001</v>
      </c>
      <c r="C47" s="84">
        <v>12.484111</v>
      </c>
      <c r="D47" s="84">
        <v>11.282251</v>
      </c>
      <c r="E47" s="84">
        <v>129.342446</v>
      </c>
      <c r="F47" s="84">
        <v>112.68704200000001</v>
      </c>
      <c r="G47" s="85">
        <f>IF(AND(F47&gt;0,E47&gt;0),(E47/F47%)-100,"x  ")</f>
        <v>14.780230010829442</v>
      </c>
    </row>
    <row r="48" spans="1:7" ht="12.75" customHeight="1" x14ac:dyDescent="0.2">
      <c r="A48" s="55" t="s">
        <v>76</v>
      </c>
      <c r="B48" s="84">
        <v>54.564397</v>
      </c>
      <c r="C48" s="84">
        <v>62.959620000000001</v>
      </c>
      <c r="D48" s="84">
        <v>10.69453</v>
      </c>
      <c r="E48" s="84">
        <v>227.70543699999999</v>
      </c>
      <c r="F48" s="84">
        <v>144.801894</v>
      </c>
      <c r="G48" s="85">
        <f>IF(AND(F48&gt;0,E48&gt;0),(E48/F48%)-100,"x  ")</f>
        <v>57.253079162072282</v>
      </c>
    </row>
    <row r="49" spans="1:7" ht="12.75" customHeight="1" x14ac:dyDescent="0.2">
      <c r="A49" s="56" t="s">
        <v>31</v>
      </c>
      <c r="B49" s="9"/>
      <c r="C49" s="9"/>
      <c r="D49" s="9"/>
      <c r="E49" s="9"/>
      <c r="F49" s="9"/>
      <c r="G49" s="9"/>
    </row>
    <row r="50" spans="1:7" ht="12.75" customHeight="1" x14ac:dyDescent="0.2">
      <c r="A50" s="56" t="s">
        <v>77</v>
      </c>
      <c r="B50" s="84">
        <v>1.047407</v>
      </c>
      <c r="C50" s="84">
        <v>0.62137600000000004</v>
      </c>
      <c r="D50" s="84">
        <v>0.213168</v>
      </c>
      <c r="E50" s="84">
        <v>5.2410100000000002</v>
      </c>
      <c r="F50" s="84">
        <v>8.71082</v>
      </c>
      <c r="G50" s="85">
        <f>IF(AND(F50&gt;0,E50&gt;0),(E50/F50%)-100,"x  ")</f>
        <v>-39.833333715999181</v>
      </c>
    </row>
    <row r="51" spans="1:7" ht="12.75" customHeight="1" x14ac:dyDescent="0.2">
      <c r="A51" s="56" t="s">
        <v>118</v>
      </c>
      <c r="B51" s="84">
        <v>0.18171699999999999</v>
      </c>
      <c r="C51" s="84">
        <v>0.221162</v>
      </c>
      <c r="D51" s="84">
        <v>0.29976799999999998</v>
      </c>
      <c r="E51" s="84">
        <v>2.9971079999999999</v>
      </c>
      <c r="F51" s="84">
        <v>3.436979</v>
      </c>
      <c r="G51" s="85">
        <f>IF(AND(F51&gt;0,E51&gt;0),(E51/F51%)-100,"x  ")</f>
        <v>-12.798187012489748</v>
      </c>
    </row>
    <row r="52" spans="1:7" ht="12.75" customHeight="1" x14ac:dyDescent="0.2">
      <c r="A52" s="56" t="s">
        <v>78</v>
      </c>
      <c r="B52" s="84">
        <v>5.0989370000000003</v>
      </c>
      <c r="C52" s="84">
        <v>6.5702129999999999</v>
      </c>
      <c r="D52" s="84">
        <v>5.635605</v>
      </c>
      <c r="E52" s="84">
        <v>44.492086</v>
      </c>
      <c r="F52" s="84">
        <v>39.350385000000003</v>
      </c>
      <c r="G52" s="85">
        <f>IF(AND(F52&gt;0,E52&gt;0),(E52/F52%)-100,"x  ")</f>
        <v>13.066456656014921</v>
      </c>
    </row>
    <row r="53" spans="1:7" ht="12.75" customHeight="1" x14ac:dyDescent="0.2">
      <c r="A53" s="57" t="s">
        <v>79</v>
      </c>
      <c r="B53" s="84">
        <v>156.97010299999999</v>
      </c>
      <c r="C53" s="84">
        <v>160.131958</v>
      </c>
      <c r="D53" s="84">
        <v>155.66486599999999</v>
      </c>
      <c r="E53" s="84">
        <v>1461.595538</v>
      </c>
      <c r="F53" s="84">
        <v>1499.31305</v>
      </c>
      <c r="G53" s="85">
        <f>IF(AND(F53&gt;0,E53&gt;0),(E53/F53%)-100,"x  ")</f>
        <v>-2.515652885166304</v>
      </c>
    </row>
    <row r="54" spans="1:7" ht="12.75" customHeight="1" x14ac:dyDescent="0.2">
      <c r="A54" s="50" t="s">
        <v>31</v>
      </c>
      <c r="B54" s="9"/>
      <c r="C54" s="9"/>
      <c r="D54" s="9"/>
      <c r="E54" s="9"/>
      <c r="F54" s="9"/>
      <c r="G54" s="9"/>
    </row>
    <row r="55" spans="1:7" ht="12.75" customHeight="1" x14ac:dyDescent="0.2">
      <c r="A55" s="56" t="s">
        <v>80</v>
      </c>
      <c r="B55" s="84">
        <v>120.64705499999999</v>
      </c>
      <c r="C55" s="84">
        <v>132.30259000000001</v>
      </c>
      <c r="D55" s="84">
        <v>122.82578100000001</v>
      </c>
      <c r="E55" s="84">
        <v>1187.5946160000001</v>
      </c>
      <c r="F55" s="84">
        <v>1260.9971290000001</v>
      </c>
      <c r="G55" s="85">
        <f>IF(AND(F55&gt;0,E55&gt;0),(E55/F55%)-100,"x  ")</f>
        <v>-5.8209897002866171</v>
      </c>
    </row>
    <row r="56" spans="1:7" ht="12.75" customHeight="1" x14ac:dyDescent="0.2">
      <c r="A56" s="51" t="s">
        <v>31</v>
      </c>
      <c r="B56" s="9"/>
      <c r="C56" s="9"/>
      <c r="D56" s="9"/>
      <c r="E56" s="9"/>
      <c r="F56" s="9"/>
      <c r="G56" s="9"/>
    </row>
    <row r="57" spans="1:7" ht="12.75" customHeight="1" x14ac:dyDescent="0.2">
      <c r="A57" s="51" t="s">
        <v>81</v>
      </c>
      <c r="B57" s="84">
        <v>100.58280999999999</v>
      </c>
      <c r="C57" s="84">
        <v>111.113991</v>
      </c>
      <c r="D57" s="84">
        <v>103.351703</v>
      </c>
      <c r="E57" s="84">
        <v>1004.943004</v>
      </c>
      <c r="F57" s="84">
        <v>1091.4898889999999</v>
      </c>
      <c r="G57" s="85">
        <f>IF(AND(F57&gt;0,E57&gt;0),(E57/F57%)-100,"x  ")</f>
        <v>-7.9292429432665159</v>
      </c>
    </row>
    <row r="58" spans="1:7" ht="12.75" customHeight="1" x14ac:dyDescent="0.2">
      <c r="A58" s="51" t="s">
        <v>82</v>
      </c>
      <c r="B58" s="84">
        <v>4.2160700000000002</v>
      </c>
      <c r="C58" s="84">
        <v>5.063701</v>
      </c>
      <c r="D58" s="84">
        <v>5.1375770000000003</v>
      </c>
      <c r="E58" s="84">
        <v>52.547553000000001</v>
      </c>
      <c r="F58" s="84">
        <v>48.731408000000002</v>
      </c>
      <c r="G58" s="85">
        <f>IF(AND(F58&gt;0,E58&gt;0),(E58/F58%)-100,"x  ")</f>
        <v>7.8309762771475704</v>
      </c>
    </row>
    <row r="59" spans="1:7" ht="12.75" customHeight="1" x14ac:dyDescent="0.2">
      <c r="A59" s="50" t="s">
        <v>119</v>
      </c>
      <c r="B59" s="90">
        <v>33.905062999999998</v>
      </c>
      <c r="C59" s="84">
        <v>25.323039000000001</v>
      </c>
      <c r="D59" s="84">
        <v>31.110907000000001</v>
      </c>
      <c r="E59" s="84">
        <v>252.505214</v>
      </c>
      <c r="F59" s="84">
        <v>212.414627</v>
      </c>
      <c r="G59" s="85">
        <f>IF(AND(F59&gt;0,E59&gt;0),(E59/F59%)-100,"x  ")</f>
        <v>18.873741213687708</v>
      </c>
    </row>
    <row r="60" spans="1:7" ht="12.75" customHeight="1" x14ac:dyDescent="0.2">
      <c r="A60" s="51" t="s">
        <v>31</v>
      </c>
      <c r="B60" s="9"/>
      <c r="C60" s="9"/>
      <c r="D60" s="9"/>
      <c r="E60" s="9"/>
      <c r="F60" s="9"/>
      <c r="G60" s="9"/>
    </row>
    <row r="61" spans="1:7" ht="12.75" customHeight="1" x14ac:dyDescent="0.2">
      <c r="A61" s="51" t="s">
        <v>83</v>
      </c>
      <c r="B61" s="84">
        <v>4.4418430000000004</v>
      </c>
      <c r="C61" s="84">
        <v>2.878838</v>
      </c>
      <c r="D61" s="84">
        <v>5.2763049999999998</v>
      </c>
      <c r="E61" s="84">
        <v>47.187809000000001</v>
      </c>
      <c r="F61" s="84">
        <v>37.499218999999997</v>
      </c>
      <c r="G61" s="85">
        <f>IF(AND(F61&gt;0,E61&gt;0),(E61/F61%)-100,"x  ")</f>
        <v>25.836778093965123</v>
      </c>
    </row>
    <row r="62" spans="1:7" ht="12.75" customHeight="1" x14ac:dyDescent="0.2">
      <c r="A62" s="51"/>
      <c r="B62" s="9"/>
      <c r="C62" s="9"/>
      <c r="D62" s="9"/>
      <c r="E62" s="9"/>
      <c r="F62" s="9"/>
      <c r="G62" s="9"/>
    </row>
    <row r="63" spans="1:7" ht="12.75" customHeight="1" x14ac:dyDescent="0.2">
      <c r="A63" s="57" t="s">
        <v>84</v>
      </c>
      <c r="B63" s="84">
        <v>521.01219400000002</v>
      </c>
      <c r="C63" s="84">
        <v>511.92429199999998</v>
      </c>
      <c r="D63" s="84">
        <v>485.97786200000002</v>
      </c>
      <c r="E63" s="84">
        <v>3986.900134</v>
      </c>
      <c r="F63" s="84">
        <v>3715.2845029999999</v>
      </c>
      <c r="G63" s="85">
        <f>IF(AND(F63&gt;0,E63&gt;0),(E63/F63%)-100,"x  ")</f>
        <v>7.3107626288290106</v>
      </c>
    </row>
    <row r="64" spans="1:7" ht="12.75" customHeight="1" x14ac:dyDescent="0.2">
      <c r="A64" s="50" t="s">
        <v>31</v>
      </c>
      <c r="B64" s="9"/>
      <c r="C64" s="9"/>
      <c r="D64" s="9"/>
      <c r="E64" s="9"/>
      <c r="F64" s="9"/>
      <c r="G64" s="9"/>
    </row>
    <row r="65" spans="1:7" ht="12.75" customHeight="1" x14ac:dyDescent="0.2">
      <c r="A65" s="56" t="s">
        <v>85</v>
      </c>
      <c r="B65" s="84">
        <v>55.987309000000003</v>
      </c>
      <c r="C65" s="84">
        <v>63.244284</v>
      </c>
      <c r="D65" s="84">
        <v>58.382162999999998</v>
      </c>
      <c r="E65" s="84">
        <v>502.74527499999999</v>
      </c>
      <c r="F65" s="84">
        <v>512.96813099999997</v>
      </c>
      <c r="G65" s="85">
        <f t="shared" ref="G65:G70" si="2">IF(AND(F65&gt;0,E65&gt;0),(E65/F65%)-100,"x  ")</f>
        <v>-1.9928832576930517</v>
      </c>
    </row>
    <row r="66" spans="1:7" ht="12.75" customHeight="1" x14ac:dyDescent="0.2">
      <c r="A66" s="56" t="s">
        <v>180</v>
      </c>
      <c r="B66" s="84">
        <v>267.32841999999999</v>
      </c>
      <c r="C66" s="84">
        <v>268.491985</v>
      </c>
      <c r="D66" s="84">
        <v>238.13331700000001</v>
      </c>
      <c r="E66" s="84">
        <v>2148.7554270000001</v>
      </c>
      <c r="F66" s="84">
        <v>2260.0908490000002</v>
      </c>
      <c r="G66" s="85">
        <f t="shared" si="2"/>
        <v>-4.9261480815809477</v>
      </c>
    </row>
    <row r="67" spans="1:7" ht="12.75" customHeight="1" x14ac:dyDescent="0.2">
      <c r="A67" s="56" t="s">
        <v>86</v>
      </c>
      <c r="B67" s="84">
        <v>36.858614000000003</v>
      </c>
      <c r="C67" s="84">
        <v>27.445381999999999</v>
      </c>
      <c r="D67" s="84">
        <v>28.170970000000001</v>
      </c>
      <c r="E67" s="84">
        <v>300.69330000000002</v>
      </c>
      <c r="F67" s="84">
        <v>340.33255600000001</v>
      </c>
      <c r="G67" s="85">
        <f t="shared" si="2"/>
        <v>-11.647212498824246</v>
      </c>
    </row>
    <row r="68" spans="1:7" ht="12.75" customHeight="1" x14ac:dyDescent="0.2">
      <c r="A68" s="56" t="s">
        <v>133</v>
      </c>
      <c r="B68" s="84">
        <v>17.720244999999998</v>
      </c>
      <c r="C68" s="84">
        <v>15.745361000000001</v>
      </c>
      <c r="D68" s="84">
        <v>15.374606</v>
      </c>
      <c r="E68" s="84">
        <v>150.654427</v>
      </c>
      <c r="F68" s="84">
        <v>150.28252499999999</v>
      </c>
      <c r="G68" s="85">
        <f t="shared" si="2"/>
        <v>0.2474685596345978</v>
      </c>
    </row>
    <row r="69" spans="1:7" ht="12.75" customHeight="1" x14ac:dyDescent="0.2">
      <c r="A69" s="58" t="s">
        <v>134</v>
      </c>
      <c r="B69" s="84">
        <v>5.3155359999999998</v>
      </c>
      <c r="C69" s="84">
        <v>5.4463679999999997</v>
      </c>
      <c r="D69" s="84">
        <v>4.3081500000000004</v>
      </c>
      <c r="E69" s="84">
        <v>41.364559</v>
      </c>
      <c r="F69" s="84">
        <v>34.114894</v>
      </c>
      <c r="G69" s="85">
        <f t="shared" si="2"/>
        <v>21.250732891035796</v>
      </c>
    </row>
    <row r="70" spans="1:7" ht="12.75" customHeight="1" x14ac:dyDescent="0.2">
      <c r="A70" s="59" t="s">
        <v>87</v>
      </c>
      <c r="B70" s="84">
        <v>6.6078210000000004</v>
      </c>
      <c r="C70" s="84">
        <v>4.4866029999999997</v>
      </c>
      <c r="D70" s="84">
        <v>4.6042769999999997</v>
      </c>
      <c r="E70" s="84">
        <v>46.394764000000002</v>
      </c>
      <c r="F70" s="84">
        <v>51.960335000000001</v>
      </c>
      <c r="G70" s="85">
        <f t="shared" si="2"/>
        <v>-10.711191527152394</v>
      </c>
    </row>
    <row r="71" spans="1:7" ht="12.75" customHeight="1" x14ac:dyDescent="0.2">
      <c r="A71" s="60" t="s">
        <v>31</v>
      </c>
      <c r="B71" s="9"/>
      <c r="C71" s="9"/>
      <c r="D71" s="9"/>
      <c r="E71" s="9"/>
      <c r="F71" s="9"/>
      <c r="G71" s="9"/>
    </row>
    <row r="72" spans="1:7" ht="12.75" customHeight="1" x14ac:dyDescent="0.2">
      <c r="A72" s="60" t="s">
        <v>108</v>
      </c>
      <c r="B72" s="84">
        <v>4.6854589999999998</v>
      </c>
      <c r="C72" s="84">
        <v>2.8818950000000001</v>
      </c>
      <c r="D72" s="84">
        <v>3.5598890000000001</v>
      </c>
      <c r="E72" s="84">
        <v>27.980432</v>
      </c>
      <c r="F72" s="84">
        <v>27.125109999999999</v>
      </c>
      <c r="G72" s="85">
        <f>IF(AND(F72&gt;0,E72&gt;0),(E72/F72%)-100,"x  ")</f>
        <v>3.1532480421277711</v>
      </c>
    </row>
    <row r="73" spans="1:7" ht="24" x14ac:dyDescent="0.2">
      <c r="A73" s="61" t="s">
        <v>103</v>
      </c>
      <c r="B73" s="84">
        <v>4.2230930000000004</v>
      </c>
      <c r="C73" s="84">
        <v>3.8242099999999999</v>
      </c>
      <c r="D73" s="84">
        <v>4.114414</v>
      </c>
      <c r="E73" s="84">
        <v>36.565958000000002</v>
      </c>
      <c r="F73" s="84">
        <v>44.149819999999998</v>
      </c>
      <c r="G73" s="85">
        <f>IF(AND(F73&gt;0,E73&gt;0),(E73/F73%)-100,"x  ")</f>
        <v>-17.177560406814791</v>
      </c>
    </row>
    <row r="74" spans="1:7" x14ac:dyDescent="0.2">
      <c r="A74" s="62" t="s">
        <v>42</v>
      </c>
      <c r="B74" s="91">
        <v>1992.014169</v>
      </c>
      <c r="C74" s="87">
        <v>1923.7128310000001</v>
      </c>
      <c r="D74" s="87">
        <v>1837.1976440000001</v>
      </c>
      <c r="E74" s="87">
        <v>16332.870068</v>
      </c>
      <c r="F74" s="87">
        <v>15551.505719999999</v>
      </c>
      <c r="G74" s="88">
        <f>IF(AND(F74&gt;0,E74&gt;0),(E74/F74%)-100,"x  ")</f>
        <v>5.0243645989540937</v>
      </c>
    </row>
    <row r="76" spans="1:7" x14ac:dyDescent="0.2">
      <c r="A76" s="33" t="s">
        <v>153</v>
      </c>
    </row>
    <row r="77" spans="1:7" x14ac:dyDescent="0.2">
      <c r="A77" s="70" t="s">
        <v>144</v>
      </c>
      <c r="B77" s="70"/>
      <c r="C77" s="70"/>
      <c r="D77" s="70"/>
      <c r="E77" s="70"/>
      <c r="F77" s="70"/>
      <c r="G77" s="70"/>
    </row>
    <row r="78" spans="1:7" x14ac:dyDescent="0.2">
      <c r="A78" s="110" t="s">
        <v>145</v>
      </c>
      <c r="B78" s="110"/>
      <c r="C78" s="110"/>
      <c r="D78" s="110"/>
      <c r="E78" s="110"/>
      <c r="F78" s="110"/>
      <c r="G78" s="110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7:G23 A25:G74">
    <cfRule type="expression" dxfId="1" priority="5">
      <formula>MOD(ROW(),2)=0</formula>
    </cfRule>
  </conditionalFormatting>
  <conditionalFormatting sqref="A24:G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3/18 SH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1" t="s">
        <v>159</v>
      </c>
      <c r="B1" s="111"/>
      <c r="C1" s="111"/>
      <c r="D1" s="111"/>
      <c r="E1" s="111"/>
      <c r="F1" s="111"/>
      <c r="G1" s="111"/>
    </row>
    <row r="2" spans="1:7" x14ac:dyDescent="0.2">
      <c r="A2" s="79"/>
      <c r="B2" s="111" t="s">
        <v>168</v>
      </c>
      <c r="C2" s="111"/>
      <c r="D2" s="111"/>
      <c r="E2" s="111"/>
      <c r="F2" s="111"/>
      <c r="G2" s="79"/>
    </row>
    <row r="27" spans="1:7" x14ac:dyDescent="0.2">
      <c r="A27" s="111"/>
      <c r="B27" s="111"/>
      <c r="C27" s="111"/>
      <c r="D27" s="111"/>
      <c r="E27" s="111"/>
      <c r="F27" s="111"/>
      <c r="G27" s="111"/>
    </row>
    <row r="28" spans="1:7" x14ac:dyDescent="0.2">
      <c r="A28" s="130" t="s">
        <v>169</v>
      </c>
      <c r="B28" s="130"/>
      <c r="C28" s="130"/>
      <c r="D28" s="130"/>
      <c r="E28" s="130"/>
      <c r="F28" s="130"/>
      <c r="G28" s="130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>
      <selection activeCell="B34" sqref="B34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88</v>
      </c>
      <c r="B3" s="136" t="s">
        <v>89</v>
      </c>
      <c r="C3" s="13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8" t="s">
        <v>170</v>
      </c>
      <c r="C4" s="13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4"/>
      <c r="C6" s="13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16332.870068</v>
      </c>
      <c r="C8" s="94"/>
      <c r="D8" s="93">
        <v>15551.505719999999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2018</v>
      </c>
      <c r="C9" s="20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2114.0772219999999</v>
      </c>
      <c r="C10" s="95">
        <f t="shared" ref="C10:C24" si="0">IF(B$8&gt;0,B10/B$8*100,0)</f>
        <v>12.943697055069231</v>
      </c>
      <c r="D10" s="96">
        <v>2245.1728459999999</v>
      </c>
      <c r="E10" s="95">
        <f t="shared" ref="E10:E24" si="1">IF(D$8&gt;0,D10/D$8*100,0)</f>
        <v>14.437012636741647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1690.2172929999999</v>
      </c>
      <c r="C11" s="97">
        <f t="shared" si="0"/>
        <v>10.34856265899978</v>
      </c>
      <c r="D11" s="96">
        <v>1656.75739</v>
      </c>
      <c r="E11" s="95">
        <f t="shared" si="1"/>
        <v>10.653356786342101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1056.351799</v>
      </c>
      <c r="C12" s="97">
        <f t="shared" si="0"/>
        <v>6.4676434368362843</v>
      </c>
      <c r="D12" s="96">
        <v>1011.9595859999999</v>
      </c>
      <c r="E12" s="95">
        <f t="shared" si="1"/>
        <v>6.5071485952551216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2">
        <v>1004.943004</v>
      </c>
      <c r="C13" s="97">
        <f t="shared" si="0"/>
        <v>6.1528867848457551</v>
      </c>
      <c r="D13" s="96">
        <v>1091.4898889999999</v>
      </c>
      <c r="E13" s="95">
        <f t="shared" si="1"/>
        <v>7.0185479699003714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976.809256</v>
      </c>
      <c r="C14" s="97">
        <f t="shared" si="0"/>
        <v>5.9806344624868046</v>
      </c>
      <c r="D14" s="96">
        <v>973.13352599999996</v>
      </c>
      <c r="E14" s="95">
        <f t="shared" si="1"/>
        <v>6.2574874968441314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62</v>
      </c>
      <c r="B15" s="92">
        <v>802.35170800000003</v>
      </c>
      <c r="C15" s="97">
        <f t="shared" si="0"/>
        <v>4.9124967299654143</v>
      </c>
      <c r="D15" s="96">
        <v>779.11312999999996</v>
      </c>
      <c r="E15" s="95">
        <f t="shared" si="1"/>
        <v>5.0098887144929138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683.81227799999999</v>
      </c>
      <c r="C16" s="97">
        <f t="shared" si="0"/>
        <v>4.1867245325103752</v>
      </c>
      <c r="D16" s="96">
        <v>896.00089600000001</v>
      </c>
      <c r="E16" s="95">
        <f t="shared" si="1"/>
        <v>5.7615057482678278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632.40348800000004</v>
      </c>
      <c r="C17" s="97">
        <f t="shared" si="0"/>
        <v>3.8719679111329599</v>
      </c>
      <c r="D17" s="96">
        <v>605.94860500000004</v>
      </c>
      <c r="E17" s="95">
        <f t="shared" si="1"/>
        <v>3.8963983032248795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595.29437600000006</v>
      </c>
      <c r="C18" s="97">
        <f t="shared" si="0"/>
        <v>3.6447628219753252</v>
      </c>
      <c r="D18" s="96">
        <v>577.78791200000001</v>
      </c>
      <c r="E18" s="95">
        <f t="shared" si="1"/>
        <v>3.7153181331948866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558.59161200000005</v>
      </c>
      <c r="C19" s="97">
        <f t="shared" si="0"/>
        <v>3.4200456482808534</v>
      </c>
      <c r="D19" s="96">
        <v>528.05686300000002</v>
      </c>
      <c r="E19" s="95">
        <f t="shared" si="1"/>
        <v>3.3955352781106782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72</v>
      </c>
      <c r="B20" s="92">
        <v>527.21803999999997</v>
      </c>
      <c r="C20" s="97">
        <f t="shared" si="0"/>
        <v>3.2279571061607006</v>
      </c>
      <c r="D20" s="96">
        <v>318.96551199999999</v>
      </c>
      <c r="E20" s="95">
        <f t="shared" si="1"/>
        <v>2.0510265548743276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175</v>
      </c>
      <c r="B21" s="92">
        <v>525.85187599999995</v>
      </c>
      <c r="C21" s="97">
        <f t="shared" si="0"/>
        <v>3.2195925995289065</v>
      </c>
      <c r="D21" s="96">
        <v>77.613872000000001</v>
      </c>
      <c r="E21" s="95">
        <f t="shared" si="1"/>
        <v>0.49907625279129564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2">
        <v>413.44683800000001</v>
      </c>
      <c r="C22" s="97">
        <f t="shared" si="0"/>
        <v>2.5313789693952278</v>
      </c>
      <c r="D22" s="96">
        <v>379.32384100000002</v>
      </c>
      <c r="E22" s="95">
        <f t="shared" si="1"/>
        <v>2.4391454295783781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53</v>
      </c>
      <c r="B23" s="92">
        <v>406.73422099999999</v>
      </c>
      <c r="C23" s="97">
        <f t="shared" si="0"/>
        <v>2.4902801485997839</v>
      </c>
      <c r="D23" s="96">
        <v>359.58782000000002</v>
      </c>
      <c r="E23" s="95">
        <f t="shared" si="1"/>
        <v>2.3122379689418269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176</v>
      </c>
      <c r="B24" s="92">
        <v>332.18351000000001</v>
      </c>
      <c r="C24" s="97">
        <f t="shared" si="0"/>
        <v>2.0338342778519189</v>
      </c>
      <c r="D24" s="96">
        <v>276.90470299999998</v>
      </c>
      <c r="E24" s="95">
        <f t="shared" si="1"/>
        <v>1.7805652261947018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4012.5835470000002</v>
      </c>
      <c r="C26" s="97">
        <f>IF(B$8&gt;0,B26/B$8*100,0)</f>
        <v>24.56753485636068</v>
      </c>
      <c r="D26" s="96">
        <f>D8-(SUM(D10:D24))</f>
        <v>3773.6893290000007</v>
      </c>
      <c r="E26" s="95">
        <f>IF(D$8&gt;0,D26/D$8*100,0)</f>
        <v>24.265748905244919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177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2018</v>
      </c>
      <c r="C33" s="6">
        <v>2017</v>
      </c>
      <c r="D33" s="6">
        <v>2016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1761.673495</v>
      </c>
      <c r="C34" s="98">
        <v>1687.0477860000001</v>
      </c>
      <c r="D34" s="98">
        <v>1650.878639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1586.8445529999999</v>
      </c>
      <c r="C35" s="98">
        <v>1582.678306</v>
      </c>
      <c r="D35" s="98">
        <v>1708.6447639999999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1822.9660799999999</v>
      </c>
      <c r="C36" s="98">
        <v>1858.326055</v>
      </c>
      <c r="D36" s="98">
        <v>1692.2706029999999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1780.4251979999999</v>
      </c>
      <c r="C37" s="98">
        <v>1597.5562849999999</v>
      </c>
      <c r="D37" s="98">
        <v>2109.648357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1796.5935019999999</v>
      </c>
      <c r="C38" s="98">
        <v>1862.559882</v>
      </c>
      <c r="D38" s="98">
        <v>1684.7416929999999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1831.4425960000001</v>
      </c>
      <c r="C39" s="98">
        <v>1747.24254</v>
      </c>
      <c r="D39" s="98">
        <v>1761.9757629999999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1992.014169</v>
      </c>
      <c r="C40" s="98">
        <v>1723.336147</v>
      </c>
      <c r="D40" s="98">
        <v>1511.7262430000001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1923.7128310000001</v>
      </c>
      <c r="C41" s="98">
        <v>1805.4256250000001</v>
      </c>
      <c r="D41" s="98">
        <v>1541.385444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1837.1976440000001</v>
      </c>
      <c r="C42" s="98">
        <v>1687.3330940000001</v>
      </c>
      <c r="D42" s="98">
        <v>1838.6235160000001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1773.9858469999999</v>
      </c>
      <c r="D43" s="98">
        <v>1698.524071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1843.798092</v>
      </c>
      <c r="D44" s="98">
        <v>1752.0590769999999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1609.053541</v>
      </c>
      <c r="D45" s="98">
        <v>1834.062754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2019-01-28T12:36:28Z</cp:lastPrinted>
  <dcterms:created xsi:type="dcterms:W3CDTF">2012-03-28T07:56:08Z</dcterms:created>
  <dcterms:modified xsi:type="dcterms:W3CDTF">2019-01-29T08:35:33Z</dcterms:modified>
  <cp:category>LIS-Bericht</cp:category>
</cp:coreProperties>
</file>