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II_3_vj_SH\"/>
    </mc:Choice>
  </mc:AlternateContent>
  <bookViews>
    <workbookView xWindow="0" yWindow="0" windowWidth="28800" windowHeight="1363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12" i="10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<sst xmlns="http://schemas.openxmlformats.org/spreadsheetml/2006/main" count="238" uniqueCount="185">
  <si>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</si>
  <si>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</si>
  <si>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</si>
  <si>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</si>
  <si>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</si>
  <si>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</si>
  <si>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</si>
  <si>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</si>
  <si>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</si>
  <si>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</si>
  <si>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</si>
  <si>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</si>
  <si>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</si>
  <si>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</si>
  <si>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</si>
  <si>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</si>
  <si>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</si>
  <si>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</si>
  <si>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</si>
  <si>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</si>
  <si>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</si>
  <si>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</si>
  <si>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</si>
  <si>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</si>
  <si>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</si>
  <si>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</si>
  <si>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</si>
  <si>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</si>
  <si>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</si>
  <si>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</si>
  <si>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</si>
  <si>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</si>
  <si>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</si>
  <si>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</si>
  <si>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</si>
  <si>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</si>
  <si>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</si>
  <si>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</si>
  <si>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</si>
  <si>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</si>
  <si>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</si>
  <si>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</si>
  <si>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</si>
  <si>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</si>
  <si>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</si>
  <si>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</si>
  <si>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</si>
  <si>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</si>
  <si>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</si>
  <si>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</si>
  <si>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</si>
  <si>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</si>
  <si>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</si>
  <si>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</si>
  <si>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</si>
  <si>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</si>
  <si>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</si>
  <si>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</si>
  <si>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</si>
  <si>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</si>
  <si>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</si>
  <si>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</si>
  <si>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</si>
  <si>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</si>
  <si>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</si>
  <si>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</si>
  <si>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</si>
  <si>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</si>
  <si>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</si>
  <si>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</si>
  <si>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</si>
  <si>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</si>
  <si>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</si>
  <si>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</si>
  <si>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</si>
  <si>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</si>
  <si>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</si>
  <si>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</si>
  <si>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</si>
  <si>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</si>
  <si>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</si>
  <si>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</si>
  <si>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</si>
  <si>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</si>
  <si>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</si>
  <si>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</si>
  <si>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</si>
  <si>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</si>
  <si>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</si>
  <si>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</si>
  <si>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</si>
  <si>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</si>
  <si>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</si>
  <si>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</si>
  <si>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</si>
  <si>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</si>
  <si>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</si>
  <si>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</si>
  <si>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</si>
  <si>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</si>
  <si>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</si>
  <si>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</si>
  <si>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</si>
  <si>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</si>
  <si>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</si>
  <si>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</si>
  <si>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</si>
  <si>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</si>
  <si>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</si>
  <si>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</si>
  <si>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</si>
  <si>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</si>
  <si>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</si>
  <si>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</si>
  <si>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</si>
  <si>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</si>
  <si>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</si>
  <si>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</si>
  <si>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</si>
  <si>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</si>
  <si>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</si>
  <si>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</si>
  <si>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</si>
  <si>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</si>
  <si>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</si>
  <si>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</si>
  <si>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</si>
  <si>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</si>
  <si>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</si>
  <si>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</si>
  <si>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</si>
  <si>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</si>
  <si>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</si>
  <si>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</si>
  <si>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</si>
  <si>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</si>
  <si>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</si>
  <si>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</si>
  <si>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</si>
  <si>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</si>
  <si>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</si>
  <si>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</si>
  <si>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</si>
  <si>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</si>
  <si>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</si>
  <si>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</si>
  <si>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</si>
  <si>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</si>
  <si>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</si>
  <si>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</si>
  <si>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</si>
  <si>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</si>
  <si>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</si>
  <si>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</si>
  <si>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</si>
  <si>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</si>
  <si>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</si>
  <si>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</si>
  <si>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</si>
  <si>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</si>
  <si>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</si>
  <si>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</si>
  <si>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</si>
  <si>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</si>
  <si>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</si>
  <si>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3/19 SH</t>
  </si>
  <si>
    <t>3. Quartal 2019</t>
  </si>
  <si>
    <t>Januar - September</t>
  </si>
  <si>
    <r>
      <t>2019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</si>
  <si>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</si>
  <si>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</si>
  <si>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2017 bis 2019 im Monatsvergleich</t>
  </si>
  <si>
    <t>Januar - September 2019</t>
  </si>
  <si>
    <t>China, Volksrepublik</t>
  </si>
  <si>
    <t>Verein.Staaten (USA)</t>
  </si>
  <si>
    <t>Korea, Republik</t>
  </si>
  <si>
    <t>Vereinigt.Königreich</t>
  </si>
  <si>
    <t>Frankreich</t>
  </si>
  <si>
    <t>Tschechische Republ.</t>
  </si>
  <si>
    <t xml:space="preserve">2. Einfuhr des Landes Schleswig-Holstein in 2017 bis 2019 </t>
  </si>
  <si>
    <t xml:space="preserve">x  </t>
  </si>
  <si>
    <r>
      <t>2018</t>
    </r>
    <r>
      <rPr>
        <vertAlign val="superscript"/>
        <sz val="9"/>
        <color theme="1"/>
        <rFont val="Arial"/>
        <family val="2"/>
      </rPr>
      <t>b</t>
    </r>
  </si>
  <si>
    <r>
      <t>2018</t>
    </r>
    <r>
      <rPr>
        <vertAlign val="superscript"/>
        <sz val="9"/>
        <rFont val="Arial"/>
        <family val="2"/>
      </rPr>
      <t>b</t>
    </r>
  </si>
  <si>
    <t xml:space="preserve">© Statistisches Amt für Hamburg und Schleswig-Holstein, Hamburg 2020
Auszugsweise Vervielfältigung und Verbreitung mit Quellenangabe gestattet.        </t>
  </si>
  <si>
    <t>Herausgegeben am: 6.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</si>
</sst>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168" fontId="16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Korea, Republik</c:v>
                </c:pt>
                <c:pt idx="5">
                  <c:v>Niederlande</c:v>
                </c:pt>
                <c:pt idx="6">
                  <c:v>Polen</c:v>
                </c:pt>
                <c:pt idx="7">
                  <c:v>Belgien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Italien</c:v>
                </c:pt>
                <c:pt idx="11">
                  <c:v>Schweiz</c:v>
                </c:pt>
                <c:pt idx="12">
                  <c:v>Finnland</c:v>
                </c:pt>
                <c:pt idx="13">
                  <c:v>Norwegen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2385.1971140000001</c:v>
                </c:pt>
                <c:pt idx="1">
                  <c:v>1684.167835</c:v>
                </c:pt>
                <c:pt idx="2">
                  <c:v>1156.7994880000001</c:v>
                </c:pt>
                <c:pt idx="3">
                  <c:v>1130.2387779999999</c:v>
                </c:pt>
                <c:pt idx="4">
                  <c:v>1073.5399580000001</c:v>
                </c:pt>
                <c:pt idx="5">
                  <c:v>933.21538999999996</c:v>
                </c:pt>
                <c:pt idx="6">
                  <c:v>828.95733099999995</c:v>
                </c:pt>
                <c:pt idx="7">
                  <c:v>821.73587299999997</c:v>
                </c:pt>
                <c:pt idx="8">
                  <c:v>745.95790899999997</c:v>
                </c:pt>
                <c:pt idx="9">
                  <c:v>645.11954400000002</c:v>
                </c:pt>
                <c:pt idx="10">
                  <c:v>621.76813400000003</c:v>
                </c:pt>
                <c:pt idx="11">
                  <c:v>477.97780599999999</c:v>
                </c:pt>
                <c:pt idx="12">
                  <c:v>422.67360300000001</c:v>
                </c:pt>
                <c:pt idx="13">
                  <c:v>385.765827</c:v>
                </c:pt>
                <c:pt idx="14">
                  <c:v>343.597059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Schweden</c:v>
                </c:pt>
                <c:pt idx="4">
                  <c:v>Korea, Republik</c:v>
                </c:pt>
                <c:pt idx="5">
                  <c:v>Niederlande</c:v>
                </c:pt>
                <c:pt idx="6">
                  <c:v>Polen</c:v>
                </c:pt>
                <c:pt idx="7">
                  <c:v>Belgien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Italien</c:v>
                </c:pt>
                <c:pt idx="11">
                  <c:v>Schweiz</c:v>
                </c:pt>
                <c:pt idx="12">
                  <c:v>Finnland</c:v>
                </c:pt>
                <c:pt idx="13">
                  <c:v>Norwegen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2153.9295050000001</c:v>
                </c:pt>
                <c:pt idx="1">
                  <c:v>1658.0776209999999</c:v>
                </c:pt>
                <c:pt idx="2">
                  <c:v>1010.614615</c:v>
                </c:pt>
                <c:pt idx="3">
                  <c:v>1018.415355</c:v>
                </c:pt>
                <c:pt idx="4">
                  <c:v>528.17361300000005</c:v>
                </c:pt>
                <c:pt idx="5">
                  <c:v>964.15771400000006</c:v>
                </c:pt>
                <c:pt idx="6">
                  <c:v>791.66163800000004</c:v>
                </c:pt>
                <c:pt idx="7">
                  <c:v>536.76994000000002</c:v>
                </c:pt>
                <c:pt idx="8">
                  <c:v>687.99996499999997</c:v>
                </c:pt>
                <c:pt idx="9">
                  <c:v>596.24621500000001</c:v>
                </c:pt>
                <c:pt idx="10">
                  <c:v>625.13865099999998</c:v>
                </c:pt>
                <c:pt idx="11">
                  <c:v>410.11804899999998</c:v>
                </c:pt>
                <c:pt idx="12">
                  <c:v>393.10001299999999</c:v>
                </c:pt>
                <c:pt idx="13">
                  <c:v>524.13807999999995</c:v>
                </c:pt>
                <c:pt idx="14">
                  <c:v>350.29421300000001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4828856"/>
        <c:axId val="654822976"/>
      </c:barChart>
      <c:catAx>
        <c:axId val="65482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4822976"/>
        <c:crosses val="autoZero"/>
        <c:auto val="1"/>
        <c:lblAlgn val="ctr"/>
        <c:lblOffset val="100"/>
        <c:noMultiLvlLbl val="0"/>
      </c:catAx>
      <c:valAx>
        <c:axId val="6548229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54828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1924.0874710000001</c:v>
                </c:pt>
                <c:pt idx="1">
                  <c:v>1960.9783210000001</c:v>
                </c:pt>
                <c:pt idx="2">
                  <c:v>1969.9709330000001</c:v>
                </c:pt>
                <c:pt idx="3">
                  <c:v>2001.011221</c:v>
                </c:pt>
                <c:pt idx="4">
                  <c:v>2025.300172</c:v>
                </c:pt>
                <c:pt idx="5">
                  <c:v>1842.5710839999999</c:v>
                </c:pt>
                <c:pt idx="6">
                  <c:v>1892.559062</c:v>
                </c:pt>
                <c:pt idx="7">
                  <c:v>1798.538785</c:v>
                </c:pt>
                <c:pt idx="8">
                  <c:v>2275.6245640000002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1758.6923879999999</c:v>
                </c:pt>
                <c:pt idx="1">
                  <c:v>1611.696807</c:v>
                </c:pt>
                <c:pt idx="2">
                  <c:v>1844.55115</c:v>
                </c:pt>
                <c:pt idx="3">
                  <c:v>1782.3088660000001</c:v>
                </c:pt>
                <c:pt idx="4">
                  <c:v>1767.755259</c:v>
                </c:pt>
                <c:pt idx="5">
                  <c:v>1812.4046949999999</c:v>
                </c:pt>
                <c:pt idx="6">
                  <c:v>1984.2575810000001</c:v>
                </c:pt>
                <c:pt idx="7">
                  <c:v>1909.184962</c:v>
                </c:pt>
                <c:pt idx="8">
                  <c:v>1808.632828</c:v>
                </c:pt>
                <c:pt idx="9">
                  <c:v>2030.2362270000001</c:v>
                </c:pt>
                <c:pt idx="10">
                  <c:v>1992.6726759999999</c:v>
                </c:pt>
                <c:pt idx="11">
                  <c:v>1805.1284680000001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24152"/>
        <c:axId val="654826112"/>
      </c:lineChart>
      <c:catAx>
        <c:axId val="65482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4826112"/>
        <c:crosses val="autoZero"/>
        <c:auto val="1"/>
        <c:lblAlgn val="ctr"/>
        <c:lblOffset val="100"/>
        <c:noMultiLvlLbl val="0"/>
      </c:catAx>
      <c:valAx>
        <c:axId val="6548261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54824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105</v>
      </c>
    </row>
    <row r="4" spans="1:7" ht="20.25" x14ac:dyDescent="0.3">
      <c r="A4" s="31" t="s">
        <v>106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145</v>
      </c>
    </row>
    <row r="16" spans="1:7" ht="15" x14ac:dyDescent="0.2">
      <c r="G16" s="63" t="s">
        <v>165</v>
      </c>
    </row>
    <row r="17" spans="1:7" x14ac:dyDescent="0.2">
      <c r="G17" s="64"/>
    </row>
    <row r="18" spans="1:7" ht="37.5" customHeight="1" x14ac:dyDescent="0.5">
      <c r="G18" s="32" t="s">
        <v>131</v>
      </c>
    </row>
    <row r="19" spans="1:7" ht="37.5" customHeight="1" x14ac:dyDescent="0.5">
      <c r="G19" s="32" t="s">
        <v>130</v>
      </c>
    </row>
    <row r="20" spans="1:7" ht="37.5" x14ac:dyDescent="0.5">
      <c r="G20" s="87" t="s">
        <v>166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184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12"/>
      <c r="B5" s="112"/>
      <c r="C5" s="112"/>
      <c r="D5" s="112"/>
      <c r="E5" s="112"/>
      <c r="F5" s="112"/>
      <c r="G5" s="112"/>
    </row>
    <row r="6" spans="1:7" s="48" customFormat="1" x14ac:dyDescent="0.2">
      <c r="A6" s="74" t="s">
        <v>138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08" t="s">
        <v>108</v>
      </c>
      <c r="B8" s="107"/>
      <c r="C8" s="107"/>
      <c r="D8" s="107"/>
      <c r="E8" s="107"/>
      <c r="F8" s="107"/>
      <c r="G8" s="107"/>
    </row>
    <row r="9" spans="1:7" s="48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48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08" t="s">
        <v>110</v>
      </c>
      <c r="B15" s="107"/>
      <c r="C15" s="107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4" t="s">
        <v>151</v>
      </c>
      <c r="B17" s="107"/>
      <c r="C17" s="107"/>
      <c r="D17" s="77"/>
      <c r="E17" s="77"/>
      <c r="F17" s="77"/>
      <c r="G17" s="77"/>
    </row>
    <row r="18" spans="1:7" s="48" customFormat="1" ht="12.75" customHeight="1" x14ac:dyDescent="0.2">
      <c r="A18" s="77" t="s">
        <v>122</v>
      </c>
      <c r="B18" s="115" t="s">
        <v>157</v>
      </c>
      <c r="C18" s="107"/>
      <c r="D18" s="77"/>
      <c r="E18" s="77"/>
      <c r="F18" s="77"/>
      <c r="G18" s="77"/>
    </row>
    <row r="19" spans="1:7" s="48" customFormat="1" ht="12.75" customHeight="1" x14ac:dyDescent="0.2">
      <c r="A19" s="77" t="s">
        <v>123</v>
      </c>
      <c r="B19" s="116" t="s">
        <v>152</v>
      </c>
      <c r="C19" s="116"/>
      <c r="D19" s="116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08" t="s">
        <v>139</v>
      </c>
      <c r="B21" s="107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124</v>
      </c>
      <c r="B23" s="107" t="s">
        <v>125</v>
      </c>
      <c r="C23" s="107"/>
      <c r="D23" s="77"/>
      <c r="E23" s="77"/>
      <c r="F23" s="77"/>
      <c r="G23" s="77"/>
    </row>
    <row r="24" spans="1:7" s="48" customFormat="1" ht="12.75" customHeight="1" x14ac:dyDescent="0.2">
      <c r="A24" s="77" t="s">
        <v>126</v>
      </c>
      <c r="B24" s="107" t="s">
        <v>127</v>
      </c>
      <c r="C24" s="107"/>
      <c r="D24" s="77"/>
      <c r="E24" s="77"/>
      <c r="F24" s="77"/>
      <c r="G24" s="77"/>
    </row>
    <row r="25" spans="1:7" s="48" customFormat="1" ht="12.75" customHeight="1" x14ac:dyDescent="0.2">
      <c r="A25" s="77"/>
      <c r="B25" s="107" t="s">
        <v>128</v>
      </c>
      <c r="C25" s="107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140</v>
      </c>
      <c r="B27" s="78" t="s">
        <v>141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7" t="s">
        <v>183</v>
      </c>
      <c r="B29" s="107"/>
      <c r="C29" s="107"/>
      <c r="D29" s="107"/>
      <c r="E29" s="107"/>
      <c r="F29" s="107"/>
      <c r="G29" s="107"/>
    </row>
    <row r="30" spans="1:7" s="48" customFormat="1" ht="41.85" customHeight="1" x14ac:dyDescent="0.2">
      <c r="A30" s="107" t="s">
        <v>148</v>
      </c>
      <c r="B30" s="107"/>
      <c r="C30" s="107"/>
      <c r="D30" s="107"/>
      <c r="E30" s="107"/>
      <c r="F30" s="107"/>
      <c r="G30" s="107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112" t="s">
        <v>142</v>
      </c>
      <c r="B41" s="112"/>
      <c r="C41" s="76"/>
      <c r="D41" s="76"/>
      <c r="E41" s="76"/>
      <c r="F41" s="76"/>
      <c r="G41" s="76"/>
    </row>
    <row r="42" spans="1:7" s="48" customFormat="1" x14ac:dyDescent="0.2">
      <c r="A42" s="76"/>
      <c r="B42" s="76"/>
      <c r="C42" s="76"/>
      <c r="D42" s="76"/>
      <c r="E42" s="76"/>
      <c r="F42" s="76"/>
      <c r="G42" s="76"/>
    </row>
    <row r="43" spans="1:7" s="48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48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48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48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48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48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48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48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48" customFormat="1" x14ac:dyDescent="0.2">
      <c r="A51" s="8" t="s">
        <v>143</v>
      </c>
      <c r="B51" s="8" t="s">
        <v>13</v>
      </c>
      <c r="C51" s="76"/>
      <c r="D51" s="76"/>
      <c r="E51" s="76"/>
      <c r="F51" s="76"/>
      <c r="G51" s="76"/>
    </row>
    <row r="52" spans="1:7" s="48" customFormat="1" x14ac:dyDescent="0.2">
      <c r="A52" s="8" t="s">
        <v>129</v>
      </c>
      <c r="B52" s="8" t="s">
        <v>14</v>
      </c>
      <c r="C52" s="76"/>
      <c r="D52" s="76"/>
      <c r="E52" s="76"/>
      <c r="F52" s="76"/>
      <c r="G52" s="76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2:G2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9" t="s">
        <v>158</v>
      </c>
      <c r="B2" s="119"/>
      <c r="C2" s="119"/>
      <c r="D2" s="119"/>
      <c r="E2" s="119"/>
      <c r="F2" s="119"/>
      <c r="G2" s="119"/>
    </row>
    <row r="4" spans="1:7" s="9" customFormat="1" ht="26.25" customHeight="1" x14ac:dyDescent="0.2">
      <c r="A4" s="129" t="s">
        <v>121</v>
      </c>
      <c r="B4" s="88" t="s">
        <v>98</v>
      </c>
      <c r="C4" s="88" t="s">
        <v>99</v>
      </c>
      <c r="D4" s="88" t="s">
        <v>100</v>
      </c>
      <c r="E4" s="124" t="s">
        <v>167</v>
      </c>
      <c r="F4" s="125"/>
      <c r="G4" s="126"/>
    </row>
    <row r="5" spans="1:7" s="9" customFormat="1" ht="18" customHeight="1" x14ac:dyDescent="0.2">
      <c r="A5" s="130"/>
      <c r="B5" s="120" t="s">
        <v>168</v>
      </c>
      <c r="C5" s="121"/>
      <c r="D5" s="121"/>
      <c r="E5" s="34" t="s">
        <v>168</v>
      </c>
      <c r="F5" s="34" t="s">
        <v>182</v>
      </c>
      <c r="G5" s="127" t="s">
        <v>156</v>
      </c>
    </row>
    <row r="6" spans="1:7" s="9" customFormat="1" ht="17.25" customHeight="1" x14ac:dyDescent="0.2">
      <c r="A6" s="131"/>
      <c r="B6" s="122" t="s">
        <v>107</v>
      </c>
      <c r="C6" s="123"/>
      <c r="D6" s="123"/>
      <c r="E6" s="123"/>
      <c r="F6" s="123"/>
      <c r="G6" s="128"/>
    </row>
    <row r="7" spans="1:7" s="9" customFormat="1" ht="12" customHeight="1" x14ac:dyDescent="0.2">
      <c r="A7" s="73"/>
    </row>
    <row r="8" spans="1:7" s="9" customFormat="1" ht="12" customHeight="1" x14ac:dyDescent="0.2">
      <c r="A8" s="35" t="s">
        <v>22</v>
      </c>
      <c r="B8" s="89">
        <v>268.89860099999999</v>
      </c>
      <c r="C8" s="89">
        <v>270.905507</v>
      </c>
      <c r="D8" s="89">
        <v>310.737977</v>
      </c>
      <c r="E8" s="89">
        <v>2487.3818729999998</v>
      </c>
      <c r="F8" s="89">
        <v>2473.2419799999998</v>
      </c>
      <c r="G8" s="90">
        <f>IF(AND(F8&gt;0,E8&gt;0),(E8/F8%)-100,"x  ")</f>
        <v>0.57171490352916976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9">
        <v>9.7445360000000001</v>
      </c>
      <c r="C10" s="89">
        <v>8.8404729999999994</v>
      </c>
      <c r="D10" s="89">
        <v>8.3591820000000006</v>
      </c>
      <c r="E10" s="89">
        <v>94.027362999999994</v>
      </c>
      <c r="F10" s="89">
        <v>79.605963000000003</v>
      </c>
      <c r="G10" s="90">
        <f>IF(AND(F10&gt;0,E10&gt;0),(E10/F10%)-100,"x  ")</f>
        <v>18.115979578062507</v>
      </c>
    </row>
    <row r="11" spans="1:7" s="9" customFormat="1" ht="12" x14ac:dyDescent="0.2">
      <c r="A11" s="37" t="s">
        <v>25</v>
      </c>
      <c r="B11" s="89">
        <v>79.457341</v>
      </c>
      <c r="C11" s="89">
        <v>75.449866</v>
      </c>
      <c r="D11" s="89">
        <v>99.419855999999996</v>
      </c>
      <c r="E11" s="89">
        <v>729.08407199999999</v>
      </c>
      <c r="F11" s="89">
        <v>841.95076500000005</v>
      </c>
      <c r="G11" s="90">
        <f>IF(AND(F11&gt;0,E11&gt;0),(E11/F11%)-100,"x  ")</f>
        <v>-13.405379232596815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144</v>
      </c>
      <c r="B13" s="89">
        <v>5.9423269999999997</v>
      </c>
      <c r="C13" s="89">
        <v>5.4020859999999997</v>
      </c>
      <c r="D13" s="89">
        <v>2.1136810000000001</v>
      </c>
      <c r="E13" s="89">
        <v>42.259515999999998</v>
      </c>
      <c r="F13" s="89">
        <v>37.514349000000003</v>
      </c>
      <c r="G13" s="90">
        <f>IF(AND(F13&gt;0,E13&gt;0),(E13/F13%)-100,"x  ")</f>
        <v>12.64893867677138</v>
      </c>
    </row>
    <row r="14" spans="1:7" s="9" customFormat="1" ht="12" x14ac:dyDescent="0.2">
      <c r="A14" s="38" t="s">
        <v>111</v>
      </c>
      <c r="B14" s="89">
        <v>45.016275</v>
      </c>
      <c r="C14" s="89">
        <v>21.044084999999999</v>
      </c>
      <c r="D14" s="89">
        <v>53.164524999999998</v>
      </c>
      <c r="E14" s="89">
        <v>346.49829699999998</v>
      </c>
      <c r="F14" s="89">
        <v>385.98447599999997</v>
      </c>
      <c r="G14" s="90">
        <f>IF(AND(F14&gt;0,E14&gt;0),(E14/F14%)-100,"x  ")</f>
        <v>-10.229991477688344</v>
      </c>
    </row>
    <row r="15" spans="1:7" s="9" customFormat="1" ht="12" x14ac:dyDescent="0.2">
      <c r="A15" s="38" t="s">
        <v>137</v>
      </c>
      <c r="B15" s="89">
        <v>19.386856000000002</v>
      </c>
      <c r="C15" s="89">
        <v>38.526484000000004</v>
      </c>
      <c r="D15" s="89">
        <v>35.587784999999997</v>
      </c>
      <c r="E15" s="89">
        <v>265.09113000000002</v>
      </c>
      <c r="F15" s="89">
        <v>309.48504800000001</v>
      </c>
      <c r="G15" s="90">
        <f>IF(AND(F15&gt;0,E15&gt;0),(E15/F15%)-100,"x  ")</f>
        <v>-14.34444677921887</v>
      </c>
    </row>
    <row r="16" spans="1:7" s="9" customFormat="1" ht="12" x14ac:dyDescent="0.2">
      <c r="A16" s="37" t="s">
        <v>26</v>
      </c>
      <c r="B16" s="89">
        <v>127.255651</v>
      </c>
      <c r="C16" s="89">
        <v>142.55732499999999</v>
      </c>
      <c r="D16" s="89">
        <v>155.26887600000001</v>
      </c>
      <c r="E16" s="89">
        <v>1235.161323</v>
      </c>
      <c r="F16" s="89">
        <v>1096.764584</v>
      </c>
      <c r="G16" s="90">
        <f>IF(AND(F16&gt;0,E16&gt;0),(E16/F16%)-100,"x  ")</f>
        <v>12.618636762982874</v>
      </c>
    </row>
    <row r="17" spans="1:7" s="9" customFormat="1" ht="12" x14ac:dyDescent="0.2">
      <c r="A17" s="40" t="s">
        <v>27</v>
      </c>
      <c r="B17" s="89">
        <v>52.441073000000003</v>
      </c>
      <c r="C17" s="89">
        <v>44.057842999999998</v>
      </c>
      <c r="D17" s="89">
        <v>47.690063000000002</v>
      </c>
      <c r="E17" s="89">
        <v>429.10911499999997</v>
      </c>
      <c r="F17" s="89">
        <v>454.92066799999998</v>
      </c>
      <c r="G17" s="90">
        <f>IF(AND(F17&gt;0,E17&gt;0),(E17/F17%)-100,"x  ")</f>
        <v>-5.673858062654574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9">
        <v>1405.7887069999999</v>
      </c>
      <c r="C19" s="89">
        <v>1335.1747869999999</v>
      </c>
      <c r="D19" s="89">
        <v>1745.579021</v>
      </c>
      <c r="E19" s="89">
        <v>13263.563786999999</v>
      </c>
      <c r="F19" s="89">
        <v>12868.631743</v>
      </c>
      <c r="G19" s="90">
        <f>IF(AND(F19&gt;0,E19&gt;0),(E19/F19%)-100,"x  ")</f>
        <v>3.0689513219991369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9">
        <v>67.326091000000005</v>
      </c>
      <c r="C21" s="89">
        <v>131.17827199999999</v>
      </c>
      <c r="D21" s="89">
        <v>168.19368499999999</v>
      </c>
      <c r="E21" s="89">
        <v>835.09186499999998</v>
      </c>
      <c r="F21" s="89">
        <v>903.16509799999994</v>
      </c>
      <c r="G21" s="90">
        <f>IF(AND(F21&gt;0,E21&gt;0),(E21/F21%)-100,"x  ")</f>
        <v>-7.5371859641989829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132</v>
      </c>
      <c r="B23" s="89">
        <v>50.372981000000003</v>
      </c>
      <c r="C23" s="89">
        <v>111.563061</v>
      </c>
      <c r="D23" s="89">
        <v>151.16467900000001</v>
      </c>
      <c r="E23" s="89">
        <v>672.32111499999996</v>
      </c>
      <c r="F23" s="89">
        <v>674.03325400000006</v>
      </c>
      <c r="G23" s="90">
        <f>IF(AND(F23&gt;0,E23&gt;0),(E23/F23%)-100,"x  ")</f>
        <v>-0.25401402524869354</v>
      </c>
    </row>
    <row r="24" spans="1:7" s="9" customFormat="1" ht="12" x14ac:dyDescent="0.2">
      <c r="A24" s="40" t="s">
        <v>30</v>
      </c>
      <c r="B24" s="89">
        <v>122.407906</v>
      </c>
      <c r="C24" s="89">
        <v>104.777873</v>
      </c>
      <c r="D24" s="89">
        <v>81.504686000000007</v>
      </c>
      <c r="E24" s="89">
        <v>919.90824399999997</v>
      </c>
      <c r="F24" s="89">
        <v>1063.320633</v>
      </c>
      <c r="G24" s="90">
        <f>IF(AND(F24&gt;0,E24&gt;0),(E24/F24%)-100,"x  ")</f>
        <v>-13.487219616474803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9">
        <v>30.816367</v>
      </c>
      <c r="C26" s="89">
        <v>12.704781000000001</v>
      </c>
      <c r="D26" s="89">
        <v>11.570294000000001</v>
      </c>
      <c r="E26" s="89">
        <v>164.49809400000001</v>
      </c>
      <c r="F26" s="89">
        <v>174.68587400000001</v>
      </c>
      <c r="G26" s="90">
        <f>IF(AND(F26&gt;0,E26&gt;0),(E26/F26%)-100,"x  ")</f>
        <v>-5.8320571473340834</v>
      </c>
    </row>
    <row r="27" spans="1:7" s="9" customFormat="1" ht="12" x14ac:dyDescent="0.2">
      <c r="A27" s="39" t="s">
        <v>112</v>
      </c>
      <c r="B27" s="89">
        <v>7.8987869999999996</v>
      </c>
      <c r="C27" s="89">
        <v>4.3155989999999997</v>
      </c>
      <c r="D27" s="89">
        <v>4.5485100000000003</v>
      </c>
      <c r="E27" s="89">
        <v>73.116592999999995</v>
      </c>
      <c r="F27" s="89">
        <v>66.705949000000004</v>
      </c>
      <c r="G27" s="90">
        <f>IF(AND(F27&gt;0,E27&gt;0),(E27/F27%)-100,"x  ")</f>
        <v>9.6103032729509437</v>
      </c>
    </row>
    <row r="28" spans="1:7" s="9" customFormat="1" ht="12" x14ac:dyDescent="0.2">
      <c r="A28" s="42" t="s">
        <v>33</v>
      </c>
      <c r="B28" s="89">
        <v>1216.0547099999999</v>
      </c>
      <c r="C28" s="89">
        <v>1099.218642</v>
      </c>
      <c r="D28" s="89">
        <v>1495.8806500000001</v>
      </c>
      <c r="E28" s="89">
        <v>11508.563678</v>
      </c>
      <c r="F28" s="89">
        <v>10902.146011999999</v>
      </c>
      <c r="G28" s="90">
        <f>IF(AND(F28&gt;0,E28&gt;0),(E28/F28%)-100,"x  ")</f>
        <v>5.5623696961361304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9">
        <v>206.939211</v>
      </c>
      <c r="C30" s="89">
        <v>188.43873300000001</v>
      </c>
      <c r="D30" s="89">
        <v>180.530699</v>
      </c>
      <c r="E30" s="89">
        <v>1710.963522</v>
      </c>
      <c r="F30" s="89">
        <v>1833.5023249999999</v>
      </c>
      <c r="G30" s="90">
        <f>IF(AND(F30&gt;0,E30&gt;0),(E30/F30%)-100,"x  ")</f>
        <v>-6.6833186590041436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113</v>
      </c>
      <c r="B32" s="89">
        <v>59.718389999999999</v>
      </c>
      <c r="C32" s="89">
        <v>66.372946999999996</v>
      </c>
      <c r="D32" s="89">
        <v>60.908586999999997</v>
      </c>
      <c r="E32" s="89">
        <v>530.78801999999996</v>
      </c>
      <c r="F32" s="89">
        <v>534.10331599999995</v>
      </c>
      <c r="G32" s="90">
        <f>IF(AND(F32&gt;0,E32&gt;0),(E32/F32%)-100,"x  ")</f>
        <v>-0.62072185299818727</v>
      </c>
    </row>
    <row r="33" spans="1:7" s="9" customFormat="1" ht="12" x14ac:dyDescent="0.2">
      <c r="A33" s="45" t="s">
        <v>35</v>
      </c>
      <c r="B33" s="89">
        <v>26.848089999999999</v>
      </c>
      <c r="C33" s="89">
        <v>26.242657999999999</v>
      </c>
      <c r="D33" s="89">
        <v>26.763126</v>
      </c>
      <c r="E33" s="89">
        <v>256.57173999999998</v>
      </c>
      <c r="F33" s="89">
        <v>269.97460799999999</v>
      </c>
      <c r="G33" s="90">
        <f>IF(AND(F33&gt;0,E33&gt;0),(E33/F33%)-100,"x  ")</f>
        <v>-4.9644920680836719</v>
      </c>
    </row>
    <row r="34" spans="1:7" s="9" customFormat="1" ht="12" x14ac:dyDescent="0.2">
      <c r="A34" s="43" t="s">
        <v>36</v>
      </c>
      <c r="B34" s="89">
        <v>1009.115499</v>
      </c>
      <c r="C34" s="89">
        <v>910.77990899999998</v>
      </c>
      <c r="D34" s="89">
        <v>1315.3499509999999</v>
      </c>
      <c r="E34" s="89">
        <v>9797.6001560000004</v>
      </c>
      <c r="F34" s="89">
        <v>9068.6436869999998</v>
      </c>
      <c r="G34" s="90">
        <f>IF(AND(F34&gt;0,E34&gt;0),(E34/F34%)-100,"x  ")</f>
        <v>8.0382082939808157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114</v>
      </c>
      <c r="B36" s="89">
        <v>41.360802</v>
      </c>
      <c r="C36" s="89">
        <v>42.815579999999997</v>
      </c>
      <c r="D36" s="89">
        <v>41.366222999999998</v>
      </c>
      <c r="E36" s="89">
        <v>345.11476900000002</v>
      </c>
      <c r="F36" s="89">
        <v>403.26996300000002</v>
      </c>
      <c r="G36" s="90">
        <f t="shared" ref="G36:G47" si="0">IF(AND(F36&gt;0,E36&gt;0),(E36/F36%)-100,"x  ")</f>
        <v>-14.420908903646747</v>
      </c>
    </row>
    <row r="37" spans="1:7" s="9" customFormat="1" ht="12" x14ac:dyDescent="0.2">
      <c r="A37" s="45" t="s">
        <v>37</v>
      </c>
      <c r="B37" s="89">
        <v>15.85511</v>
      </c>
      <c r="C37" s="89">
        <v>16.937306</v>
      </c>
      <c r="D37" s="89">
        <v>15.120334</v>
      </c>
      <c r="E37" s="89">
        <v>134.70096899999999</v>
      </c>
      <c r="F37" s="89">
        <v>135.457562</v>
      </c>
      <c r="G37" s="90">
        <f t="shared" si="0"/>
        <v>-0.55854615189367962</v>
      </c>
    </row>
    <row r="38" spans="1:7" s="9" customFormat="1" ht="12" x14ac:dyDescent="0.2">
      <c r="A38" s="45" t="s">
        <v>38</v>
      </c>
      <c r="B38" s="89">
        <v>56.517429</v>
      </c>
      <c r="C38" s="89">
        <v>49.150281</v>
      </c>
      <c r="D38" s="89">
        <v>50.074109999999997</v>
      </c>
      <c r="E38" s="89">
        <v>454.54357099999999</v>
      </c>
      <c r="F38" s="89">
        <v>436.728725</v>
      </c>
      <c r="G38" s="90">
        <f t="shared" si="0"/>
        <v>4.0791560023902633</v>
      </c>
    </row>
    <row r="39" spans="1:7" s="9" customFormat="1" ht="12" x14ac:dyDescent="0.2">
      <c r="A39" s="45" t="s">
        <v>39</v>
      </c>
      <c r="B39" s="89">
        <v>53.057236000000003</v>
      </c>
      <c r="C39" s="89">
        <v>51.245449999999998</v>
      </c>
      <c r="D39" s="89">
        <v>52.829324</v>
      </c>
      <c r="E39" s="89">
        <v>466.399179</v>
      </c>
      <c r="F39" s="89">
        <v>462.895824</v>
      </c>
      <c r="G39" s="90">
        <f t="shared" si="0"/>
        <v>0.75683443625104019</v>
      </c>
    </row>
    <row r="40" spans="1:7" s="9" customFormat="1" ht="12" x14ac:dyDescent="0.2">
      <c r="A40" s="45" t="s">
        <v>40</v>
      </c>
      <c r="B40" s="89">
        <v>148.542055</v>
      </c>
      <c r="C40" s="89">
        <v>111.636911</v>
      </c>
      <c r="D40" s="89">
        <v>495.77981299999999</v>
      </c>
      <c r="E40" s="89">
        <v>2195.2456149999998</v>
      </c>
      <c r="F40" s="89">
        <v>1684.822909</v>
      </c>
      <c r="G40" s="90">
        <f t="shared" si="0"/>
        <v>30.295332718555755</v>
      </c>
    </row>
    <row r="41" spans="1:7" s="9" customFormat="1" ht="12" x14ac:dyDescent="0.2">
      <c r="A41" s="45" t="s">
        <v>116</v>
      </c>
      <c r="B41" s="89">
        <v>161.776205</v>
      </c>
      <c r="C41" s="89">
        <v>149.35995500000001</v>
      </c>
      <c r="D41" s="89">
        <v>149.82061400000001</v>
      </c>
      <c r="E41" s="89">
        <v>1388.993788</v>
      </c>
      <c r="F41" s="89">
        <v>1454.1434750000001</v>
      </c>
      <c r="G41" s="90">
        <f t="shared" si="0"/>
        <v>-4.4802791553976533</v>
      </c>
    </row>
    <row r="42" spans="1:7" s="9" customFormat="1" ht="12" x14ac:dyDescent="0.2">
      <c r="A42" s="45" t="s">
        <v>117</v>
      </c>
      <c r="B42" s="89">
        <v>14.889036000000001</v>
      </c>
      <c r="C42" s="89">
        <v>11.915206</v>
      </c>
      <c r="D42" s="89">
        <v>15.143644</v>
      </c>
      <c r="E42" s="89">
        <v>115.229377</v>
      </c>
      <c r="F42" s="89">
        <v>132.229682</v>
      </c>
      <c r="G42" s="90">
        <f t="shared" si="0"/>
        <v>-12.856648176768658</v>
      </c>
    </row>
    <row r="43" spans="1:7" s="9" customFormat="1" ht="12" x14ac:dyDescent="0.2">
      <c r="A43" s="45" t="s">
        <v>118</v>
      </c>
      <c r="B43" s="89">
        <v>67.549888999999993</v>
      </c>
      <c r="C43" s="89">
        <v>65.406233999999998</v>
      </c>
      <c r="D43" s="89">
        <v>65.266209000000003</v>
      </c>
      <c r="E43" s="89">
        <v>580.83471499999996</v>
      </c>
      <c r="F43" s="89">
        <v>551.25957700000004</v>
      </c>
      <c r="G43" s="90">
        <f t="shared" si="0"/>
        <v>5.3650111914517993</v>
      </c>
    </row>
    <row r="44" spans="1:7" s="9" customFormat="1" ht="12" x14ac:dyDescent="0.2">
      <c r="A44" s="45" t="s">
        <v>115</v>
      </c>
      <c r="B44" s="89">
        <v>25.348855</v>
      </c>
      <c r="C44" s="89">
        <v>23.684622000000001</v>
      </c>
      <c r="D44" s="89">
        <v>26.894805999999999</v>
      </c>
      <c r="E44" s="89">
        <v>214.44218499999999</v>
      </c>
      <c r="F44" s="89">
        <v>238.14762500000001</v>
      </c>
      <c r="G44" s="90">
        <f t="shared" si="0"/>
        <v>-9.9540946503245635</v>
      </c>
    </row>
    <row r="45" spans="1:7" s="9" customFormat="1" ht="12" x14ac:dyDescent="0.2">
      <c r="A45" s="45" t="s">
        <v>41</v>
      </c>
      <c r="B45" s="89">
        <v>75.054305999999997</v>
      </c>
      <c r="C45" s="89">
        <v>44.934645000000003</v>
      </c>
      <c r="D45" s="89">
        <v>50.025548000000001</v>
      </c>
      <c r="E45" s="89">
        <v>769.27159500000005</v>
      </c>
      <c r="F45" s="89">
        <v>499.87804299999999</v>
      </c>
      <c r="G45" s="90">
        <f t="shared" si="0"/>
        <v>53.891855378012679</v>
      </c>
    </row>
    <row r="46" spans="1:7" s="9" customFormat="1" ht="12" x14ac:dyDescent="0.2">
      <c r="A46" s="45" t="s">
        <v>133</v>
      </c>
      <c r="B46" s="89">
        <v>10.314714</v>
      </c>
      <c r="C46" s="89">
        <v>10.196856</v>
      </c>
      <c r="D46" s="89">
        <v>14.669029999999999</v>
      </c>
      <c r="E46" s="89">
        <v>94.216307</v>
      </c>
      <c r="F46" s="89">
        <v>157.74430000000001</v>
      </c>
      <c r="G46" s="90">
        <f t="shared" si="0"/>
        <v>-40.272766115796266</v>
      </c>
    </row>
    <row r="47" spans="1:7" s="9" customFormat="1" ht="24" x14ac:dyDescent="0.2">
      <c r="A47" s="68" t="s">
        <v>134</v>
      </c>
      <c r="B47" s="89">
        <v>15.381579</v>
      </c>
      <c r="C47" s="89">
        <v>17.732517999999999</v>
      </c>
      <c r="D47" s="89">
        <v>17.588000999999998</v>
      </c>
      <c r="E47" s="89">
        <v>131.173993</v>
      </c>
      <c r="F47" s="89">
        <v>147.79602199999999</v>
      </c>
      <c r="G47" s="90">
        <f t="shared" si="0"/>
        <v>-11.246601075636534</v>
      </c>
    </row>
    <row r="48" spans="1:7" s="9" customFormat="1" ht="12" x14ac:dyDescent="0.2">
      <c r="A48" s="46"/>
    </row>
    <row r="49" spans="1:7" s="9" customFormat="1" ht="12" customHeight="1" x14ac:dyDescent="0.2">
      <c r="A49" s="71" t="s">
        <v>163</v>
      </c>
      <c r="B49" s="89">
        <v>217.87175400000001</v>
      </c>
      <c r="C49" s="89">
        <v>192.45849100000001</v>
      </c>
      <c r="D49" s="89">
        <v>219.30756600000001</v>
      </c>
      <c r="E49" s="89">
        <v>1939.6959529999999</v>
      </c>
      <c r="F49" s="89">
        <v>937.61081300000001</v>
      </c>
      <c r="G49" s="90">
        <f>IF(AND(F49&gt;0,E49&gt;0),(E49/F49%)-100,"x  ")</f>
        <v>106.87644874675735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91">
        <v>1892.559062</v>
      </c>
      <c r="C51" s="92">
        <v>1798.538785</v>
      </c>
      <c r="D51" s="92">
        <v>2275.6245640000002</v>
      </c>
      <c r="E51" s="92">
        <v>17690.641613</v>
      </c>
      <c r="F51" s="92">
        <v>16279.484536</v>
      </c>
      <c r="G51" s="93">
        <f>IF(AND(F51&gt;0,E51&gt;0),(E51/F51%)-100,"x  ")</f>
        <v>8.6683154732535002</v>
      </c>
    </row>
    <row r="52" spans="1:7" ht="7.5" customHeight="1" x14ac:dyDescent="0.2"/>
    <row r="53" spans="1:7" x14ac:dyDescent="0.2">
      <c r="A53" s="33" t="s">
        <v>155</v>
      </c>
    </row>
    <row r="54" spans="1:7" x14ac:dyDescent="0.2">
      <c r="A54" s="70" t="s">
        <v>146</v>
      </c>
      <c r="B54" s="70"/>
      <c r="C54" s="70"/>
      <c r="D54" s="70"/>
      <c r="E54" s="70"/>
      <c r="F54" s="70"/>
      <c r="G54" s="70"/>
    </row>
    <row r="55" spans="1:7" x14ac:dyDescent="0.2">
      <c r="A55" s="118" t="s">
        <v>147</v>
      </c>
      <c r="B55" s="118"/>
      <c r="C55" s="118"/>
      <c r="D55" s="118"/>
      <c r="E55" s="118"/>
      <c r="F55" s="118"/>
      <c r="G55" s="118"/>
    </row>
  </sheetData>
  <mergeCells count="7">
    <mergeCell ref="A55:G55"/>
    <mergeCell ref="A2:G2"/>
    <mergeCell ref="B5:D5"/>
    <mergeCell ref="B6:F6"/>
    <mergeCell ref="E4:G4"/>
    <mergeCell ref="G5:G6"/>
    <mergeCell ref="A4:A6"/>
  </mergeCells>
  <conditionalFormatting sqref="A7:G5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10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32" t="s">
        <v>159</v>
      </c>
      <c r="B2" s="133"/>
      <c r="C2" s="133"/>
      <c r="D2" s="133"/>
      <c r="E2" s="133"/>
      <c r="F2" s="133"/>
      <c r="G2" s="133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36" t="s">
        <v>160</v>
      </c>
      <c r="B4" s="94" t="s">
        <v>98</v>
      </c>
      <c r="C4" s="94" t="s">
        <v>99</v>
      </c>
      <c r="D4" s="94" t="s">
        <v>100</v>
      </c>
      <c r="E4" s="137" t="s">
        <v>167</v>
      </c>
      <c r="F4" s="137"/>
      <c r="G4" s="138"/>
    </row>
    <row r="5" spans="1:7" ht="24" customHeight="1" x14ac:dyDescent="0.2">
      <c r="A5" s="136"/>
      <c r="B5" s="134" t="s">
        <v>169</v>
      </c>
      <c r="C5" s="135"/>
      <c r="D5" s="135"/>
      <c r="E5" s="95" t="s">
        <v>169</v>
      </c>
      <c r="F5" s="95" t="s">
        <v>181</v>
      </c>
      <c r="G5" s="139" t="s">
        <v>154</v>
      </c>
    </row>
    <row r="6" spans="1:7" ht="17.25" customHeight="1" x14ac:dyDescent="0.2">
      <c r="A6" s="136"/>
      <c r="B6" s="135" t="s">
        <v>107</v>
      </c>
      <c r="C6" s="135"/>
      <c r="D6" s="135"/>
      <c r="E6" s="135"/>
      <c r="F6" s="135"/>
      <c r="G6" s="140"/>
    </row>
    <row r="7" spans="1:7" x14ac:dyDescent="0.2">
      <c r="A7" s="72"/>
    </row>
    <row r="8" spans="1:7" ht="12.75" customHeight="1" x14ac:dyDescent="0.2">
      <c r="A8" s="57" t="s">
        <v>43</v>
      </c>
      <c r="B8" s="89">
        <v>1255.0389439999999</v>
      </c>
      <c r="C8" s="89">
        <v>1197.1723950000001</v>
      </c>
      <c r="D8" s="89">
        <v>1309.5221260000001</v>
      </c>
      <c r="E8" s="89">
        <v>11041.756589000001</v>
      </c>
      <c r="F8" s="89">
        <v>10484.516452</v>
      </c>
      <c r="G8" s="90">
        <f>IF(AND(F8&gt;0,E8&gt;0),(E8/F8%)-100,"x  ")</f>
        <v>5.3148863807992086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149</v>
      </c>
      <c r="B10" s="89">
        <v>1098.3453489999999</v>
      </c>
      <c r="C10" s="89">
        <v>1041.6177439999999</v>
      </c>
      <c r="D10" s="89">
        <v>1104.7242020000001</v>
      </c>
      <c r="E10" s="89">
        <v>9835.4791650000006</v>
      </c>
      <c r="F10" s="89">
        <v>9213.4812760000004</v>
      </c>
      <c r="G10" s="90">
        <f>IF(AND(F10&gt;0,E10&gt;0),(E10/F10%)-100,"x  ")</f>
        <v>6.7509540679290154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150</v>
      </c>
      <c r="B12" s="89">
        <f>SUM(B14:B31)</f>
        <v>499.67335100000008</v>
      </c>
      <c r="C12" s="89">
        <f>SUM(C14:C31)</f>
        <v>454.32194400000003</v>
      </c>
      <c r="D12" s="89">
        <f>SUM(D14:D31)</f>
        <v>506.35504200000003</v>
      </c>
      <c r="E12" s="89">
        <f>SUM(E14:E31)</f>
        <v>4675.2507560000004</v>
      </c>
      <c r="F12" s="89">
        <f>SUM(F14:F31)</f>
        <v>4273.0569080000005</v>
      </c>
      <c r="G12" s="90">
        <f>IF(AND(F12&gt;0,E12&gt;0),(E12/F12%)-100,"x  ")</f>
        <v>9.4123213582064551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9">
        <v>66.495594999999994</v>
      </c>
      <c r="C14" s="89">
        <v>61.901136000000001</v>
      </c>
      <c r="D14" s="89">
        <v>98.347052000000005</v>
      </c>
      <c r="E14" s="89">
        <v>645.11954400000002</v>
      </c>
      <c r="F14" s="89">
        <v>596.24621500000001</v>
      </c>
      <c r="G14" s="90">
        <f t="shared" ref="G14:G29" si="0">IF(AND(F14&gt;0,E14&gt;0),(E14/F14%)-100,"x  ")</f>
        <v>8.196836771534052</v>
      </c>
    </row>
    <row r="15" spans="1:7" ht="12.75" customHeight="1" x14ac:dyDescent="0.2">
      <c r="A15" s="53" t="s">
        <v>45</v>
      </c>
      <c r="B15" s="89">
        <v>77.892437999999999</v>
      </c>
      <c r="C15" s="89">
        <v>62.027068999999997</v>
      </c>
      <c r="D15" s="89">
        <v>53.926698000000002</v>
      </c>
      <c r="E15" s="89">
        <v>821.73587299999997</v>
      </c>
      <c r="F15" s="89">
        <v>536.76994000000002</v>
      </c>
      <c r="G15" s="90">
        <f t="shared" si="0"/>
        <v>53.089025998736048</v>
      </c>
    </row>
    <row r="16" spans="1:7" ht="12.75" customHeight="1" x14ac:dyDescent="0.2">
      <c r="A16" s="53" t="s">
        <v>46</v>
      </c>
      <c r="B16" s="89">
        <v>2.528232</v>
      </c>
      <c r="C16" s="89">
        <v>2.2942149999999999</v>
      </c>
      <c r="D16" s="89">
        <v>2.2733409999999998</v>
      </c>
      <c r="E16" s="89">
        <v>22.736694</v>
      </c>
      <c r="F16" s="89">
        <v>23.762771000000001</v>
      </c>
      <c r="G16" s="90">
        <f t="shared" si="0"/>
        <v>-4.3180023070541864</v>
      </c>
    </row>
    <row r="17" spans="1:7" ht="12.75" customHeight="1" x14ac:dyDescent="0.2">
      <c r="A17" s="53" t="s">
        <v>47</v>
      </c>
      <c r="B17" s="89">
        <v>104.895044</v>
      </c>
      <c r="C17" s="89">
        <v>98.304072000000005</v>
      </c>
      <c r="D17" s="89">
        <v>104.513248</v>
      </c>
      <c r="E17" s="89">
        <v>933.21538999999996</v>
      </c>
      <c r="F17" s="89">
        <v>964.15771400000006</v>
      </c>
      <c r="G17" s="90">
        <f t="shared" si="0"/>
        <v>-3.2092596004474956</v>
      </c>
    </row>
    <row r="18" spans="1:7" ht="12.75" customHeight="1" x14ac:dyDescent="0.2">
      <c r="A18" s="53" t="s">
        <v>48</v>
      </c>
      <c r="B18" s="89">
        <v>71.255636999999993</v>
      </c>
      <c r="C18" s="89">
        <v>61.217098999999997</v>
      </c>
      <c r="D18" s="89">
        <v>62.174661</v>
      </c>
      <c r="E18" s="89">
        <v>621.76813400000003</v>
      </c>
      <c r="F18" s="89">
        <v>625.13865099999998</v>
      </c>
      <c r="G18" s="90">
        <f t="shared" si="0"/>
        <v>-0.5391631111927353</v>
      </c>
    </row>
    <row r="19" spans="1:7" ht="12.75" customHeight="1" x14ac:dyDescent="0.2">
      <c r="A19" s="53" t="s">
        <v>49</v>
      </c>
      <c r="B19" s="89">
        <v>18.636130999999999</v>
      </c>
      <c r="C19" s="89">
        <v>16.192693999999999</v>
      </c>
      <c r="D19" s="89">
        <v>15.25844</v>
      </c>
      <c r="E19" s="89">
        <v>138.828013</v>
      </c>
      <c r="F19" s="89">
        <v>126.11695899999999</v>
      </c>
      <c r="G19" s="90">
        <f t="shared" si="0"/>
        <v>10.078782505372658</v>
      </c>
    </row>
    <row r="20" spans="1:7" ht="12.75" customHeight="1" x14ac:dyDescent="0.2">
      <c r="A20" s="53" t="s">
        <v>50</v>
      </c>
      <c r="B20" s="89">
        <v>8.0429999999999993</v>
      </c>
      <c r="C20" s="89">
        <v>6.1976300000000002</v>
      </c>
      <c r="D20" s="89">
        <v>8.0475729999999999</v>
      </c>
      <c r="E20" s="89">
        <v>66.651330999999999</v>
      </c>
      <c r="F20" s="89">
        <v>85.602727999999999</v>
      </c>
      <c r="G20" s="90">
        <f t="shared" si="0"/>
        <v>-22.138776932436073</v>
      </c>
    </row>
    <row r="21" spans="1:7" ht="12.75" customHeight="1" x14ac:dyDescent="0.2">
      <c r="A21" s="53" t="s">
        <v>51</v>
      </c>
      <c r="B21" s="89">
        <v>3.671087</v>
      </c>
      <c r="C21" s="89">
        <v>2.5379369999999999</v>
      </c>
      <c r="D21" s="89">
        <v>3.1744409999999998</v>
      </c>
      <c r="E21" s="89">
        <v>24.566421999999999</v>
      </c>
      <c r="F21" s="89">
        <v>30.018979000000002</v>
      </c>
      <c r="G21" s="90">
        <f t="shared" si="0"/>
        <v>-18.16369903853159</v>
      </c>
    </row>
    <row r="22" spans="1:7" ht="12.75" customHeight="1" x14ac:dyDescent="0.2">
      <c r="A22" s="53" t="s">
        <v>52</v>
      </c>
      <c r="B22" s="89">
        <v>33.226013000000002</v>
      </c>
      <c r="C22" s="89">
        <v>21.811095999999999</v>
      </c>
      <c r="D22" s="89">
        <v>38.673558</v>
      </c>
      <c r="E22" s="89">
        <v>296.849784</v>
      </c>
      <c r="F22" s="89">
        <v>248.79055299999999</v>
      </c>
      <c r="G22" s="90">
        <f t="shared" si="0"/>
        <v>19.317144650584865</v>
      </c>
    </row>
    <row r="23" spans="1:7" ht="12.75" customHeight="1" x14ac:dyDescent="0.2">
      <c r="A23" s="53" t="s">
        <v>53</v>
      </c>
      <c r="B23" s="89">
        <v>43.149894000000003</v>
      </c>
      <c r="C23" s="89">
        <v>53.692059</v>
      </c>
      <c r="D23" s="89">
        <v>47.433574</v>
      </c>
      <c r="E23" s="89">
        <v>422.67360300000001</v>
      </c>
      <c r="F23" s="89">
        <v>393.10001299999999</v>
      </c>
      <c r="G23" s="90">
        <f t="shared" si="0"/>
        <v>7.5231719720141683</v>
      </c>
    </row>
    <row r="24" spans="1:7" ht="12.75" customHeight="1" x14ac:dyDescent="0.2">
      <c r="A24" s="53" t="s">
        <v>54</v>
      </c>
      <c r="B24" s="89">
        <v>32.440891999999998</v>
      </c>
      <c r="C24" s="89">
        <v>31.582647000000001</v>
      </c>
      <c r="D24" s="89">
        <v>32.498406000000003</v>
      </c>
      <c r="E24" s="89">
        <v>304.70671499999997</v>
      </c>
      <c r="F24" s="89">
        <v>311.41332899999998</v>
      </c>
      <c r="G24" s="90">
        <f t="shared" si="0"/>
        <v>-2.1536053134064872</v>
      </c>
    </row>
    <row r="25" spans="1:7" ht="12.75" customHeight="1" x14ac:dyDescent="0.2">
      <c r="A25" s="53" t="s">
        <v>64</v>
      </c>
      <c r="B25" s="89">
        <v>2.7806799999999998</v>
      </c>
      <c r="C25" s="89">
        <v>2.329224</v>
      </c>
      <c r="D25" s="89">
        <v>2.5334159999999999</v>
      </c>
      <c r="E25" s="89">
        <v>32.542431999999998</v>
      </c>
      <c r="F25" s="89">
        <v>32.873462000000004</v>
      </c>
      <c r="G25" s="90">
        <f t="shared" si="0"/>
        <v>-1.0069824711495414</v>
      </c>
    </row>
    <row r="26" spans="1:7" ht="12.75" customHeight="1" x14ac:dyDescent="0.2">
      <c r="A26" s="53" t="s">
        <v>65</v>
      </c>
      <c r="B26" s="89">
        <v>2.0059149999999999</v>
      </c>
      <c r="C26" s="89">
        <v>0.817415</v>
      </c>
      <c r="D26" s="89">
        <v>3.1016940000000002</v>
      </c>
      <c r="E26" s="89">
        <v>15.904033999999999</v>
      </c>
      <c r="F26" s="89">
        <v>21.658498999999999</v>
      </c>
      <c r="G26" s="90">
        <f t="shared" si="0"/>
        <v>-26.569084958288201</v>
      </c>
    </row>
    <row r="27" spans="1:7" ht="12.75" customHeight="1" x14ac:dyDescent="0.2">
      <c r="A27" s="53" t="s">
        <v>66</v>
      </c>
      <c r="B27" s="89">
        <v>17.63409</v>
      </c>
      <c r="C27" s="89">
        <v>16.998308000000002</v>
      </c>
      <c r="D27" s="89">
        <v>17.724858999999999</v>
      </c>
      <c r="E27" s="89">
        <v>168.447596</v>
      </c>
      <c r="F27" s="89">
        <v>131.98718500000001</v>
      </c>
      <c r="G27" s="90">
        <f t="shared" si="0"/>
        <v>27.624205334783056</v>
      </c>
    </row>
    <row r="28" spans="1:7" ht="12.75" customHeight="1" x14ac:dyDescent="0.2">
      <c r="A28" s="53" t="s">
        <v>57</v>
      </c>
      <c r="B28" s="89">
        <v>3.4824600000000001</v>
      </c>
      <c r="C28" s="89">
        <v>4.3565189999999996</v>
      </c>
      <c r="D28" s="89">
        <v>4.1331300000000004</v>
      </c>
      <c r="E28" s="89">
        <v>33.434157999999996</v>
      </c>
      <c r="F28" s="89">
        <v>33.493487999999999</v>
      </c>
      <c r="G28" s="90">
        <f t="shared" si="0"/>
        <v>-0.1771389113012134</v>
      </c>
    </row>
    <row r="29" spans="1:7" ht="12.75" customHeight="1" x14ac:dyDescent="0.2">
      <c r="A29" s="53" t="s">
        <v>58</v>
      </c>
      <c r="B29" s="89">
        <v>11.442786999999999</v>
      </c>
      <c r="C29" s="89">
        <v>11.878227000000001</v>
      </c>
      <c r="D29" s="89">
        <v>12.39752</v>
      </c>
      <c r="E29" s="89">
        <v>116.650459</v>
      </c>
      <c r="F29" s="89">
        <v>110.418952</v>
      </c>
      <c r="G29" s="90">
        <f t="shared" si="0"/>
        <v>5.6435121753374347</v>
      </c>
    </row>
    <row r="30" spans="1:7" ht="12.75" customHeight="1" x14ac:dyDescent="0.2">
      <c r="A30" s="53" t="s">
        <v>55</v>
      </c>
      <c r="B30" s="89">
        <v>2.9616E-2</v>
      </c>
      <c r="C30" s="89">
        <v>2.2019E-2</v>
      </c>
      <c r="D30" s="89">
        <v>5.0970000000000001E-2</v>
      </c>
      <c r="E30" s="89">
        <v>8.4462720000000004</v>
      </c>
      <c r="F30" s="89">
        <v>0.36356699999999997</v>
      </c>
      <c r="G30" s="105" t="s">
        <v>180</v>
      </c>
    </row>
    <row r="31" spans="1:7" ht="12.75" customHeight="1" x14ac:dyDescent="0.2">
      <c r="A31" s="53" t="s">
        <v>56</v>
      </c>
      <c r="B31" s="89">
        <v>6.3839999999999994E-2</v>
      </c>
      <c r="C31" s="89">
        <v>0.162578</v>
      </c>
      <c r="D31" s="89">
        <v>9.2461000000000002E-2</v>
      </c>
      <c r="E31" s="89">
        <v>0.974302</v>
      </c>
      <c r="F31" s="89">
        <v>1.1439029999999999</v>
      </c>
      <c r="G31" s="90">
        <f>IF(AND(F31&gt;0,E31&gt;0),(E31/F31%)-100,"x  ")</f>
        <v>-14.82651938145105</v>
      </c>
    </row>
    <row r="32" spans="1:7" ht="12.75" customHeight="1" x14ac:dyDescent="0.2">
      <c r="A32" s="54" t="s">
        <v>59</v>
      </c>
      <c r="B32" s="89">
        <f>B10-B12</f>
        <v>598.6719979999998</v>
      </c>
      <c r="C32" s="89">
        <f>C10-C12</f>
        <v>587.29579999999987</v>
      </c>
      <c r="D32" s="89">
        <f>D10-D12</f>
        <v>598.36916000000008</v>
      </c>
      <c r="E32" s="89">
        <f>E10-E12</f>
        <v>5160.2284090000003</v>
      </c>
      <c r="F32" s="89">
        <f>F10-F12</f>
        <v>4940.424368</v>
      </c>
      <c r="G32" s="90">
        <f>IF(AND(F32&gt;0,E32&gt;0),(E32/F32%)-100,"x  ")</f>
        <v>4.4490923173262189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9">
        <v>83.240468000000007</v>
      </c>
      <c r="C34" s="89">
        <v>108.340423</v>
      </c>
      <c r="D34" s="89">
        <v>75.753276</v>
      </c>
      <c r="E34" s="89">
        <v>745.95790899999997</v>
      </c>
      <c r="F34" s="89">
        <v>687.99996499999997</v>
      </c>
      <c r="G34" s="90">
        <f t="shared" ref="G34:G43" si="1">IF(AND(F34&gt;0,E34&gt;0),(E34/F34%)-100,"x  ")</f>
        <v>8.4241201959944902</v>
      </c>
    </row>
    <row r="35" spans="1:7" ht="12.75" customHeight="1" x14ac:dyDescent="0.2">
      <c r="A35" s="53" t="s">
        <v>61</v>
      </c>
      <c r="B35" s="89">
        <v>203.59306599999999</v>
      </c>
      <c r="C35" s="89">
        <v>193.41753700000001</v>
      </c>
      <c r="D35" s="89">
        <v>220.66191900000001</v>
      </c>
      <c r="E35" s="89">
        <v>1684.167835</v>
      </c>
      <c r="F35" s="89">
        <v>1658.0776209999999</v>
      </c>
      <c r="G35" s="90">
        <f t="shared" si="1"/>
        <v>1.5735218707230842</v>
      </c>
    </row>
    <row r="36" spans="1:7" ht="12.75" customHeight="1" x14ac:dyDescent="0.2">
      <c r="A36" s="53" t="s">
        <v>62</v>
      </c>
      <c r="B36" s="89">
        <v>86.982173000000003</v>
      </c>
      <c r="C36" s="89">
        <v>92.186863000000002</v>
      </c>
      <c r="D36" s="89">
        <v>98.993583999999998</v>
      </c>
      <c r="E36" s="89">
        <v>828.95733099999995</v>
      </c>
      <c r="F36" s="89">
        <v>791.66163800000004</v>
      </c>
      <c r="G36" s="90">
        <f t="shared" si="1"/>
        <v>4.7110648299469489</v>
      </c>
    </row>
    <row r="37" spans="1:7" ht="12.75" customHeight="1" x14ac:dyDescent="0.2">
      <c r="A37" s="53" t="s">
        <v>63</v>
      </c>
      <c r="B37" s="89">
        <v>121.350449</v>
      </c>
      <c r="C37" s="89">
        <v>107.55935700000001</v>
      </c>
      <c r="D37" s="89">
        <v>109.755072</v>
      </c>
      <c r="E37" s="89">
        <v>1130.2387779999999</v>
      </c>
      <c r="F37" s="89">
        <v>1018.415355</v>
      </c>
      <c r="G37" s="90">
        <f t="shared" si="1"/>
        <v>10.980139139791348</v>
      </c>
    </row>
    <row r="38" spans="1:7" ht="12.75" customHeight="1" x14ac:dyDescent="0.2">
      <c r="A38" s="53" t="s">
        <v>67</v>
      </c>
      <c r="B38" s="89">
        <v>37.550705999999998</v>
      </c>
      <c r="C38" s="89">
        <v>35.784605999999997</v>
      </c>
      <c r="D38" s="89">
        <v>39.956881000000003</v>
      </c>
      <c r="E38" s="89">
        <v>343.597059</v>
      </c>
      <c r="F38" s="89">
        <v>350.29421300000001</v>
      </c>
      <c r="G38" s="90">
        <f t="shared" si="1"/>
        <v>-1.9118654409514875</v>
      </c>
    </row>
    <row r="39" spans="1:7" ht="12.75" customHeight="1" x14ac:dyDescent="0.2">
      <c r="A39" s="53" t="s">
        <v>153</v>
      </c>
      <c r="B39" s="89">
        <v>1.2881069999999999</v>
      </c>
      <c r="C39" s="89">
        <v>0.95054399999999994</v>
      </c>
      <c r="D39" s="89">
        <v>0.87377700000000003</v>
      </c>
      <c r="E39" s="89">
        <v>8.0934059999999999</v>
      </c>
      <c r="F39" s="89">
        <v>10.546894999999999</v>
      </c>
      <c r="G39" s="90">
        <f t="shared" si="1"/>
        <v>-23.262666405610361</v>
      </c>
    </row>
    <row r="40" spans="1:7" ht="12.75" customHeight="1" x14ac:dyDescent="0.2">
      <c r="A40" s="53" t="s">
        <v>68</v>
      </c>
      <c r="B40" s="89">
        <v>53.492365999999997</v>
      </c>
      <c r="C40" s="89">
        <v>37.096541000000002</v>
      </c>
      <c r="D40" s="89">
        <v>38.490549000000001</v>
      </c>
      <c r="E40" s="89">
        <v>307.72862700000002</v>
      </c>
      <c r="F40" s="89">
        <v>279.15022499999998</v>
      </c>
      <c r="G40" s="90">
        <f t="shared" si="1"/>
        <v>10.23764247368959</v>
      </c>
    </row>
    <row r="41" spans="1:7" ht="12.75" customHeight="1" x14ac:dyDescent="0.2">
      <c r="A41" s="53" t="s">
        <v>69</v>
      </c>
      <c r="B41" s="89">
        <v>7.3072929999999996</v>
      </c>
      <c r="C41" s="89">
        <v>7.6548340000000001</v>
      </c>
      <c r="D41" s="89">
        <v>9.5915549999999996</v>
      </c>
      <c r="E41" s="89">
        <v>78.422593000000006</v>
      </c>
      <c r="F41" s="89">
        <v>74.144985000000005</v>
      </c>
      <c r="G41" s="90">
        <f t="shared" si="1"/>
        <v>5.7692479133956169</v>
      </c>
    </row>
    <row r="42" spans="1:7" ht="12.75" customHeight="1" x14ac:dyDescent="0.2">
      <c r="A42" s="53" t="s">
        <v>70</v>
      </c>
      <c r="B42" s="89">
        <v>3.8673700000000002</v>
      </c>
      <c r="C42" s="89">
        <v>4.3050949999999997</v>
      </c>
      <c r="D42" s="89">
        <v>4.2925469999999999</v>
      </c>
      <c r="E42" s="89">
        <v>33.064870999999997</v>
      </c>
      <c r="F42" s="89">
        <v>70.133471</v>
      </c>
      <c r="G42" s="90">
        <f t="shared" si="1"/>
        <v>-52.854363931310353</v>
      </c>
    </row>
    <row r="43" spans="1:7" ht="12.75" customHeight="1" x14ac:dyDescent="0.2">
      <c r="A43" s="56" t="s">
        <v>71</v>
      </c>
      <c r="B43" s="89">
        <f>B8-B10</f>
        <v>156.69359499999996</v>
      </c>
      <c r="C43" s="89">
        <f>C8-C10</f>
        <v>155.55465100000015</v>
      </c>
      <c r="D43" s="89">
        <f>D8-D10</f>
        <v>204.79792399999997</v>
      </c>
      <c r="E43" s="89">
        <f>E8-E10</f>
        <v>1206.2774239999999</v>
      </c>
      <c r="F43" s="89">
        <f>F8-F10</f>
        <v>1271.0351759999994</v>
      </c>
      <c r="G43" s="90">
        <f t="shared" si="1"/>
        <v>-5.0948827556287597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9">
        <v>48.874366000000002</v>
      </c>
      <c r="C45" s="89">
        <v>82.965273999999994</v>
      </c>
      <c r="D45" s="89">
        <v>123.318484</v>
      </c>
      <c r="E45" s="89">
        <v>385.765827</v>
      </c>
      <c r="F45" s="89">
        <v>524.13807999999995</v>
      </c>
      <c r="G45" s="90">
        <f>IF(AND(F45&gt;0,E45&gt;0),(E45/F45%)-100,"x  ")</f>
        <v>-26.39996181922136</v>
      </c>
    </row>
    <row r="46" spans="1:7" ht="12.75" customHeight="1" x14ac:dyDescent="0.2">
      <c r="A46" s="54" t="s">
        <v>73</v>
      </c>
      <c r="B46" s="89">
        <v>18.997809</v>
      </c>
      <c r="C46" s="89">
        <v>10.389002</v>
      </c>
      <c r="D46" s="89">
        <v>7.4696709999999999</v>
      </c>
      <c r="E46" s="89">
        <v>152.170151</v>
      </c>
      <c r="F46" s="89">
        <v>160.795129</v>
      </c>
      <c r="G46" s="90">
        <f>IF(AND(F46&gt;0,E46&gt;0),(E46/F46%)-100,"x  ")</f>
        <v>-5.3639547750230605</v>
      </c>
    </row>
    <row r="47" spans="1:7" ht="12.75" customHeight="1" x14ac:dyDescent="0.2">
      <c r="A47" s="54" t="s">
        <v>74</v>
      </c>
      <c r="B47" s="89">
        <v>52.847856999999998</v>
      </c>
      <c r="C47" s="89">
        <v>44.053378000000002</v>
      </c>
      <c r="D47" s="89">
        <v>52.851585</v>
      </c>
      <c r="E47" s="89">
        <v>477.97780599999999</v>
      </c>
      <c r="F47" s="89">
        <v>410.11804899999998</v>
      </c>
      <c r="G47" s="90">
        <f>IF(AND(F47&gt;0,E47&gt;0),(E47/F47%)-100,"x  ")</f>
        <v>16.546396132885135</v>
      </c>
    </row>
    <row r="48" spans="1:7" ht="12.75" customHeight="1" x14ac:dyDescent="0.2">
      <c r="A48" s="54" t="s">
        <v>75</v>
      </c>
      <c r="B48" s="89">
        <v>29.517809</v>
      </c>
      <c r="C48" s="89">
        <v>12.569082</v>
      </c>
      <c r="D48" s="89">
        <v>15.029608</v>
      </c>
      <c r="E48" s="89">
        <v>127.096487</v>
      </c>
      <c r="F48" s="89">
        <v>129.14473899999999</v>
      </c>
      <c r="G48" s="90">
        <f>IF(AND(F48&gt;0,E48&gt;0),(E48/F48%)-100,"x  ")</f>
        <v>-1.5860127294848496</v>
      </c>
    </row>
    <row r="49" spans="1:7" ht="12.75" customHeight="1" x14ac:dyDescent="0.2">
      <c r="A49" s="55" t="s">
        <v>76</v>
      </c>
      <c r="B49" s="89">
        <v>16.436129999999999</v>
      </c>
      <c r="C49" s="89">
        <v>15.393376</v>
      </c>
      <c r="D49" s="89">
        <v>14.028501</v>
      </c>
      <c r="E49" s="89">
        <v>226.77847499999999</v>
      </c>
      <c r="F49" s="89">
        <v>229.15454199999999</v>
      </c>
      <c r="G49" s="90">
        <f>IF(AND(F49&gt;0,E49&gt;0),(E49/F49%)-100,"x  ")</f>
        <v>-1.0368840954503042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9">
        <v>0.52481</v>
      </c>
      <c r="C51" s="89">
        <v>0.607159</v>
      </c>
      <c r="D51" s="89">
        <v>0.108055</v>
      </c>
      <c r="E51" s="89">
        <v>11.130432000000001</v>
      </c>
      <c r="F51" s="89">
        <v>5.2682380000000002</v>
      </c>
      <c r="G51" s="90">
        <f>IF(AND(F51&gt;0,E51&gt;0),(E51/F51%)-100,"x  ")</f>
        <v>111.27428183768464</v>
      </c>
    </row>
    <row r="52" spans="1:7" ht="12.75" customHeight="1" x14ac:dyDescent="0.2">
      <c r="A52" s="56" t="s">
        <v>119</v>
      </c>
      <c r="B52" s="89">
        <v>0.62813399999999997</v>
      </c>
      <c r="C52" s="89">
        <v>0.15291099999999999</v>
      </c>
      <c r="D52" s="89">
        <v>0.26641100000000001</v>
      </c>
      <c r="E52" s="89">
        <v>4.071161</v>
      </c>
      <c r="F52" s="89">
        <v>3.2379540000000002</v>
      </c>
      <c r="G52" s="90">
        <f>IF(AND(F52&gt;0,E52&gt;0),(E52/F52%)-100,"x  ")</f>
        <v>25.732515038817709</v>
      </c>
    </row>
    <row r="53" spans="1:7" ht="12.75" customHeight="1" x14ac:dyDescent="0.2">
      <c r="A53" s="56" t="s">
        <v>78</v>
      </c>
      <c r="B53" s="89">
        <v>6.4144769999999998</v>
      </c>
      <c r="C53" s="89">
        <v>6.2240390000000003</v>
      </c>
      <c r="D53" s="89">
        <v>7.6223029999999996</v>
      </c>
      <c r="E53" s="89">
        <v>49.847760999999998</v>
      </c>
      <c r="F53" s="89">
        <v>45.407283</v>
      </c>
      <c r="G53" s="90">
        <f>IF(AND(F53&gt;0,E53&gt;0),(E53/F53%)-100,"x  ")</f>
        <v>9.7792197784659294</v>
      </c>
    </row>
    <row r="54" spans="1:7" ht="12.75" customHeight="1" x14ac:dyDescent="0.2">
      <c r="A54" s="57" t="s">
        <v>79</v>
      </c>
      <c r="B54" s="89">
        <v>158.758567</v>
      </c>
      <c r="C54" s="89">
        <v>130.12982600000001</v>
      </c>
      <c r="D54" s="89">
        <v>196.18349900000001</v>
      </c>
      <c r="E54" s="89">
        <v>1597.5298720000001</v>
      </c>
      <c r="F54" s="89">
        <v>1473.472456</v>
      </c>
      <c r="G54" s="90">
        <f>IF(AND(F54&gt;0,E54&gt;0),(E54/F54%)-100,"x  ")</f>
        <v>8.4193915871882439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9">
        <v>128.65554800000001</v>
      </c>
      <c r="C56" s="89">
        <v>104.876239</v>
      </c>
      <c r="D56" s="89">
        <v>167.328756</v>
      </c>
      <c r="E56" s="89">
        <v>1323.3533689999999</v>
      </c>
      <c r="F56" s="89">
        <v>1195.3445670000001</v>
      </c>
      <c r="G56" s="90">
        <f>IF(AND(F56&gt;0,E56&gt;0),(E56/F56%)-100,"x  ")</f>
        <v>10.708945816457614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9">
        <v>107.463796</v>
      </c>
      <c r="C58" s="89">
        <v>86.328568000000004</v>
      </c>
      <c r="D58" s="89">
        <v>149.77579299999999</v>
      </c>
      <c r="E58" s="89">
        <v>1156.7994880000001</v>
      </c>
      <c r="F58" s="89">
        <v>1010.614615</v>
      </c>
      <c r="G58" s="90">
        <f>IF(AND(F58&gt;0,E58&gt;0),(E58/F58%)-100,"x  ")</f>
        <v>14.464947451803894</v>
      </c>
    </row>
    <row r="59" spans="1:7" ht="12.75" customHeight="1" x14ac:dyDescent="0.2">
      <c r="A59" s="51" t="s">
        <v>82</v>
      </c>
      <c r="B59" s="89">
        <v>5.2836689999999997</v>
      </c>
      <c r="C59" s="89">
        <v>4.0703670000000001</v>
      </c>
      <c r="D59" s="89">
        <v>4.3175080000000001</v>
      </c>
      <c r="E59" s="89">
        <v>41.997314000000003</v>
      </c>
      <c r="F59" s="89">
        <v>52.810661000000003</v>
      </c>
      <c r="G59" s="90">
        <f>IF(AND(F59&gt;0,E59&gt;0),(E59/F59%)-100,"x  ")</f>
        <v>-20.475689558212494</v>
      </c>
    </row>
    <row r="60" spans="1:7" ht="12.75" customHeight="1" x14ac:dyDescent="0.2">
      <c r="A60" s="50" t="s">
        <v>120</v>
      </c>
      <c r="B60" s="96">
        <v>27.558707999999999</v>
      </c>
      <c r="C60" s="89">
        <v>22.048511999999999</v>
      </c>
      <c r="D60" s="89">
        <v>26.118207000000002</v>
      </c>
      <c r="E60" s="89">
        <v>250.93424899999999</v>
      </c>
      <c r="F60" s="89">
        <v>255.447519</v>
      </c>
      <c r="G60" s="90">
        <f>IF(AND(F60&gt;0,E60&gt;0),(E60/F60%)-100,"x  ")</f>
        <v>-1.7668090955308884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9">
        <v>4.6625329999999998</v>
      </c>
      <c r="C62" s="89">
        <v>5.1919959999999996</v>
      </c>
      <c r="D62" s="89">
        <v>4.2893920000000003</v>
      </c>
      <c r="E62" s="89">
        <v>49.950529000000003</v>
      </c>
      <c r="F62" s="89">
        <v>49.088835000000003</v>
      </c>
      <c r="G62" s="90">
        <f>IF(AND(F62&gt;0,E62&gt;0),(E62/F62%)-100,"x  ")</f>
        <v>1.7553767572605921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9">
        <v>452.44245899999999</v>
      </c>
      <c r="C64" s="89">
        <v>447.19988899999998</v>
      </c>
      <c r="D64" s="89">
        <v>746.06079099999999</v>
      </c>
      <c r="E64" s="89">
        <v>4748.8118320000003</v>
      </c>
      <c r="F64" s="89">
        <v>4020.573594</v>
      </c>
      <c r="G64" s="90">
        <f>IF(AND(F64&gt;0,E64&gt;0),(E64/F64%)-100,"x  ")</f>
        <v>18.112794629273012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9">
        <v>51.503990000000002</v>
      </c>
      <c r="C66" s="89">
        <v>64.052891000000002</v>
      </c>
      <c r="D66" s="89">
        <v>61.021625</v>
      </c>
      <c r="E66" s="89">
        <v>491.66535900000002</v>
      </c>
      <c r="F66" s="89">
        <v>504.93795299999999</v>
      </c>
      <c r="G66" s="90">
        <f t="shared" ref="G66:G71" si="2">IF(AND(F66&gt;0,E66&gt;0),(E66/F66%)-100,"x  ")</f>
        <v>-2.6285593945044496</v>
      </c>
    </row>
    <row r="67" spans="1:7" ht="12.75" customHeight="1" x14ac:dyDescent="0.2">
      <c r="A67" s="56" t="s">
        <v>86</v>
      </c>
      <c r="B67" s="89">
        <v>294.68095299999999</v>
      </c>
      <c r="C67" s="89">
        <v>277.37364000000002</v>
      </c>
      <c r="D67" s="89">
        <v>272.70786199999998</v>
      </c>
      <c r="E67" s="89">
        <v>2412.0085210000002</v>
      </c>
      <c r="F67" s="89">
        <v>2189.3838150000001</v>
      </c>
      <c r="G67" s="90">
        <f t="shared" si="2"/>
        <v>10.168372693483178</v>
      </c>
    </row>
    <row r="68" spans="1:7" ht="12.75" customHeight="1" x14ac:dyDescent="0.2">
      <c r="A68" s="56" t="s">
        <v>87</v>
      </c>
      <c r="B68" s="89">
        <v>30.811914000000002</v>
      </c>
      <c r="C68" s="89">
        <v>32.052683000000002</v>
      </c>
      <c r="D68" s="89">
        <v>30.616215</v>
      </c>
      <c r="E68" s="89">
        <v>282.95667200000003</v>
      </c>
      <c r="F68" s="89">
        <v>289.03607499999998</v>
      </c>
      <c r="G68" s="90">
        <f t="shared" si="2"/>
        <v>-2.1033371007407737</v>
      </c>
    </row>
    <row r="69" spans="1:7" ht="12.75" customHeight="1" x14ac:dyDescent="0.2">
      <c r="A69" s="56" t="s">
        <v>135</v>
      </c>
      <c r="B69" s="89">
        <v>14.932767999999999</v>
      </c>
      <c r="C69" s="89">
        <v>14.920888</v>
      </c>
      <c r="D69" s="89">
        <v>14.048517</v>
      </c>
      <c r="E69" s="89">
        <v>146.00450900000001</v>
      </c>
      <c r="F69" s="89">
        <v>149.741917</v>
      </c>
      <c r="G69" s="90">
        <f t="shared" si="2"/>
        <v>-2.4958996618161251</v>
      </c>
    </row>
    <row r="70" spans="1:7" ht="12.75" customHeight="1" x14ac:dyDescent="0.2">
      <c r="A70" s="58" t="s">
        <v>136</v>
      </c>
      <c r="B70" s="89">
        <v>6.2728970000000004</v>
      </c>
      <c r="C70" s="89">
        <v>5.9020089999999996</v>
      </c>
      <c r="D70" s="89">
        <v>6.4644719999999998</v>
      </c>
      <c r="E70" s="89">
        <v>54.348883999999998</v>
      </c>
      <c r="F70" s="89">
        <v>42.421064999999999</v>
      </c>
      <c r="G70" s="90">
        <f t="shared" si="2"/>
        <v>28.11767927089997</v>
      </c>
    </row>
    <row r="71" spans="1:7" ht="12.75" customHeight="1" x14ac:dyDescent="0.2">
      <c r="A71" s="59" t="s">
        <v>88</v>
      </c>
      <c r="B71" s="89">
        <v>6.8841460000000003</v>
      </c>
      <c r="C71" s="89">
        <v>5.9493869999999998</v>
      </c>
      <c r="D71" s="89">
        <v>6.7521829999999996</v>
      </c>
      <c r="E71" s="89">
        <v>48.933695999999998</v>
      </c>
      <c r="F71" s="89">
        <v>49.118727999999997</v>
      </c>
      <c r="G71" s="90">
        <f t="shared" si="2"/>
        <v>-0.37670356610210831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109</v>
      </c>
      <c r="B73" s="89">
        <v>4.2514419999999999</v>
      </c>
      <c r="C73" s="89">
        <v>3.7486860000000002</v>
      </c>
      <c r="D73" s="89">
        <v>5.0821139999999998</v>
      </c>
      <c r="E73" s="89">
        <v>28.334437999999999</v>
      </c>
      <c r="F73" s="89">
        <v>29.975598000000002</v>
      </c>
      <c r="G73" s="90">
        <f>IF(AND(F73&gt;0,E73&gt;0),(E73/F73%)-100,"x  ")</f>
        <v>-5.4749866875049662</v>
      </c>
    </row>
    <row r="74" spans="1:7" ht="24" x14ac:dyDescent="0.2">
      <c r="A74" s="61" t="s">
        <v>104</v>
      </c>
      <c r="B74" s="89">
        <v>2.9988160000000001</v>
      </c>
      <c r="C74" s="89">
        <v>2.6939120000000001</v>
      </c>
      <c r="D74" s="89">
        <v>3.077464</v>
      </c>
      <c r="E74" s="89">
        <v>26.831149</v>
      </c>
      <c r="F74" s="89">
        <v>22.648764</v>
      </c>
      <c r="G74" s="90">
        <f>IF(AND(F74&gt;0,E74&gt;0),(E74/F74%)-100,"x  ")</f>
        <v>18.466283634727262</v>
      </c>
    </row>
    <row r="75" spans="1:7" x14ac:dyDescent="0.2">
      <c r="A75" s="62" t="s">
        <v>42</v>
      </c>
      <c r="B75" s="97">
        <v>1892.559062</v>
      </c>
      <c r="C75" s="92">
        <v>1798.538785</v>
      </c>
      <c r="D75" s="92">
        <v>2275.6245640000002</v>
      </c>
      <c r="E75" s="92">
        <v>17690.641613</v>
      </c>
      <c r="F75" s="92">
        <v>16279.484536</v>
      </c>
      <c r="G75" s="93">
        <f>IF(AND(F75&gt;0,E75&gt;0),(E75/F75%)-100,"x  ")</f>
        <v>8.6683154732535002</v>
      </c>
    </row>
    <row r="77" spans="1:7" x14ac:dyDescent="0.2">
      <c r="A77" s="33" t="s">
        <v>155</v>
      </c>
    </row>
    <row r="78" spans="1:7" x14ac:dyDescent="0.2">
      <c r="A78" s="70" t="s">
        <v>146</v>
      </c>
      <c r="B78" s="70"/>
      <c r="C78" s="70"/>
      <c r="D78" s="70"/>
      <c r="E78" s="70"/>
      <c r="F78" s="70"/>
      <c r="G78" s="70"/>
    </row>
    <row r="79" spans="1:7" x14ac:dyDescent="0.2">
      <c r="A79" s="118" t="s">
        <v>147</v>
      </c>
      <c r="B79" s="118"/>
      <c r="C79" s="118"/>
      <c r="D79" s="118"/>
      <c r="E79" s="118"/>
      <c r="F79" s="118"/>
      <c r="G79" s="118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5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9" t="s">
        <v>161</v>
      </c>
      <c r="B2" s="119"/>
      <c r="C2" s="119"/>
      <c r="D2" s="119"/>
      <c r="E2" s="119"/>
      <c r="F2" s="119"/>
      <c r="G2" s="119"/>
    </row>
    <row r="3" spans="1:7" x14ac:dyDescent="0.2">
      <c r="A3" s="79"/>
      <c r="B3" s="119" t="s">
        <v>170</v>
      </c>
      <c r="C3" s="119"/>
      <c r="D3" s="119"/>
      <c r="E3" s="119"/>
      <c r="F3" s="119"/>
      <c r="G3" s="79"/>
    </row>
    <row r="28" spans="1:7" x14ac:dyDescent="0.2">
      <c r="A28" s="119"/>
      <c r="B28" s="119"/>
      <c r="C28" s="119"/>
      <c r="D28" s="119"/>
      <c r="E28" s="119"/>
      <c r="F28" s="119"/>
      <c r="G28" s="119"/>
    </row>
    <row r="29" spans="1:7" x14ac:dyDescent="0.2">
      <c r="A29" s="141" t="s">
        <v>171</v>
      </c>
      <c r="B29" s="141"/>
      <c r="C29" s="141"/>
      <c r="D29" s="141"/>
      <c r="E29" s="141"/>
      <c r="F29" s="141"/>
      <c r="G29" s="141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162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89</v>
      </c>
      <c r="B3" s="147" t="s">
        <v>90</v>
      </c>
      <c r="C3" s="14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9" t="s">
        <v>172</v>
      </c>
      <c r="C4" s="1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45"/>
      <c r="C6" s="1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9">
        <v>17690.641613</v>
      </c>
      <c r="C8" s="100"/>
      <c r="D8" s="99">
        <v>16279.484536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2019</v>
      </c>
      <c r="C9" s="20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173</v>
      </c>
      <c r="B10" s="98">
        <v>2385.1971140000001</v>
      </c>
      <c r="C10" s="101">
        <f t="shared" ref="C10:C24" si="0">IF(B$8&gt;0,B10/B$8*100,0)</f>
        <v>13.482818578198055</v>
      </c>
      <c r="D10" s="102">
        <v>2153.9295050000001</v>
      </c>
      <c r="E10" s="101">
        <f t="shared" ref="E10:E24" si="1">IF(D$8&gt;0,D10/D$8*100,0)</f>
        <v>13.230944138537435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8">
        <v>1684.167835</v>
      </c>
      <c r="C11" s="103">
        <f t="shared" si="0"/>
        <v>9.5201060077006261</v>
      </c>
      <c r="D11" s="102">
        <v>1658.0776209999999</v>
      </c>
      <c r="E11" s="101">
        <f t="shared" si="1"/>
        <v>10.185074455725998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174</v>
      </c>
      <c r="B12" s="98">
        <v>1156.7994880000001</v>
      </c>
      <c r="C12" s="103">
        <f t="shared" si="0"/>
        <v>6.5390476688529136</v>
      </c>
      <c r="D12" s="102">
        <v>1010.614615</v>
      </c>
      <c r="E12" s="101">
        <f t="shared" si="1"/>
        <v>6.2079030375019242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63</v>
      </c>
      <c r="B13" s="98">
        <v>1130.2387779999999</v>
      </c>
      <c r="C13" s="103">
        <f t="shared" si="0"/>
        <v>6.3889077780505259</v>
      </c>
      <c r="D13" s="102">
        <v>1018.415355</v>
      </c>
      <c r="E13" s="101">
        <f t="shared" si="1"/>
        <v>6.2558206480549465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175</v>
      </c>
      <c r="B14" s="98">
        <v>1073.5399580000001</v>
      </c>
      <c r="C14" s="103">
        <f t="shared" si="0"/>
        <v>6.0684060051903783</v>
      </c>
      <c r="D14" s="102">
        <v>528.17361300000005</v>
      </c>
      <c r="E14" s="101">
        <f t="shared" si="1"/>
        <v>3.2444123880704674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8">
        <v>933.21538999999996</v>
      </c>
      <c r="C15" s="103">
        <f t="shared" si="0"/>
        <v>5.2751924458987682</v>
      </c>
      <c r="D15" s="102">
        <v>964.15771400000006</v>
      </c>
      <c r="E15" s="101">
        <f t="shared" si="1"/>
        <v>5.9225322022198466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8">
        <v>828.95733099999995</v>
      </c>
      <c r="C16" s="103">
        <f t="shared" si="0"/>
        <v>4.6858522666065383</v>
      </c>
      <c r="D16" s="102">
        <v>791.66163800000004</v>
      </c>
      <c r="E16" s="101">
        <f t="shared" si="1"/>
        <v>4.8629404466053048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45</v>
      </c>
      <c r="B17" s="98">
        <v>821.73587299999997</v>
      </c>
      <c r="C17" s="103">
        <f t="shared" si="0"/>
        <v>4.645031486004136</v>
      </c>
      <c r="D17" s="102">
        <v>536.76994000000002</v>
      </c>
      <c r="E17" s="101">
        <f t="shared" si="1"/>
        <v>3.2972170513937455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176</v>
      </c>
      <c r="B18" s="98">
        <v>745.95790899999997</v>
      </c>
      <c r="C18" s="103">
        <f t="shared" si="0"/>
        <v>4.216680917055216</v>
      </c>
      <c r="D18" s="102">
        <v>687.99996499999997</v>
      </c>
      <c r="E18" s="101">
        <f t="shared" si="1"/>
        <v>4.2261778220224109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177</v>
      </c>
      <c r="B19" s="98">
        <v>645.11954400000002</v>
      </c>
      <c r="C19" s="103">
        <f t="shared" si="0"/>
        <v>3.646671263330171</v>
      </c>
      <c r="D19" s="102">
        <v>596.24621500000001</v>
      </c>
      <c r="E19" s="101">
        <f t="shared" si="1"/>
        <v>3.662562003615518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48</v>
      </c>
      <c r="B20" s="98">
        <v>621.76813400000003</v>
      </c>
      <c r="C20" s="103">
        <f t="shared" si="0"/>
        <v>3.514672602621109</v>
      </c>
      <c r="D20" s="102">
        <v>625.13865099999998</v>
      </c>
      <c r="E20" s="101">
        <f t="shared" si="1"/>
        <v>3.8400395885851655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74</v>
      </c>
      <c r="B21" s="98">
        <v>477.97780599999999</v>
      </c>
      <c r="C21" s="103">
        <f t="shared" si="0"/>
        <v>2.701868120197275</v>
      </c>
      <c r="D21" s="102">
        <v>410.11804899999998</v>
      </c>
      <c r="E21" s="101">
        <f t="shared" si="1"/>
        <v>2.519232400098887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8">
        <v>422.67360300000001</v>
      </c>
      <c r="C22" s="103">
        <f t="shared" si="0"/>
        <v>2.3892497075368797</v>
      </c>
      <c r="D22" s="102">
        <v>393.10001299999999</v>
      </c>
      <c r="E22" s="101">
        <f t="shared" si="1"/>
        <v>2.4146956995518476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72</v>
      </c>
      <c r="B23" s="98">
        <v>385.765827</v>
      </c>
      <c r="C23" s="103">
        <f t="shared" si="0"/>
        <v>2.1806208923282879</v>
      </c>
      <c r="D23" s="102">
        <v>524.13807999999995</v>
      </c>
      <c r="E23" s="101">
        <f t="shared" si="1"/>
        <v>3.2196233169480006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178</v>
      </c>
      <c r="B24" s="98">
        <v>343.597059</v>
      </c>
      <c r="C24" s="103">
        <f t="shared" si="0"/>
        <v>1.942253234882714</v>
      </c>
      <c r="D24" s="102">
        <v>350.29421300000001</v>
      </c>
      <c r="E24" s="101">
        <f t="shared" si="1"/>
        <v>2.1517524847016447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91</v>
      </c>
      <c r="B26" s="98">
        <f>B8-(SUM(B10:B24))</f>
        <v>4033.9299640000027</v>
      </c>
      <c r="C26" s="103">
        <f>IF(B$8&gt;0,B26/B$8*100,0)</f>
        <v>22.802621025546422</v>
      </c>
      <c r="D26" s="102">
        <f>D8-(SUM(D10:D24))</f>
        <v>4030.649349000003</v>
      </c>
      <c r="E26" s="101">
        <f>IF(D$8&gt;0,D26/D$8*100,0)</f>
        <v>24.759072316366879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179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2019</v>
      </c>
      <c r="C33" s="6">
        <v>2018</v>
      </c>
      <c r="D33" s="6">
        <v>2017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92</v>
      </c>
      <c r="B34" s="104">
        <v>1924.0874710000001</v>
      </c>
      <c r="C34" s="104">
        <v>1758.6923879999999</v>
      </c>
      <c r="D34" s="104">
        <v>1687.0477860000001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93</v>
      </c>
      <c r="B35" s="104">
        <v>1960.9783210000001</v>
      </c>
      <c r="C35" s="104">
        <v>1611.696807</v>
      </c>
      <c r="D35" s="104">
        <v>1582.678306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94</v>
      </c>
      <c r="B36" s="104">
        <v>1969.9709330000001</v>
      </c>
      <c r="C36" s="104">
        <v>1844.55115</v>
      </c>
      <c r="D36" s="104">
        <v>1858.326055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95</v>
      </c>
      <c r="B37" s="104">
        <v>2001.011221</v>
      </c>
      <c r="C37" s="104">
        <v>1782.3088660000001</v>
      </c>
      <c r="D37" s="104">
        <v>1597.5562849999999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96</v>
      </c>
      <c r="B38" s="104">
        <v>2025.300172</v>
      </c>
      <c r="C38" s="104">
        <v>1767.755259</v>
      </c>
      <c r="D38" s="104">
        <v>1862.559882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97</v>
      </c>
      <c r="B39" s="104">
        <v>1842.5710839999999</v>
      </c>
      <c r="C39" s="104">
        <v>1812.4046949999999</v>
      </c>
      <c r="D39" s="104">
        <v>1747.24254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98</v>
      </c>
      <c r="B40" s="104">
        <v>1892.559062</v>
      </c>
      <c r="C40" s="104">
        <v>1984.2575810000001</v>
      </c>
      <c r="D40" s="104">
        <v>1723.336147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99</v>
      </c>
      <c r="B41" s="104">
        <v>1798.538785</v>
      </c>
      <c r="C41" s="104">
        <v>1909.184962</v>
      </c>
      <c r="D41" s="104">
        <v>1805.4256250000001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100</v>
      </c>
      <c r="B42" s="104">
        <v>2275.6245640000002</v>
      </c>
      <c r="C42" s="104">
        <v>1808.632828</v>
      </c>
      <c r="D42" s="104">
        <v>1687.3330940000001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101</v>
      </c>
      <c r="B43" s="104">
        <v>0</v>
      </c>
      <c r="C43" s="104">
        <v>2030.2362270000001</v>
      </c>
      <c r="D43" s="104">
        <v>1773.9858469999999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102</v>
      </c>
      <c r="B44" s="104">
        <v>0</v>
      </c>
      <c r="C44" s="104">
        <v>1992.6726759999999</v>
      </c>
      <c r="D44" s="104">
        <v>1843.798092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103</v>
      </c>
      <c r="B45" s="104">
        <v>0</v>
      </c>
      <c r="C45" s="104">
        <v>1805.1284680000001</v>
      </c>
      <c r="D45" s="104">
        <v>1609.053541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164</v>
      </c>
      <c r="B46" s="84"/>
      <c r="C46" s="84"/>
      <c r="D46" s="85"/>
    </row>
    <row r="47" spans="1:26" x14ac:dyDescent="0.2">
      <c r="A47" s="81"/>
      <c r="B47" s="81">
        <v>2019</v>
      </c>
      <c r="C47" s="81">
        <v>2018</v>
      </c>
      <c r="D47" s="81">
        <v>2017</v>
      </c>
    </row>
    <row r="48" spans="1:26" x14ac:dyDescent="0.2">
      <c r="A48" s="81" t="s">
        <v>92</v>
      </c>
      <c r="B48" s="83">
        <f>IF(B34=0,#N/A,B34)</f>
        <v>1924.0874710000001</v>
      </c>
      <c r="C48" s="83">
        <f t="shared" ref="C48:D48" si="2">IF(C34=0,#N/A,C34)</f>
        <v>1758.6923879999999</v>
      </c>
      <c r="D48" s="83">
        <f t="shared" si="2"/>
        <v>1687.0477860000001</v>
      </c>
    </row>
    <row r="49" spans="1:4" x14ac:dyDescent="0.2">
      <c r="A49" s="82" t="s">
        <v>93</v>
      </c>
      <c r="B49" s="83">
        <f t="shared" ref="B49:D59" si="3">IF(B35=0,#N/A,B35)</f>
        <v>1960.9783210000001</v>
      </c>
      <c r="C49" s="83">
        <f t="shared" si="3"/>
        <v>1611.696807</v>
      </c>
      <c r="D49" s="83">
        <f t="shared" si="3"/>
        <v>1582.678306</v>
      </c>
    </row>
    <row r="50" spans="1:4" x14ac:dyDescent="0.2">
      <c r="A50" s="82" t="s">
        <v>94</v>
      </c>
      <c r="B50" s="83">
        <f t="shared" si="3"/>
        <v>1969.9709330000001</v>
      </c>
      <c r="C50" s="83">
        <f t="shared" si="3"/>
        <v>1844.55115</v>
      </c>
      <c r="D50" s="83">
        <f t="shared" si="3"/>
        <v>1858.326055</v>
      </c>
    </row>
    <row r="51" spans="1:4" x14ac:dyDescent="0.2">
      <c r="A51" s="81" t="s">
        <v>95</v>
      </c>
      <c r="B51" s="83">
        <f t="shared" si="3"/>
        <v>2001.011221</v>
      </c>
      <c r="C51" s="83">
        <f t="shared" si="3"/>
        <v>1782.3088660000001</v>
      </c>
      <c r="D51" s="83">
        <f t="shared" si="3"/>
        <v>1597.5562849999999</v>
      </c>
    </row>
    <row r="52" spans="1:4" x14ac:dyDescent="0.2">
      <c r="A52" s="82" t="s">
        <v>96</v>
      </c>
      <c r="B52" s="83">
        <f t="shared" si="3"/>
        <v>2025.300172</v>
      </c>
      <c r="C52" s="83">
        <f t="shared" si="3"/>
        <v>1767.755259</v>
      </c>
      <c r="D52" s="83">
        <f t="shared" si="3"/>
        <v>1862.559882</v>
      </c>
    </row>
    <row r="53" spans="1:4" x14ac:dyDescent="0.2">
      <c r="A53" s="82" t="s">
        <v>97</v>
      </c>
      <c r="B53" s="83">
        <f t="shared" si="3"/>
        <v>1842.5710839999999</v>
      </c>
      <c r="C53" s="83">
        <f t="shared" si="3"/>
        <v>1812.4046949999999</v>
      </c>
      <c r="D53" s="83">
        <f t="shared" si="3"/>
        <v>1747.24254</v>
      </c>
    </row>
    <row r="54" spans="1:4" x14ac:dyDescent="0.2">
      <c r="A54" s="81" t="s">
        <v>98</v>
      </c>
      <c r="B54" s="83">
        <f t="shared" si="3"/>
        <v>1892.559062</v>
      </c>
      <c r="C54" s="83">
        <f t="shared" si="3"/>
        <v>1984.2575810000001</v>
      </c>
      <c r="D54" s="83">
        <f t="shared" si="3"/>
        <v>1723.336147</v>
      </c>
    </row>
    <row r="55" spans="1:4" x14ac:dyDescent="0.2">
      <c r="A55" s="82" t="s">
        <v>99</v>
      </c>
      <c r="B55" s="83">
        <f t="shared" si="3"/>
        <v>1798.538785</v>
      </c>
      <c r="C55" s="83">
        <f t="shared" si="3"/>
        <v>1909.184962</v>
      </c>
      <c r="D55" s="83">
        <f t="shared" si="3"/>
        <v>1805.4256250000001</v>
      </c>
    </row>
    <row r="56" spans="1:4" x14ac:dyDescent="0.2">
      <c r="A56" s="82" t="s">
        <v>100</v>
      </c>
      <c r="B56" s="83">
        <f t="shared" si="3"/>
        <v>2275.6245640000002</v>
      </c>
      <c r="C56" s="83">
        <f t="shared" si="3"/>
        <v>1808.632828</v>
      </c>
      <c r="D56" s="83">
        <f t="shared" si="3"/>
        <v>1687.3330940000001</v>
      </c>
    </row>
    <row r="57" spans="1:4" x14ac:dyDescent="0.2">
      <c r="A57" s="81" t="s">
        <v>101</v>
      </c>
      <c r="B57" s="83" t="e">
        <f t="shared" si="3"/>
        <v>#N/A</v>
      </c>
      <c r="C57" s="83">
        <f t="shared" si="3"/>
        <v>2030.2362270000001</v>
      </c>
      <c r="D57" s="83">
        <f t="shared" si="3"/>
        <v>1773.9858469999999</v>
      </c>
    </row>
    <row r="58" spans="1:4" x14ac:dyDescent="0.2">
      <c r="A58" s="82" t="s">
        <v>102</v>
      </c>
      <c r="B58" s="83" t="e">
        <f t="shared" si="3"/>
        <v>#N/A</v>
      </c>
      <c r="C58" s="83">
        <f t="shared" si="3"/>
        <v>1992.6726759999999</v>
      </c>
      <c r="D58" s="83">
        <f t="shared" si="3"/>
        <v>1843.798092</v>
      </c>
    </row>
    <row r="59" spans="1:4" x14ac:dyDescent="0.2">
      <c r="A59" s="82" t="s">
        <v>103</v>
      </c>
      <c r="B59" s="83" t="e">
        <f t="shared" si="3"/>
        <v>#N/A</v>
      </c>
      <c r="C59" s="83">
        <f t="shared" si="3"/>
        <v>1805.1284680000001</v>
      </c>
      <c r="D59" s="83">
        <f t="shared" si="3"/>
        <v>1609.053541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2020-01-06T07:07:13Z</cp:lastPrinted>
  <dcterms:created xsi:type="dcterms:W3CDTF">2012-03-28T07:56:08Z</dcterms:created>
  <dcterms:modified xsi:type="dcterms:W3CDTF">2020-01-06T07:07:40Z</dcterms:modified>
  <cp:category>LIS-Bericht</cp:category>
</cp:coreProperties>
</file>