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15" windowWidth="14310" windowHeight="12855" tabRatio="599"/>
  </bookViews>
  <sheets>
    <sheet name="C_II_1_m1308" sheetId="5" r:id="rId1"/>
    <sheet name=" Impressum" sheetId="3" r:id="rId2"/>
    <sheet name="Seite 3 - Inhalte" sheetId="1" r:id="rId3"/>
    <sheet name="Seite 4 - Inhalte" sheetId="4" r:id="rId4"/>
  </sheets>
  <externalReferences>
    <externalReference r:id="rId5"/>
    <externalReference r:id="rId6"/>
  </externalReferences>
  <calcPr calcId="145621"/>
</workbook>
</file>

<file path=xl/calcChain.xml><?xml version="1.0" encoding="utf-8"?>
<calcChain xmlns="http://schemas.openxmlformats.org/spreadsheetml/2006/main">
  <c r="D15" i="1" l="1"/>
  <c r="D12" i="1"/>
  <c r="D10" i="1"/>
  <c r="D8" i="1"/>
  <c r="D7" i="1"/>
  <c r="E21" i="4" l="1"/>
  <c r="E20" i="4"/>
  <c r="E19" i="4"/>
  <c r="E18" i="4"/>
  <c r="E17" i="4"/>
  <c r="E16" i="4"/>
  <c r="E15" i="4"/>
  <c r="E14" i="4"/>
  <c r="E13" i="4"/>
  <c r="E12" i="4"/>
  <c r="E11" i="4"/>
  <c r="E10" i="4"/>
  <c r="E9" i="4"/>
  <c r="D21" i="4"/>
  <c r="D20" i="4"/>
  <c r="D19" i="4"/>
  <c r="D18" i="4"/>
  <c r="D17" i="4"/>
  <c r="D16" i="4"/>
  <c r="D15" i="4"/>
  <c r="D14" i="4"/>
  <c r="D13" i="4"/>
  <c r="D12" i="4"/>
  <c r="D11" i="4"/>
  <c r="D10" i="4"/>
  <c r="D9" i="4"/>
  <c r="C21" i="4"/>
  <c r="C18" i="4"/>
  <c r="C17" i="4"/>
  <c r="C15" i="4"/>
  <c r="C14" i="4"/>
  <c r="C12" i="4"/>
  <c r="C10" i="4"/>
  <c r="C9" i="4"/>
  <c r="C11" i="4" s="1"/>
  <c r="C13" i="4" s="1"/>
  <c r="F21" i="4"/>
  <c r="G21" i="4" s="1"/>
  <c r="F19" i="4"/>
  <c r="F18" i="4"/>
  <c r="G18" i="4" s="1"/>
  <c r="F17" i="4"/>
  <c r="F16" i="4"/>
  <c r="G16" i="4" s="1"/>
  <c r="F15" i="4"/>
  <c r="F14" i="4"/>
  <c r="G14" i="4" s="1"/>
  <c r="F12" i="4"/>
  <c r="G12" i="4" s="1"/>
  <c r="F10" i="4"/>
  <c r="F9" i="4"/>
  <c r="G9" i="4" s="1"/>
  <c r="C15" i="1"/>
  <c r="F15" i="1" s="1"/>
  <c r="B15" i="1"/>
  <c r="C12" i="1"/>
  <c r="B12" i="1"/>
  <c r="E12" i="1" s="1"/>
  <c r="C10" i="1"/>
  <c r="C13" i="1" s="1"/>
  <c r="B10" i="1"/>
  <c r="C8" i="1"/>
  <c r="F8" i="1" s="1"/>
  <c r="B8" i="1"/>
  <c r="C7" i="1"/>
  <c r="F7" i="1" s="1"/>
  <c r="B7" i="1"/>
  <c r="B9" i="1" s="1"/>
  <c r="E15" i="1"/>
  <c r="B13" i="1"/>
  <c r="F12" i="1"/>
  <c r="D13" i="1"/>
  <c r="E10" i="1"/>
  <c r="D9" i="1"/>
  <c r="C9" i="1"/>
  <c r="D14" i="1"/>
  <c r="E8" i="1"/>
  <c r="E7" i="1"/>
  <c r="F10" i="1"/>
  <c r="H12" i="4"/>
  <c r="H17" i="4"/>
  <c r="H18" i="4"/>
  <c r="H16" i="4"/>
  <c r="G19" i="4"/>
  <c r="G10" i="4"/>
  <c r="G15" i="4"/>
  <c r="H10" i="4"/>
  <c r="H15" i="4"/>
  <c r="H19" i="4"/>
  <c r="F11" i="4"/>
  <c r="H11" i="4" s="1"/>
  <c r="F13" i="4"/>
  <c r="G13" i="4" s="1"/>
  <c r="F20" i="4"/>
  <c r="G20" i="4" s="1"/>
  <c r="H13" i="4" l="1"/>
  <c r="E13" i="1"/>
  <c r="F9" i="1"/>
  <c r="B14" i="1"/>
  <c r="E14" i="1" s="1"/>
  <c r="E9" i="1"/>
  <c r="F13" i="1"/>
  <c r="C14" i="1"/>
  <c r="F14" i="1" s="1"/>
  <c r="C16" i="4"/>
  <c r="C19" i="4" s="1"/>
  <c r="C20" i="4" s="1"/>
  <c r="G17" i="4"/>
  <c r="H20" i="4"/>
  <c r="H14" i="4"/>
  <c r="H9" i="4"/>
  <c r="H21" i="4"/>
  <c r="G11" i="4"/>
</calcChain>
</file>

<file path=xl/sharedStrings.xml><?xml version="1.0" encoding="utf-8"?>
<sst xmlns="http://schemas.openxmlformats.org/spreadsheetml/2006/main" count="101" uniqueCount="96">
  <si>
    <t>Erntemenge</t>
  </si>
  <si>
    <t>Fruchtart</t>
  </si>
  <si>
    <t>1 000 t</t>
  </si>
  <si>
    <t>%</t>
  </si>
  <si>
    <t>Statistisches Amt</t>
  </si>
  <si>
    <t>für Hamburg und Schleswig-Holstein</t>
  </si>
  <si>
    <t>Winterraps</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</si>
  <si>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</si>
  <si>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</si>
  <si>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</si>
  <si>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</si>
  <si>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</si>
  <si>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</si>
  <si>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</si>
  <si>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</si>
  <si>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</si>
  <si>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</si>
  <si>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</si>
  <si>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</si>
  <si>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</si>
  <si>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</si>
  <si>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</si>
  <si>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0431 6895-9393</t>
  </si>
  <si>
    <t>www.statistik-nord.de</t>
  </si>
  <si>
    <t>© Statistisches Amt für Hamburg und Schleswig-Holstein, Hamburg 2013</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</si>
  <si>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</si>
  <si>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</si>
  <si>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</si>
  <si>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</si>
  <si>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</si>
  <si>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</si>
  <si>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</si>
  <si>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</si>
  <si>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</si>
  <si>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</si>
  <si>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</si>
  <si>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</si>
  <si>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</si>
  <si>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</si>
  <si>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</si>
  <si>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a. n. g</t>
  </si>
  <si>
    <t>anderweitig nicht genannt</t>
  </si>
  <si>
    <t>u. dgl.</t>
  </si>
  <si>
    <t>und dergleichen</t>
  </si>
  <si>
    <t>Vorläufige Anbaufläche 2013</t>
  </si>
  <si>
    <t>Ertrag</t>
  </si>
  <si>
    <t>Veränderung 2013 gegenüber</t>
  </si>
  <si>
    <t>ha</t>
  </si>
  <si>
    <t>dt/ha</t>
  </si>
  <si>
    <t xml:space="preserve"> Veränderung Vorschätzung 2013 gegenüber</t>
  </si>
  <si>
    <t>Durchschnitt 2007 – 2012</t>
  </si>
  <si>
    <t xml:space="preserve"> Durchschnitt 2007 – 2012</t>
  </si>
  <si>
    <t>voraussichtlich 2013</t>
  </si>
  <si>
    <r>
      <rPr>
        <vertAlign val="superscript"/>
        <sz val="8"/>
        <rFont val="Arial"/>
        <family val="2"/>
      </rPr>
      <t>1</t>
    </r>
    <r>
      <rPr>
        <sz val="8"/>
        <rFont val="Arial"/>
        <family val="2"/>
      </rPr>
      <t xml:space="preserve"> ohne Körnermais und CCM</t>
    </r>
  </si>
  <si>
    <r>
      <t xml:space="preserve">Getreide insgesamt </t>
    </r>
    <r>
      <rPr>
        <b/>
        <vertAlign val="superscript"/>
        <sz val="9"/>
        <rFont val="Arial"/>
        <family val="2"/>
      </rPr>
      <t>1</t>
    </r>
  </si>
  <si>
    <t>und Triticale</t>
  </si>
  <si>
    <t>Hafer, Sommermenggetreide</t>
  </si>
  <si>
    <t>Gerste</t>
  </si>
  <si>
    <t>Brotgetreidearten zusammen</t>
  </si>
  <si>
    <t>Futtergetreidearten zusammen</t>
  </si>
  <si>
    <t>Roggen</t>
  </si>
  <si>
    <t>Weizen</t>
  </si>
  <si>
    <t xml:space="preserve">Winterweizen </t>
  </si>
  <si>
    <t>Sommer- und Hartweizen</t>
  </si>
  <si>
    <t>Weizen zusammen</t>
  </si>
  <si>
    <t>Brotgetreidearten zus.</t>
  </si>
  <si>
    <t>Wintergerste</t>
  </si>
  <si>
    <t>Sommergerste</t>
  </si>
  <si>
    <t>Gerste zusammen</t>
  </si>
  <si>
    <t>Hafer u. Sommermenggetreide</t>
  </si>
  <si>
    <t>Triticale</t>
  </si>
  <si>
    <t>Futtergetreidearten zus.</t>
  </si>
  <si>
    <t>Getreide insgesamt</t>
  </si>
  <si>
    <t xml:space="preserve">Tabelle 1: Die voraussichtlichen Getreide- und Ölfruchternten </t>
  </si>
  <si>
    <t>STATISTISCHE BERICHTE</t>
  </si>
  <si>
    <t xml:space="preserve">Ernteberichterstattung über Feldfrüchte </t>
  </si>
  <si>
    <t>und Grünland in Schleswig-Holstein</t>
  </si>
  <si>
    <t>Kennziffer: C II 1 - m 8/13 SH</t>
  </si>
  <si>
    <t>Allen Rechnungen liegen ungerundete Zahlen zugrunde.</t>
  </si>
  <si>
    <t xml:space="preserve">Telefon: </t>
  </si>
  <si>
    <t>ernte@statistik-nord.de</t>
  </si>
  <si>
    <t>Auskunftsdienst:</t>
  </si>
  <si>
    <t>Internet:</t>
  </si>
  <si>
    <t>Sofern in den Produkten auf das Vorhandensein von Copyrightrechten Dritter hingewiesen wird, 
sind die in deren Produkten ausgewiesenen Copyrightbestimmungen zu wahren. 
Alle übrigen Rechte bleiben vorbehalten.</t>
  </si>
  <si>
    <t>Zeichenerklärung:</t>
  </si>
  <si>
    <t>×</t>
  </si>
  <si>
    <t>( )</t>
  </si>
  <si>
    <t>Zahlenwert mit eingeschränkter Aussagefähigkeit</t>
  </si>
  <si>
    <t>/</t>
  </si>
  <si>
    <t>Zahlenwert nicht sicher genug</t>
  </si>
  <si>
    <t>Differenzen zwischen der Gesamtzahl und der Summe der Teilzahlen entstehen durch unabhängige Rundungen.</t>
  </si>
  <si>
    <t>III. Quartal 2013</t>
  </si>
  <si>
    <t>Durchschnitt 2007 - 2012</t>
  </si>
  <si>
    <t xml:space="preserve">Tabelle 2: Vorläufige Getreide-, Ölfruchtanbaufläche und voraussichtliche Erträge </t>
  </si>
  <si>
    <t>vorraus-sichtlich 2013</t>
  </si>
  <si>
    <t>Herausgegeben am: 26.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</si>
</sst>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0000000000000000000000000000"/>
    <numFmt numFmtId="166" formatCode="###\ ###\ ##0&quot;  &quot;;\-###\ ###\ ##0&quot;  &quot;;&quot;-  &quot;"/>
    <numFmt numFmtId="167" formatCode="###\ ##0.0&quot;  &quot;;\-###\ ##0.0&quot;  &quot;;&quot;-  &quot;"/>
  </numFmts>
  <fonts count="25" x14ac:knownFonts="1">
    <font>
      <sz val="10"/>
      <name val="MS Sans Serif"/>
    </font>
    <font>
      <sz val="12"/>
      <color theme="1"/>
      <name val="Arial"/>
      <family val="2"/>
    </font>
    <font>
      <sz val="10"/>
      <name val="Arial"/>
      <family val="2"/>
    </font>
    <font>
      <sz val="8"/>
      <name val="Arial"/>
      <family val="2"/>
    </font>
    <font>
      <sz val="9"/>
      <name val="Arial"/>
      <family val="2"/>
    </font>
    <font>
      <b/>
      <sz val="10"/>
      <name val="Arial"/>
      <family val="2"/>
    </font>
    <font>
      <b/>
      <sz val="12"/>
      <name val="Arial"/>
      <family val="2"/>
    </font>
    <font>
      <sz val="9"/>
      <name val="Arial"/>
      <family val="2"/>
    </font>
    <font>
      <b/>
      <sz val="13"/>
      <name val="Arial"/>
      <family val="2"/>
    </font>
    <font>
      <sz val="12"/>
      <name val="Arial"/>
      <family val="2"/>
    </font>
    <font>
      <sz val="13"/>
      <name val="Arial"/>
      <family val="2"/>
    </font>
    <font>
      <sz val="10"/>
      <color indexed="8"/>
      <name val="MS Sans Serif"/>
      <family val="2"/>
    </font>
    <font>
      <vertAlign val="superscript"/>
      <sz val="8"/>
      <name val="Arial"/>
      <family val="2"/>
    </font>
    <font>
      <b/>
      <sz val="9"/>
      <name val="Arial"/>
      <family val="2"/>
    </font>
    <font>
      <b/>
      <vertAlign val="superscript"/>
      <sz val="9"/>
      <name val="Arial"/>
      <family val="2"/>
    </font>
    <font>
      <sz val="9"/>
      <color indexed="10"/>
      <name val="Arial"/>
      <family val="2"/>
    </font>
    <font>
      <b/>
      <sz val="12"/>
      <color theme="1"/>
      <name val="Arial"/>
      <family val="2"/>
    </font>
    <font>
      <u/>
      <sz val="10"/>
      <color theme="10"/>
      <name val="MS Sans Serif"/>
      <family val="2"/>
    </font>
    <font>
      <sz val="10"/>
      <color theme="1"/>
      <name val="Arial"/>
      <family val="2"/>
    </font>
    <font>
      <sz val="16"/>
      <color theme="1"/>
      <name val="Arial"/>
      <family val="2"/>
    </font>
    <font>
      <sz val="18"/>
      <color theme="1"/>
      <name val="Arial"/>
      <family val="2"/>
    </font>
    <font>
      <b/>
      <sz val="10"/>
      <color theme="1"/>
      <name val="Arial"/>
      <family val="2"/>
    </font>
    <font>
      <sz val="25"/>
      <color theme="1"/>
      <name val="Arial"/>
      <family val="2"/>
    </font>
    <font>
      <sz val="25"/>
      <color indexed="8"/>
      <name val="MS Sans Serif"/>
      <family val="2"/>
    </font>
    <font>
      <sz val="25"/>
      <name val="MS Sans Serif"/>
      <family val="2"/>
    </font>
  </fonts>
  <fills count="3">
    <fill>
      <patternFill patternType="none"/>
    </fill>
    <fill>
      <patternFill patternType="gray125"/>
    </fill>
    <fill>
      <patternFill patternType="solid">
        <fgColor rgb="FFD9D9D9"/>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s>
  <cellStyleXfs count="5">
    <xf numFmtId="0" fontId="0" fillId="0" borderId="0"/>
    <xf numFmtId="0" fontId="17" fillId="0" borderId="0" applyNumberFormat="0" applyFill="0" applyBorder="0" applyAlignment="0" applyProtection="0"/>
    <xf numFmtId="0" fontId="11" fillId="0" borderId="0"/>
    <xf numFmtId="0" fontId="11" fillId="0" borderId="0"/>
    <xf numFmtId="0" fontId="18" fillId="0" borderId="0"/>
  </cellStyleXfs>
  <cellXfs count="141">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Continuous"/>
    </xf>
    <xf numFmtId="0" fontId="2" fillId="0" borderId="0" xfId="0" applyFont="1" applyBorder="1"/>
    <xf numFmtId="3" fontId="2" fillId="0" borderId="0" xfId="0" applyNumberFormat="1" applyFont="1" applyBorder="1" applyAlignment="1">
      <alignment horizontal="right" vertical="center"/>
    </xf>
    <xf numFmtId="0" fontId="7" fillId="0" borderId="0" xfId="0" applyFont="1" applyAlignment="1">
      <alignment horizontal="left"/>
    </xf>
    <xf numFmtId="0" fontId="7" fillId="0" borderId="0" xfId="0" applyFont="1"/>
    <xf numFmtId="0" fontId="11" fillId="0" borderId="0" xfId="2"/>
    <xf numFmtId="0" fontId="18" fillId="0" borderId="0" xfId="2" applyFont="1"/>
    <xf numFmtId="0" fontId="18" fillId="0" borderId="0" xfId="2" applyFont="1" applyAlignment="1">
      <alignment horizontal="left" vertical="top"/>
    </xf>
    <xf numFmtId="0" fontId="18" fillId="0" borderId="0" xfId="2" applyFont="1" applyAlignment="1">
      <alignment horizontal="left"/>
    </xf>
    <xf numFmtId="0" fontId="17" fillId="0" borderId="0" xfId="1" applyAlignment="1">
      <alignment horizontal="left"/>
    </xf>
    <xf numFmtId="0" fontId="2" fillId="0" borderId="0" xfId="3" quotePrefix="1" applyFont="1" applyAlignment="1">
      <alignment horizontal="left"/>
    </xf>
    <xf numFmtId="0" fontId="2" fillId="0" borderId="0" xfId="3" applyFont="1"/>
    <xf numFmtId="0" fontId="2" fillId="0" borderId="0" xfId="3" applyFont="1" applyAlignment="1">
      <alignment horizontal="left"/>
    </xf>
    <xf numFmtId="0" fontId="2" fillId="0" borderId="0" xfId="2" applyFont="1"/>
    <xf numFmtId="0" fontId="2" fillId="0" borderId="0" xfId="2" applyFont="1" applyAlignment="1">
      <alignment horizontal="left"/>
    </xf>
    <xf numFmtId="164" fontId="2" fillId="0" borderId="0" xfId="0" applyNumberFormat="1" applyFont="1" applyBorder="1" applyAlignment="1">
      <alignment vertical="center"/>
    </xf>
    <xf numFmtId="1" fontId="2" fillId="0" borderId="0" xfId="0" applyNumberFormat="1" applyFont="1" applyBorder="1" applyAlignment="1">
      <alignment vertical="center"/>
    </xf>
    <xf numFmtId="165" fontId="2" fillId="0" borderId="0" xfId="0" applyNumberFormat="1" applyFont="1" applyBorder="1"/>
    <xf numFmtId="0" fontId="4" fillId="0" borderId="0" xfId="0" applyFont="1" applyBorder="1" applyAlignment="1"/>
    <xf numFmtId="0" fontId="2" fillId="0" borderId="0" xfId="0" applyFont="1" applyAlignment="1">
      <alignment vertical="center"/>
    </xf>
    <xf numFmtId="0" fontId="4" fillId="0" borderId="0" xfId="0" applyFont="1" applyBorder="1"/>
    <xf numFmtId="0" fontId="4" fillId="0" borderId="0" xfId="0" applyFont="1" applyBorder="1" applyAlignment="1">
      <alignment horizontal="center"/>
    </xf>
    <xf numFmtId="164" fontId="4" fillId="0" borderId="0" xfId="0" applyNumberFormat="1" applyFont="1" applyBorder="1"/>
    <xf numFmtId="3" fontId="4" fillId="0" borderId="0" xfId="0" applyNumberFormat="1" applyFont="1" applyBorder="1" applyAlignment="1"/>
    <xf numFmtId="3" fontId="4" fillId="0" borderId="0" xfId="0" applyNumberFormat="1" applyFont="1" applyAlignment="1">
      <alignment horizontal="right"/>
    </xf>
    <xf numFmtId="1" fontId="4" fillId="0" borderId="0" xfId="0" applyNumberFormat="1" applyFont="1" applyBorder="1" applyAlignment="1">
      <alignment horizontal="right"/>
    </xf>
    <xf numFmtId="0" fontId="4" fillId="0" borderId="0" xfId="0" applyFont="1" applyBorder="1" applyAlignment="1">
      <alignment vertical="center"/>
    </xf>
    <xf numFmtId="3" fontId="4" fillId="0" borderId="0" xfId="0" applyNumberFormat="1" applyFont="1" applyBorder="1" applyAlignment="1">
      <alignment vertical="center"/>
    </xf>
    <xf numFmtId="3" fontId="4" fillId="0" borderId="0" xfId="0" applyNumberFormat="1" applyFont="1" applyBorder="1" applyAlignment="1">
      <alignment horizontal="right" vertical="center"/>
    </xf>
    <xf numFmtId="1" fontId="4" fillId="0" borderId="0" xfId="0" applyNumberFormat="1" applyFont="1" applyBorder="1" applyAlignment="1">
      <alignment horizontal="right" vertical="center"/>
    </xf>
    <xf numFmtId="0" fontId="4" fillId="0" borderId="0" xfId="0" applyFont="1" applyBorder="1" applyAlignment="1">
      <alignment vertical="top"/>
    </xf>
    <xf numFmtId="3" fontId="4" fillId="0" borderId="0" xfId="0" applyNumberFormat="1" applyFont="1" applyAlignment="1">
      <alignment horizontal="right" vertical="top"/>
    </xf>
    <xf numFmtId="3" fontId="4" fillId="0" borderId="0" xfId="0" applyNumberFormat="1" applyFont="1" applyBorder="1" applyAlignment="1">
      <alignment vertical="top"/>
    </xf>
    <xf numFmtId="0" fontId="13" fillId="0" borderId="0" xfId="0" applyFont="1" applyBorder="1" applyAlignment="1">
      <alignment vertical="center"/>
    </xf>
    <xf numFmtId="3" fontId="13" fillId="0" borderId="0" xfId="0" applyNumberFormat="1" applyFont="1" applyBorder="1" applyAlignment="1">
      <alignment horizontal="right" vertical="center"/>
    </xf>
    <xf numFmtId="1" fontId="13" fillId="0" borderId="0" xfId="0" applyNumberFormat="1" applyFont="1" applyBorder="1" applyAlignment="1">
      <alignment horizontal="right" vertical="center"/>
    </xf>
    <xf numFmtId="0" fontId="15" fillId="0" borderId="0" xfId="0" applyFont="1"/>
    <xf numFmtId="3" fontId="4" fillId="0" borderId="0" xfId="0" applyNumberFormat="1" applyFont="1" applyFill="1" applyBorder="1" applyAlignment="1"/>
    <xf numFmtId="3" fontId="4" fillId="0" borderId="0" xfId="0" applyNumberFormat="1" applyFont="1" applyFill="1" applyBorder="1" applyAlignment="1">
      <alignment vertical="center"/>
    </xf>
    <xf numFmtId="3" fontId="4" fillId="0" borderId="0" xfId="0" applyNumberFormat="1" applyFont="1" applyFill="1" applyBorder="1"/>
    <xf numFmtId="3" fontId="4" fillId="0" borderId="0" xfId="0" applyNumberFormat="1" applyFont="1" applyFill="1" applyBorder="1" applyAlignment="1">
      <alignment vertical="top"/>
    </xf>
    <xf numFmtId="3" fontId="13" fillId="0" borderId="0" xfId="0" applyNumberFormat="1" applyFont="1" applyFill="1" applyBorder="1" applyAlignment="1">
      <alignment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4" fillId="0" borderId="7" xfId="0" applyFont="1" applyBorder="1" applyAlignment="1">
      <alignment horizontal="center"/>
    </xf>
    <xf numFmtId="3" fontId="4" fillId="0" borderId="8" xfId="0" applyNumberFormat="1" applyFont="1" applyBorder="1" applyAlignment="1"/>
    <xf numFmtId="1" fontId="4" fillId="0" borderId="8" xfId="0" applyNumberFormat="1" applyFont="1" applyBorder="1" applyAlignment="1">
      <alignment horizontal="right"/>
    </xf>
    <xf numFmtId="3" fontId="4" fillId="0" borderId="8" xfId="0" applyNumberFormat="1" applyFont="1" applyBorder="1" applyAlignment="1">
      <alignment vertical="center"/>
    </xf>
    <xf numFmtId="3" fontId="4" fillId="0" borderId="8" xfId="0" applyNumberFormat="1" applyFont="1" applyBorder="1" applyAlignment="1">
      <alignment horizontal="right"/>
    </xf>
    <xf numFmtId="3" fontId="4" fillId="0" borderId="8" xfId="0" applyNumberFormat="1" applyFont="1" applyBorder="1" applyAlignment="1">
      <alignment horizontal="right" vertical="top"/>
    </xf>
    <xf numFmtId="3" fontId="4" fillId="0" borderId="8" xfId="0" applyNumberFormat="1" applyFont="1" applyBorder="1" applyAlignment="1">
      <alignment horizontal="right" vertical="center"/>
    </xf>
    <xf numFmtId="3" fontId="13" fillId="0" borderId="8" xfId="0" applyNumberFormat="1" applyFont="1" applyBorder="1" applyAlignment="1">
      <alignment horizontal="right" vertical="center"/>
    </xf>
    <xf numFmtId="0" fontId="3" fillId="0" borderId="0" xfId="0" applyFont="1" applyBorder="1"/>
    <xf numFmtId="0" fontId="4" fillId="0" borderId="2" xfId="0" applyFont="1" applyBorder="1"/>
    <xf numFmtId="0" fontId="4" fillId="0" borderId="7" xfId="0" applyFont="1" applyBorder="1"/>
    <xf numFmtId="0" fontId="4" fillId="0" borderId="0" xfId="0" applyFont="1" applyBorder="1" applyAlignment="1">
      <alignment horizontal="left" indent="1"/>
    </xf>
    <xf numFmtId="166" fontId="4" fillId="0" borderId="8" xfId="0" applyNumberFormat="1" applyFont="1" applyFill="1" applyBorder="1" applyAlignment="1">
      <alignment horizontal="right" vertical="center"/>
    </xf>
    <xf numFmtId="167" fontId="4" fillId="0" borderId="0" xfId="0" applyNumberFormat="1" applyFont="1" applyBorder="1" applyAlignment="1">
      <alignment vertical="center"/>
    </xf>
    <xf numFmtId="166" fontId="4" fillId="0" borderId="0" xfId="0" applyNumberFormat="1" applyFont="1" applyBorder="1" applyAlignment="1">
      <alignment vertical="center"/>
    </xf>
    <xf numFmtId="166" fontId="4" fillId="0" borderId="8" xfId="0" applyNumberFormat="1" applyFont="1" applyBorder="1" applyAlignment="1">
      <alignment horizontal="right" vertical="center"/>
    </xf>
    <xf numFmtId="0" fontId="4" fillId="0" borderId="3" xfId="0" applyFont="1" applyBorder="1"/>
    <xf numFmtId="0" fontId="4" fillId="0" borderId="2" xfId="0" applyFont="1" applyBorder="1" applyAlignment="1">
      <alignment vertical="center"/>
    </xf>
    <xf numFmtId="0" fontId="4" fillId="0" borderId="4" xfId="0" applyFont="1" applyBorder="1"/>
    <xf numFmtId="166" fontId="4" fillId="0" borderId="8" xfId="0" applyNumberFormat="1" applyFont="1" applyFill="1" applyBorder="1" applyAlignment="1">
      <alignment horizontal="right"/>
    </xf>
    <xf numFmtId="0" fontId="4" fillId="0" borderId="4" xfId="0" applyFont="1" applyBorder="1" applyAlignment="1">
      <alignment vertical="center"/>
    </xf>
    <xf numFmtId="0" fontId="4" fillId="0" borderId="1" xfId="0" applyFont="1" applyBorder="1" applyAlignment="1">
      <alignment vertical="center"/>
    </xf>
    <xf numFmtId="166" fontId="13" fillId="0" borderId="8" xfId="0" applyNumberFormat="1" applyFont="1" applyBorder="1" applyAlignment="1">
      <alignment horizontal="right" vertical="center"/>
    </xf>
    <xf numFmtId="167" fontId="13" fillId="0" borderId="0" xfId="0" applyNumberFormat="1" applyFont="1" applyBorder="1" applyAlignment="1">
      <alignment vertical="center"/>
    </xf>
    <xf numFmtId="166" fontId="13" fillId="0" borderId="0" xfId="0" applyNumberFormat="1" applyFont="1" applyBorder="1" applyAlignment="1">
      <alignment vertical="center"/>
    </xf>
    <xf numFmtId="0" fontId="11" fillId="0" borderId="0" xfId="2" applyAlignment="1">
      <alignment horizontal="left" vertical="top" wrapText="1"/>
    </xf>
    <xf numFmtId="0" fontId="18" fillId="0" borderId="0" xfId="2" applyFont="1" applyAlignment="1">
      <alignment horizontal="left" wrapText="1"/>
    </xf>
    <xf numFmtId="0" fontId="11" fillId="0" borderId="0" xfId="2" applyAlignment="1">
      <alignment horizontal="left" wrapText="1"/>
    </xf>
    <xf numFmtId="0" fontId="18" fillId="0" borderId="0" xfId="4"/>
    <xf numFmtId="0" fontId="9" fillId="0" borderId="0" xfId="4" applyFont="1"/>
    <xf numFmtId="0" fontId="1" fillId="0" borderId="0" xfId="4" applyFont="1"/>
    <xf numFmtId="0" fontId="9" fillId="0" borderId="0" xfId="4" applyFont="1" applyAlignment="1">
      <alignment horizontal="right"/>
    </xf>
    <xf numFmtId="0" fontId="2" fillId="0" borderId="0" xfId="4" applyFont="1"/>
    <xf numFmtId="0" fontId="8" fillId="0" borderId="0" xfId="4" applyFont="1" applyAlignment="1">
      <alignment horizontal="center"/>
    </xf>
    <xf numFmtId="0" fontId="11" fillId="0" borderId="0" xfId="2" applyFont="1"/>
    <xf numFmtId="0" fontId="11" fillId="0" borderId="0" xfId="2" applyAlignment="1">
      <alignment vertical="top"/>
    </xf>
    <xf numFmtId="0" fontId="5" fillId="0" borderId="0" xfId="3" applyFont="1" applyAlignment="1">
      <alignment horizontal="left"/>
    </xf>
    <xf numFmtId="0" fontId="18" fillId="0" borderId="0" xfId="0" applyFont="1" applyAlignment="1">
      <alignment horizontal="left"/>
    </xf>
    <xf numFmtId="0" fontId="2" fillId="0" borderId="0" xfId="0" applyFont="1" applyAlignment="1">
      <alignment horizontal="left"/>
    </xf>
    <xf numFmtId="0" fontId="18" fillId="0" borderId="0" xfId="0" applyFont="1" applyAlignment="1"/>
    <xf numFmtId="0" fontId="4" fillId="0" borderId="17" xfId="0" applyFont="1" applyBorder="1" applyAlignment="1">
      <alignment vertical="center"/>
    </xf>
    <xf numFmtId="1" fontId="4" fillId="0" borderId="18" xfId="0" applyNumberFormat="1" applyFont="1" applyBorder="1" applyAlignment="1">
      <alignment horizontal="right"/>
    </xf>
    <xf numFmtId="1" fontId="4" fillId="0" borderId="17" xfId="0" applyNumberFormat="1" applyFont="1" applyBorder="1" applyAlignment="1">
      <alignment horizontal="right"/>
    </xf>
    <xf numFmtId="3" fontId="4" fillId="0" borderId="17" xfId="0" applyNumberFormat="1" applyFont="1" applyFill="1" applyBorder="1" applyAlignment="1">
      <alignment vertical="center"/>
    </xf>
    <xf numFmtId="1" fontId="4" fillId="0" borderId="17" xfId="0" applyNumberFormat="1" applyFont="1" applyBorder="1" applyAlignment="1">
      <alignment horizontal="right" vertical="center"/>
    </xf>
    <xf numFmtId="0" fontId="2" fillId="0" borderId="3" xfId="0" applyFont="1" applyBorder="1" applyAlignment="1">
      <alignment vertical="center"/>
    </xf>
    <xf numFmtId="0" fontId="4" fillId="0" borderId="17" xfId="0" applyFont="1" applyBorder="1"/>
    <xf numFmtId="0" fontId="4" fillId="0" borderId="19" xfId="0" applyFont="1" applyBorder="1"/>
    <xf numFmtId="166" fontId="4" fillId="0" borderId="18" xfId="0" applyNumberFormat="1" applyFont="1" applyBorder="1" applyAlignment="1">
      <alignment horizontal="right" vertical="center"/>
    </xf>
    <xf numFmtId="167" fontId="4" fillId="0" borderId="17" xfId="0" applyNumberFormat="1" applyFont="1" applyBorder="1" applyAlignment="1">
      <alignment vertical="center"/>
    </xf>
    <xf numFmtId="166" fontId="4" fillId="0" borderId="17" xfId="0" applyNumberFormat="1" applyFont="1" applyBorder="1" applyAlignment="1">
      <alignment vertical="center"/>
    </xf>
    <xf numFmtId="0" fontId="5" fillId="0" borderId="0" xfId="0" applyFont="1" applyAlignment="1">
      <alignment horizontal="center" vertical="center"/>
    </xf>
    <xf numFmtId="0" fontId="22" fillId="0" borderId="0" xfId="4" applyFont="1" applyAlignment="1">
      <alignment horizontal="right"/>
    </xf>
    <xf numFmtId="0" fontId="24" fillId="0" borderId="0" xfId="0" applyFont="1" applyAlignment="1">
      <alignment horizontal="right"/>
    </xf>
    <xf numFmtId="0" fontId="1" fillId="0" borderId="0" xfId="4" applyFont="1" applyAlignment="1">
      <alignment horizontal="right"/>
    </xf>
    <xf numFmtId="0" fontId="10" fillId="0" borderId="0" xfId="4" applyFont="1" applyAlignment="1">
      <alignment horizontal="center" wrapText="1"/>
    </xf>
    <xf numFmtId="0" fontId="19" fillId="0" borderId="0" xfId="4" applyFont="1"/>
    <xf numFmtId="0" fontId="20" fillId="0" borderId="0" xfId="4" applyFont="1" applyAlignment="1">
      <alignment horizontal="right" vertical="center"/>
    </xf>
    <xf numFmtId="0" fontId="1" fillId="0" borderId="0" xfId="4" applyFont="1" applyAlignment="1">
      <alignment horizontal="right" vertical="center"/>
    </xf>
    <xf numFmtId="0" fontId="23" fillId="0" borderId="0" xfId="2" applyFont="1" applyAlignment="1"/>
    <xf numFmtId="0" fontId="21" fillId="0" borderId="0" xfId="2" applyFont="1" applyAlignment="1">
      <alignment horizontal="left"/>
    </xf>
    <xf numFmtId="0" fontId="18" fillId="0" borderId="0" xfId="2" applyFont="1" applyAlignment="1">
      <alignment horizontal="left" wrapText="1"/>
    </xf>
    <xf numFmtId="0" fontId="18" fillId="0" borderId="0" xfId="2" applyFont="1" applyAlignment="1">
      <alignment horizontal="left" vertical="top" wrapText="1"/>
    </xf>
    <xf numFmtId="0" fontId="11" fillId="0" borderId="0" xfId="2" applyAlignment="1">
      <alignment horizontal="left" vertical="top" wrapText="1"/>
    </xf>
    <xf numFmtId="0" fontId="17" fillId="0" borderId="0" xfId="1" applyAlignment="1"/>
    <xf numFmtId="0" fontId="11" fillId="0" borderId="0" xfId="2" applyAlignment="1"/>
    <xf numFmtId="0" fontId="11" fillId="0" borderId="0" xfId="2" applyAlignment="1">
      <alignment horizontal="left" wrapText="1"/>
    </xf>
    <xf numFmtId="0" fontId="6" fillId="0" borderId="0" xfId="2" applyFont="1" applyAlignment="1">
      <alignment horizontal="left"/>
    </xf>
    <xf numFmtId="0" fontId="16" fillId="0" borderId="0" xfId="2" applyFont="1" applyAlignment="1">
      <alignment horizontal="left"/>
    </xf>
    <xf numFmtId="0" fontId="1" fillId="0" borderId="0" xfId="2" applyFont="1" applyAlignment="1">
      <alignment horizontal="left"/>
    </xf>
    <xf numFmtId="0" fontId="21" fillId="0" borderId="0" xfId="2" applyFont="1" applyAlignment="1">
      <alignment horizontal="left" vertical="top" wrapText="1"/>
    </xf>
    <xf numFmtId="0" fontId="18" fillId="0" borderId="0" xfId="2" applyFont="1" applyAlignment="1">
      <alignment horizontal="left" vertical="top"/>
    </xf>
    <xf numFmtId="0" fontId="21" fillId="0" borderId="0" xfId="2" applyFont="1" applyAlignment="1">
      <alignment horizontal="left" wrapText="1"/>
    </xf>
    <xf numFmtId="0" fontId="5" fillId="0" borderId="0" xfId="0" applyFont="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wrapText="1"/>
    </xf>
  </cellXfs>
  <cellStyles count="5">
    <cellStyle name="Hyperlink" xfId="1" builtinId="8"/>
    <cellStyle name="Standard" xfId="0" builtinId="0"/>
    <cellStyle name="Standard 3 2" xfId="2"/>
    <cellStyle name="Standard 8" xfId="4"/>
    <cellStyle name="Standard_T0_1" xfId="3"/>
  </cellStyles>
  <dxfs count="4">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629462</xdr:colOff>
      <xdr:row>3</xdr:row>
      <xdr:rowOff>66675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142876</xdr:rowOff>
    </xdr:from>
    <xdr:to>
      <xdr:col>6</xdr:col>
      <xdr:colOff>857250</xdr:colOff>
      <xdr:row>52</xdr:row>
      <xdr:rowOff>114301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96076"/>
          <a:ext cx="6400800" cy="30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32904</xdr:colOff>
      <xdr:row>20</xdr:row>
      <xdr:rowOff>27710</xdr:rowOff>
    </xdr:from>
    <xdr:to>
      <xdr:col>5</xdr:col>
      <xdr:colOff>787978</xdr:colOff>
      <xdr:row>30</xdr:row>
      <xdr:rowOff>65810</xdr:rowOff>
    </xdr:to>
    <xdr:sp macro="" textlink="">
      <xdr:nvSpPr>
        <xdr:cNvPr id="1025" name="Text 1"/>
        <xdr:cNvSpPr txBox="1">
          <a:spLocks noChangeArrowheads="1"/>
        </xdr:cNvSpPr>
      </xdr:nvSpPr>
      <xdr:spPr bwMode="auto">
        <a:xfrm>
          <a:off x="32904" y="3837710"/>
          <a:ext cx="6305551" cy="176991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de-DE" sz="900" b="0" i="0" u="none" strike="noStrike" baseline="0">
              <a:solidFill>
                <a:srgbClr val="000000"/>
              </a:solidFill>
              <a:latin typeface="Arial"/>
              <a:cs typeface="Arial"/>
            </a:rPr>
            <a:t>Nach Auswertung von 60 Prozent der vorgesehenen Probefelder der "Besonderen Ernteermittlung" (Erntemessung), der zweiten Ernteschätzung der amtlichen Ernteberichterstatter von Ende Juli sowie den vorläufigen Anbauflächen der repräsentativen Bodennutzungshaupterhebung, kann in Schleswig-Holstein mit einer  Getreideernte von 2,39 Millionen Tonnen gerechnet werden. Mit  1,6 Mio. t entfallen allein  66 Prozent der Getreideernte auf den  Weizen.  Die Getreideanbaufläche </a:t>
          </a:r>
          <a:r>
            <a:rPr lang="de-DE" sz="900" b="0" i="0" u="none" strike="noStrike" baseline="30000">
              <a:solidFill>
                <a:srgbClr val="000000"/>
              </a:solidFill>
              <a:latin typeface="Arial"/>
              <a:cs typeface="Arial"/>
            </a:rPr>
            <a:t>1) </a:t>
          </a:r>
          <a:r>
            <a:rPr lang="de-DE" sz="900" b="0" i="0" u="none" strike="noStrike" baseline="0">
              <a:solidFill>
                <a:srgbClr val="000000"/>
              </a:solidFill>
              <a:latin typeface="Arial"/>
              <a:cs typeface="Arial"/>
            </a:rPr>
            <a:t>wurde deutlich um 51 000 Hektar auf 278 000 ha eingeschränkt. Die Anbaufläche vom Winterweizen nahm stark um 29 Prozent oder 63 000 ha ab. Die Wintergerste blieb in ihrem Anbauumpfang unverändert. Bei allen anderen Getreidearten vergrößerte sich die Anbauflächen im Berichtsjahr.</a:t>
          </a:r>
        </a:p>
        <a:p>
          <a:pPr algn="just" rtl="0">
            <a:lnSpc>
              <a:spcPts val="1100"/>
            </a:lnSpc>
            <a:defRPr sz="1000"/>
          </a:pPr>
          <a:endParaRPr lang="de-DE" sz="900" b="0" i="0" u="none" strike="noStrike" baseline="0">
            <a:solidFill>
              <a:srgbClr val="000000"/>
            </a:solidFill>
            <a:latin typeface="Arial"/>
            <a:cs typeface="Arial"/>
          </a:endParaRPr>
        </a:p>
      </xdr:txBody>
    </xdr:sp>
    <xdr:clientData/>
  </xdr:twoCellAnchor>
  <xdr:twoCellAnchor>
    <xdr:from>
      <xdr:col>0</xdr:col>
      <xdr:colOff>73268</xdr:colOff>
      <xdr:row>52</xdr:row>
      <xdr:rowOff>50621</xdr:rowOff>
    </xdr:from>
    <xdr:to>
      <xdr:col>5</xdr:col>
      <xdr:colOff>852587</xdr:colOff>
      <xdr:row>55</xdr:row>
      <xdr:rowOff>102577</xdr:rowOff>
    </xdr:to>
    <xdr:sp macro="" textlink="">
      <xdr:nvSpPr>
        <xdr:cNvPr id="2" name="Textfeld 1"/>
        <xdr:cNvSpPr txBox="1"/>
      </xdr:nvSpPr>
      <xdr:spPr>
        <a:xfrm>
          <a:off x="73268" y="9084717"/>
          <a:ext cx="6333127" cy="535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77932</xdr:colOff>
      <xdr:row>27</xdr:row>
      <xdr:rowOff>114302</xdr:rowOff>
    </xdr:from>
    <xdr:to>
      <xdr:col>7</xdr:col>
      <xdr:colOff>649432</xdr:colOff>
      <xdr:row>46</xdr:row>
      <xdr:rowOff>7328</xdr:rowOff>
    </xdr:to>
    <xdr:sp macro="" textlink="">
      <xdr:nvSpPr>
        <xdr:cNvPr id="3" name="Text 1"/>
        <xdr:cNvSpPr txBox="1">
          <a:spLocks noChangeArrowheads="1"/>
        </xdr:cNvSpPr>
      </xdr:nvSpPr>
      <xdr:spPr bwMode="auto">
        <a:xfrm>
          <a:off x="77932" y="5228494"/>
          <a:ext cx="6271846" cy="309489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de-DE" sz="900">
              <a:effectLst/>
              <a:latin typeface="Arial" pitchFamily="34" charset="0"/>
              <a:ea typeface="+mn-ea"/>
              <a:cs typeface="Arial" pitchFamily="34" charset="0"/>
            </a:rPr>
            <a:t>Trotz des Vegetationsrückstandes von bis zu 2 Wochen im Frühjahr reiften durch eine ausreichende Wasserversorgung und der nachfolgenden Hochdruckwetterlage bis Ende Juni gute Getreidebestände heran. Hitze und hohe Sonneneinstrahlung im Juli führten während der Kornfüllungsphase zu einer zügigen Abreife. Ab August wurde die Getreideernte durch gelegentliche Niederschläge unterbrochen.</a:t>
          </a:r>
        </a:p>
        <a:p>
          <a:pPr marL="0" marR="0" indent="0" defTabSz="914400" eaLnBrk="1" fontAlgn="auto" latinLnBrk="0" hangingPunct="1">
            <a:lnSpc>
              <a:spcPct val="100000"/>
            </a:lnSpc>
            <a:spcBef>
              <a:spcPts val="0"/>
            </a:spcBef>
            <a:spcAft>
              <a:spcPts val="0"/>
            </a:spcAft>
            <a:buClrTx/>
            <a:buSzTx/>
            <a:buFontTx/>
            <a:buNone/>
            <a:tabLst/>
            <a:defRPr/>
          </a:pPr>
          <a:endParaRPr lang="de-DE" sz="900">
            <a:effectLst/>
            <a:latin typeface="Arial" pitchFamily="34" charset="0"/>
            <a:ea typeface="+mn-ea"/>
            <a:cs typeface="Arial" pitchFamily="34" charset="0"/>
          </a:endParaRPr>
        </a:p>
        <a:p>
          <a:r>
            <a:rPr lang="de-DE" sz="900">
              <a:effectLst/>
              <a:latin typeface="Arial" pitchFamily="34" charset="0"/>
              <a:ea typeface="+mn-ea"/>
              <a:cs typeface="Arial" pitchFamily="34" charset="0"/>
            </a:rPr>
            <a:t>Die Ernte der Wintergerste (19 Prozent der gesamten Getreideanbaufläche) konnte aufgrund des guten Erntewetters im Juli zum größten Teil abgeschlossen werden. Dabei erreichte die Wintergerste einen Hektarertrag von 86 dt/ha, der damit nur sieben Prozent unter dem Rekordhektarertrag aus dem Vorjahr von 93 dt/ha lag. Da der Anbauumfang sich nicht veränderte, blieb auch die Erntemenge mit 0,5 Mio. t sieben Prozent unter dem Vorjahreswert.</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Für Raps wird ein Durchschnittsertrag von knapp 42 dt/ha erwartet. Die Anbaufläche ist in diesem Jahr wieder auf ihr durchschnittliches Niveau von 112 000 ha angestiegen, so dass mit einer Gesamterntemenge von 0,5 Mio. t gerechnet werden kann.</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In die Ertragsmessungen sollen insgesamt 835 ausgewählte Felder im Rahmen der Stichprobe für die Besondere Ernte- und Qualitätsermittlung einbezogen werden. Da die Getreideernte noch nicht abgeschlossen ist, konnten noch nicht alle Proben genommen und ausgewertet werden. Somit kann die endgültige Getreidemenge noch von diesem Ergebnis abweichen. Bei den Erträgen sind regional starke Unterschiede zu verzeichnen. Besonders auf den guten Marschböden oder auf den Flächen im Östlichen Hügelland werden vielerorts Spitzenerträge erzielt.</a:t>
          </a:r>
        </a:p>
        <a:p>
          <a:pPr algn="l" rtl="0">
            <a:lnSpc>
              <a:spcPts val="600"/>
            </a:lnSpc>
            <a:defRPr sz="1000"/>
          </a:pPr>
          <a:endParaRPr lang="de-DE"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LDBER/STETIG/LAND/LA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Ernte/BEE/Erntesch&#228;tzungen/2013/BEE-1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 val="W."/>
      <sheetName val="Wi."/>
      <sheetName val="Win."/>
      <sheetName val="Wint."/>
      <sheetName val="Winte."/>
      <sheetName val="Winter."/>
      <sheetName val="Winterr."/>
      <sheetName val="Winterra."/>
      <sheetName val="Winterraa."/>
      <sheetName val="Winterrap."/>
      <sheetName val="Winterraps."/>
      <sheetName val="W"/>
      <sheetName val="Wi"/>
      <sheetName val="Win"/>
      <sheetName val="Wint"/>
      <sheetName val="Winte"/>
      <sheetName val="Winter"/>
      <sheetName val="Winterr"/>
      <sheetName val="Winterra"/>
    </sheetNames>
    <sheetDataSet>
      <sheetData sheetId="0"/>
      <sheetData sheetId="1">
        <row r="66">
          <cell r="B66">
            <v>221041.66</v>
          </cell>
        </row>
      </sheetData>
      <sheetData sheetId="2">
        <row r="66">
          <cell r="B66">
            <v>7538.11</v>
          </cell>
        </row>
      </sheetData>
      <sheetData sheetId="3"/>
      <sheetData sheetId="4"/>
      <sheetData sheetId="5">
        <row r="66">
          <cell r="E66">
            <v>2063134</v>
          </cell>
          <cell r="G66">
            <v>1827292.1666666667</v>
          </cell>
        </row>
      </sheetData>
      <sheetData sheetId="6">
        <row r="66">
          <cell r="B66">
            <v>26125.46</v>
          </cell>
          <cell r="E66">
            <v>198710</v>
          </cell>
          <cell r="G66">
            <v>151589.83333333334</v>
          </cell>
        </row>
      </sheetData>
      <sheetData sheetId="7">
        <row r="66">
          <cell r="B66">
            <v>53218.48</v>
          </cell>
        </row>
      </sheetData>
      <sheetData sheetId="8">
        <row r="66">
          <cell r="B66">
            <v>8135.86</v>
          </cell>
        </row>
      </sheetData>
      <sheetData sheetId="9">
        <row r="66">
          <cell r="E66">
            <v>537064</v>
          </cell>
          <cell r="G66">
            <v>486001</v>
          </cell>
        </row>
      </sheetData>
      <sheetData sheetId="10">
        <row r="66">
          <cell r="B66">
            <v>5689.48</v>
          </cell>
          <cell r="E66">
            <v>43251</v>
          </cell>
          <cell r="G66">
            <v>45218</v>
          </cell>
        </row>
      </sheetData>
      <sheetData sheetId="11"/>
      <sheetData sheetId="12"/>
      <sheetData sheetId="13">
        <row r="66">
          <cell r="B66">
            <v>7715.99</v>
          </cell>
          <cell r="E66">
            <v>45478</v>
          </cell>
          <cell r="G66">
            <v>39449.5</v>
          </cell>
        </row>
      </sheetData>
      <sheetData sheetId="14">
        <row r="66">
          <cell r="K66">
            <v>87.65</v>
          </cell>
        </row>
      </sheetData>
      <sheetData sheetId="15">
        <row r="66">
          <cell r="K66">
            <v>88.8</v>
          </cell>
        </row>
      </sheetData>
      <sheetData sheetId="16">
        <row r="66">
          <cell r="K66">
            <v>83.71</v>
          </cell>
        </row>
      </sheetData>
      <sheetData sheetId="17"/>
      <sheetData sheetId="18"/>
      <sheetData sheetId="19"/>
      <sheetData sheetId="20">
        <row r="66">
          <cell r="B66">
            <v>60493.58</v>
          </cell>
          <cell r="E66">
            <v>255101</v>
          </cell>
          <cell r="G66">
            <v>404080.33333333331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E "/>
    </sheetNames>
    <sheetDataSet>
      <sheetData sheetId="0">
        <row r="14">
          <cell r="E14">
            <v>158014.98000000001</v>
          </cell>
          <cell r="K14">
            <v>88.068216487687579</v>
          </cell>
          <cell r="L14">
            <v>91.08</v>
          </cell>
          <cell r="M14">
            <v>92.84</v>
          </cell>
        </row>
        <row r="15">
          <cell r="E15">
            <v>14156.03</v>
          </cell>
          <cell r="K15">
            <v>64.541927777954157</v>
          </cell>
          <cell r="L15">
            <v>66.180000000000007</v>
          </cell>
          <cell r="M15">
            <v>74.290000000000006</v>
          </cell>
        </row>
        <row r="16">
          <cell r="K16">
            <v>87.60048834936795</v>
          </cell>
          <cell r="L16">
            <v>90.26</v>
          </cell>
          <cell r="M16">
            <v>91.31</v>
          </cell>
        </row>
        <row r="17">
          <cell r="E17">
            <v>26689.15</v>
          </cell>
          <cell r="K17">
            <v>62.13035475628628</v>
          </cell>
          <cell r="L17">
            <v>76.06</v>
          </cell>
          <cell r="M17">
            <v>79.099999999999994</v>
          </cell>
        </row>
        <row r="18">
          <cell r="K18">
            <v>84.933288806389015</v>
          </cell>
          <cell r="L18">
            <v>88.8</v>
          </cell>
          <cell r="M18">
            <v>89.68</v>
          </cell>
        </row>
        <row r="19">
          <cell r="E19">
            <v>53235.92</v>
          </cell>
          <cell r="K19">
            <v>79.573998091989736</v>
          </cell>
          <cell r="L19">
            <v>92.53</v>
          </cell>
          <cell r="M19">
            <v>85.7</v>
          </cell>
        </row>
        <row r="20">
          <cell r="E20">
            <v>8653.2099999999991</v>
          </cell>
          <cell r="K20">
            <v>45.641061768981729</v>
          </cell>
          <cell r="L20">
            <v>54.86</v>
          </cell>
          <cell r="M20">
            <v>55.54</v>
          </cell>
        </row>
        <row r="21">
          <cell r="K21">
            <v>74.885924395110564</v>
          </cell>
          <cell r="L21">
            <v>87.53</v>
          </cell>
          <cell r="M21">
            <v>81.48</v>
          </cell>
        </row>
        <row r="22">
          <cell r="E22">
            <v>11595.95</v>
          </cell>
          <cell r="K22">
            <v>52.670801759009002</v>
          </cell>
          <cell r="L22">
            <v>58.94</v>
          </cell>
          <cell r="M22">
            <v>50.74</v>
          </cell>
        </row>
        <row r="23">
          <cell r="E23">
            <v>5832.77</v>
          </cell>
          <cell r="K23">
            <v>65.018618310025914</v>
          </cell>
          <cell r="L23">
            <v>76.02</v>
          </cell>
          <cell r="M23">
            <v>76.53</v>
          </cell>
        </row>
        <row r="24">
          <cell r="K24">
            <v>71.92397592949203</v>
          </cell>
          <cell r="L24">
            <v>83.71</v>
          </cell>
          <cell r="M24">
            <v>76.62</v>
          </cell>
        </row>
        <row r="25">
          <cell r="K25">
            <v>81.62850688265641</v>
          </cell>
          <cell r="L25">
            <v>87.65</v>
          </cell>
          <cell r="M25">
            <v>85.95</v>
          </cell>
        </row>
        <row r="26">
          <cell r="E26">
            <v>112297.59</v>
          </cell>
          <cell r="K26">
            <v>40.972567711663331</v>
          </cell>
          <cell r="L26">
            <v>42.17</v>
          </cell>
          <cell r="M26">
            <v>41.74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4" sqref="A7"/>
    </sheetView>
  </sheetViews>
  <sheetFormatPr baseColWidth="10" defaultColWidth="11.28515625" defaultRowHeight="12.75" x14ac:dyDescent="0.2"/>
  <cols>
    <col min="1" max="7" width="13.140625" style="80" customWidth="1"/>
    <col min="8" max="8" width="10.7109375" style="80" customWidth="1"/>
    <col min="9" max="95" width="12.140625" style="80" customWidth="1"/>
    <col min="96" max="16384" width="11.28515625" style="80"/>
  </cols>
  <sheetData>
    <row r="3" spans="1:7" ht="20.25" x14ac:dyDescent="0.3">
      <c r="A3" s="108" t="s">
        <v>4</v>
      </c>
      <c r="B3" s="108"/>
      <c r="C3" s="108"/>
      <c r="D3" s="108"/>
    </row>
    <row r="4" spans="1:7" ht="20.25" x14ac:dyDescent="0.3">
      <c r="A4" s="108" t="s">
        <v>5</v>
      </c>
      <c r="B4" s="108"/>
      <c r="C4" s="108"/>
      <c r="D4" s="108"/>
    </row>
    <row r="11" spans="1:7" ht="15" x14ac:dyDescent="0.2">
      <c r="A11" s="81"/>
      <c r="F11" s="82"/>
      <c r="G11" s="83"/>
    </row>
    <row r="13" spans="1:7" x14ac:dyDescent="0.2">
      <c r="A13" s="84"/>
    </row>
    <row r="15" spans="1:7" ht="23.25" x14ac:dyDescent="0.2">
      <c r="D15" s="109" t="s">
        <v>74</v>
      </c>
      <c r="E15" s="109"/>
      <c r="F15" s="109"/>
      <c r="G15" s="109"/>
    </row>
    <row r="16" spans="1:7" ht="15" x14ac:dyDescent="0.2">
      <c r="D16" s="110" t="s">
        <v>77</v>
      </c>
      <c r="E16" s="110"/>
      <c r="F16" s="110"/>
      <c r="G16" s="110"/>
    </row>
    <row r="18" spans="1:7" ht="31.5" x14ac:dyDescent="0.45">
      <c r="A18" s="104" t="s">
        <v>75</v>
      </c>
      <c r="B18" s="111"/>
      <c r="C18" s="111"/>
      <c r="D18" s="111"/>
      <c r="E18" s="111"/>
      <c r="F18" s="111"/>
      <c r="G18" s="111"/>
    </row>
    <row r="19" spans="1:7" ht="30.75" x14ac:dyDescent="0.4">
      <c r="B19" s="104" t="s">
        <v>76</v>
      </c>
      <c r="C19" s="104"/>
      <c r="D19" s="104"/>
      <c r="E19" s="104"/>
      <c r="F19" s="104"/>
      <c r="G19" s="104"/>
    </row>
    <row r="20" spans="1:7" ht="31.5" x14ac:dyDescent="0.45">
      <c r="A20" s="104" t="s">
        <v>91</v>
      </c>
      <c r="B20" s="105"/>
      <c r="C20" s="105"/>
      <c r="D20" s="105"/>
      <c r="E20" s="105"/>
      <c r="F20" s="105"/>
      <c r="G20" s="105"/>
    </row>
    <row r="21" spans="1:7" ht="16.5" x14ac:dyDescent="0.25">
      <c r="A21" s="85"/>
      <c r="B21" s="85"/>
      <c r="C21" s="85"/>
      <c r="D21" s="85"/>
      <c r="E21" s="85"/>
      <c r="F21" s="85"/>
    </row>
    <row r="22" spans="1:7" ht="15" x14ac:dyDescent="0.2">
      <c r="E22" s="106" t="s">
        <v>95</v>
      </c>
      <c r="F22" s="106"/>
      <c r="G22" s="106"/>
    </row>
    <row r="23" spans="1:7" ht="16.5" x14ac:dyDescent="0.25">
      <c r="A23" s="107"/>
      <c r="B23" s="107"/>
      <c r="C23" s="107"/>
      <c r="D23" s="107"/>
      <c r="E23" s="107"/>
      <c r="F23" s="107"/>
      <c r="G23" s="107"/>
    </row>
  </sheetData>
  <mergeCells count="9">
    <mergeCell ref="A20:G20"/>
    <mergeCell ref="E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8/13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view="pageLayout" zoomScaleNormal="100" workbookViewId="0">
      <selection activeCell="E22" sqref="E22"/>
    </sheetView>
  </sheetViews>
  <sheetFormatPr baseColWidth="10" defaultColWidth="11.28515625" defaultRowHeight="12.75" x14ac:dyDescent="0.2"/>
  <cols>
    <col min="1" max="1" width="10.140625" style="9" customWidth="1"/>
    <col min="2" max="6" width="13.140625" style="9" customWidth="1"/>
    <col min="7" max="7" width="16" style="9" customWidth="1"/>
    <col min="8" max="16384" width="11.28515625" style="9"/>
  </cols>
  <sheetData>
    <row r="2" spans="1:7" ht="15.75" x14ac:dyDescent="0.25">
      <c r="A2" s="119" t="s">
        <v>7</v>
      </c>
      <c r="B2" s="119"/>
      <c r="C2" s="119"/>
      <c r="D2" s="119"/>
      <c r="E2" s="119"/>
      <c r="F2" s="119"/>
      <c r="G2" s="119"/>
    </row>
    <row r="3" spans="1:7" ht="10.5" customHeight="1" x14ac:dyDescent="0.2"/>
    <row r="4" spans="1:7" ht="15.75" x14ac:dyDescent="0.25">
      <c r="A4" s="120" t="s">
        <v>8</v>
      </c>
      <c r="B4" s="121"/>
      <c r="C4" s="121"/>
      <c r="D4" s="121"/>
      <c r="E4" s="121"/>
      <c r="F4" s="121"/>
      <c r="G4" s="121"/>
    </row>
    <row r="5" spans="1:7" x14ac:dyDescent="0.2">
      <c r="A5" s="112" t="s">
        <v>9</v>
      </c>
      <c r="B5" s="112"/>
      <c r="C5" s="112"/>
      <c r="D5" s="112"/>
      <c r="E5" s="112"/>
      <c r="F5" s="112"/>
      <c r="G5" s="112"/>
    </row>
    <row r="6" spans="1:7" ht="7.5" customHeight="1" x14ac:dyDescent="0.2">
      <c r="A6" s="10"/>
    </row>
    <row r="7" spans="1:7" x14ac:dyDescent="0.2">
      <c r="A7" s="122" t="s">
        <v>10</v>
      </c>
      <c r="B7" s="115"/>
      <c r="C7" s="115"/>
      <c r="D7" s="115"/>
      <c r="E7" s="115"/>
      <c r="F7" s="115"/>
      <c r="G7" s="115"/>
    </row>
    <row r="8" spans="1:7" x14ac:dyDescent="0.2">
      <c r="A8" s="113" t="s">
        <v>11</v>
      </c>
      <c r="B8" s="118"/>
      <c r="C8" s="118"/>
      <c r="D8" s="118"/>
      <c r="E8" s="118"/>
      <c r="F8" s="118"/>
      <c r="G8" s="118"/>
    </row>
    <row r="10" spans="1:7" ht="12.75" customHeight="1" x14ac:dyDescent="0.2">
      <c r="A10" s="123" t="s">
        <v>12</v>
      </c>
      <c r="B10" s="123"/>
      <c r="C10" s="123"/>
      <c r="D10" s="123"/>
      <c r="E10" s="123"/>
      <c r="F10" s="123"/>
      <c r="G10" s="123"/>
    </row>
    <row r="11" spans="1:7" x14ac:dyDescent="0.2">
      <c r="A11" s="11" t="s">
        <v>13</v>
      </c>
      <c r="B11" s="77"/>
      <c r="C11" s="77"/>
      <c r="D11" s="77"/>
      <c r="E11" s="77"/>
      <c r="F11" s="77"/>
      <c r="G11" s="77"/>
    </row>
    <row r="12" spans="1:7" ht="8.4499999999999993" customHeight="1" x14ac:dyDescent="0.2">
      <c r="A12" s="122"/>
      <c r="B12" s="122"/>
      <c r="C12" s="122"/>
      <c r="D12" s="122"/>
      <c r="E12" s="122"/>
      <c r="F12" s="122"/>
      <c r="G12" s="122"/>
    </row>
    <row r="13" spans="1:7" x14ac:dyDescent="0.2">
      <c r="A13" s="86"/>
    </row>
    <row r="14" spans="1:7" x14ac:dyDescent="0.2">
      <c r="A14" s="124" t="s">
        <v>14</v>
      </c>
      <c r="B14" s="124"/>
      <c r="C14" s="124"/>
      <c r="D14" s="124"/>
      <c r="E14" s="124"/>
      <c r="F14" s="124"/>
      <c r="G14" s="124"/>
    </row>
    <row r="15" spans="1:7" ht="15" customHeight="1" x14ac:dyDescent="0.2">
      <c r="A15" s="113" t="s">
        <v>15</v>
      </c>
      <c r="B15" s="113"/>
      <c r="C15" s="113"/>
      <c r="D15" s="113"/>
      <c r="E15" s="113"/>
      <c r="F15" s="113"/>
      <c r="G15" s="113"/>
    </row>
    <row r="16" spans="1:7" ht="14.25" customHeight="1" x14ac:dyDescent="0.2">
      <c r="A16" s="12" t="s">
        <v>79</v>
      </c>
      <c r="B16" s="12" t="s">
        <v>16</v>
      </c>
      <c r="C16" s="78"/>
      <c r="D16" s="78"/>
      <c r="E16" s="78"/>
      <c r="F16" s="78"/>
      <c r="G16" s="78"/>
    </row>
    <row r="17" spans="1:7" ht="14.25" customHeight="1" x14ac:dyDescent="0.2">
      <c r="A17" s="12" t="s">
        <v>17</v>
      </c>
      <c r="B17" s="13" t="s">
        <v>80</v>
      </c>
      <c r="C17" s="78"/>
      <c r="D17" s="78"/>
      <c r="E17" s="78"/>
      <c r="F17" s="78"/>
      <c r="G17" s="78"/>
    </row>
    <row r="18" spans="1:7" x14ac:dyDescent="0.2">
      <c r="A18" s="78"/>
      <c r="B18" s="79"/>
      <c r="C18" s="79"/>
      <c r="D18" s="79"/>
      <c r="E18" s="79"/>
      <c r="F18" s="79"/>
      <c r="G18" s="79"/>
    </row>
    <row r="19" spans="1:7" x14ac:dyDescent="0.2">
      <c r="A19" s="124" t="s">
        <v>81</v>
      </c>
      <c r="B19" s="124"/>
      <c r="C19" s="124"/>
      <c r="D19" s="124"/>
      <c r="E19" s="124"/>
      <c r="F19" s="124"/>
      <c r="G19" s="124"/>
    </row>
    <row r="20" spans="1:7" ht="18.75" customHeight="1" x14ac:dyDescent="0.2">
      <c r="A20" s="78" t="s">
        <v>18</v>
      </c>
      <c r="B20" s="113" t="s">
        <v>19</v>
      </c>
      <c r="C20" s="113"/>
      <c r="D20" s="78"/>
      <c r="E20" s="78"/>
      <c r="F20" s="78"/>
      <c r="G20" s="78"/>
    </row>
    <row r="21" spans="1:7" ht="14.25" customHeight="1" x14ac:dyDescent="0.2">
      <c r="A21" s="78" t="s">
        <v>20</v>
      </c>
      <c r="B21" s="113" t="s">
        <v>21</v>
      </c>
      <c r="C21" s="113"/>
      <c r="D21" s="78"/>
      <c r="E21" s="78"/>
      <c r="F21" s="78"/>
      <c r="G21" s="78"/>
    </row>
    <row r="22" spans="1:7" ht="12.75" customHeight="1" x14ac:dyDescent="0.2">
      <c r="A22" s="78"/>
      <c r="B22" s="113" t="s">
        <v>22</v>
      </c>
      <c r="C22" s="113"/>
      <c r="D22" s="79"/>
      <c r="E22" s="79"/>
      <c r="F22" s="79"/>
      <c r="G22" s="79"/>
    </row>
    <row r="23" spans="1:7" x14ac:dyDescent="0.2">
      <c r="A23" s="10"/>
    </row>
    <row r="24" spans="1:7" x14ac:dyDescent="0.2">
      <c r="A24" s="78" t="s">
        <v>82</v>
      </c>
      <c r="B24" s="116" t="s">
        <v>23</v>
      </c>
      <c r="C24" s="117"/>
      <c r="D24" s="117"/>
      <c r="E24" s="117"/>
      <c r="F24" s="117"/>
      <c r="G24" s="117"/>
    </row>
    <row r="25" spans="1:7" x14ac:dyDescent="0.2">
      <c r="A25" s="78"/>
      <c r="B25" s="79"/>
      <c r="C25" s="79"/>
      <c r="D25" s="79"/>
      <c r="E25" s="79"/>
      <c r="F25" s="79"/>
      <c r="G25" s="79"/>
    </row>
    <row r="26" spans="1:7" x14ac:dyDescent="0.2">
      <c r="A26" s="78"/>
      <c r="B26" s="79"/>
      <c r="C26" s="79"/>
      <c r="D26" s="79"/>
      <c r="E26" s="79"/>
      <c r="F26" s="79"/>
      <c r="G26" s="79"/>
    </row>
    <row r="27" spans="1:7" ht="12.75" customHeight="1" x14ac:dyDescent="0.2">
      <c r="A27" s="113" t="s">
        <v>24</v>
      </c>
      <c r="B27" s="118"/>
      <c r="C27" s="118"/>
      <c r="D27" s="118"/>
      <c r="E27" s="118"/>
      <c r="F27" s="118"/>
      <c r="G27" s="118"/>
    </row>
    <row r="28" spans="1:7" ht="14.25" customHeight="1" x14ac:dyDescent="0.2">
      <c r="A28" s="10" t="s">
        <v>25</v>
      </c>
      <c r="B28" s="79"/>
      <c r="C28" s="79"/>
      <c r="D28" s="79"/>
      <c r="E28" s="79"/>
      <c r="F28" s="79"/>
      <c r="G28" s="79"/>
    </row>
    <row r="29" spans="1:7" s="87" customFormat="1" ht="42.75" customHeight="1" x14ac:dyDescent="0.2">
      <c r="A29" s="114" t="s">
        <v>83</v>
      </c>
      <c r="B29" s="115"/>
      <c r="C29" s="115"/>
      <c r="D29" s="115"/>
      <c r="E29" s="115"/>
      <c r="F29" s="115"/>
      <c r="G29" s="115"/>
    </row>
    <row r="30" spans="1:7" ht="11.25" customHeight="1" x14ac:dyDescent="0.2">
      <c r="A30" s="78"/>
      <c r="B30" s="79"/>
      <c r="C30" s="79"/>
      <c r="D30" s="79"/>
      <c r="E30" s="79"/>
      <c r="F30" s="79"/>
      <c r="G30" s="79"/>
    </row>
    <row r="31" spans="1:7" ht="11.25" customHeight="1" x14ac:dyDescent="0.2">
      <c r="A31" s="78"/>
      <c r="B31" s="79"/>
      <c r="C31" s="79"/>
      <c r="D31" s="79"/>
      <c r="E31" s="79"/>
      <c r="F31" s="79"/>
      <c r="G31" s="79"/>
    </row>
    <row r="32" spans="1:7" ht="12.75" customHeight="1" x14ac:dyDescent="0.2">
      <c r="A32" s="113"/>
      <c r="B32" s="118"/>
      <c r="C32" s="118"/>
      <c r="D32" s="118"/>
      <c r="E32" s="118"/>
      <c r="F32" s="118"/>
      <c r="G32" s="118"/>
    </row>
    <row r="33" spans="1:7" ht="9.75" customHeight="1" x14ac:dyDescent="0.2">
      <c r="A33" s="10"/>
    </row>
    <row r="34" spans="1:7" x14ac:dyDescent="0.2">
      <c r="A34" s="10"/>
    </row>
    <row r="35" spans="1:7" x14ac:dyDescent="0.2">
      <c r="A35" s="10"/>
    </row>
    <row r="36" spans="1:7" x14ac:dyDescent="0.2">
      <c r="A36" s="112" t="s">
        <v>84</v>
      </c>
      <c r="B36" s="112"/>
    </row>
    <row r="38" spans="1:7" x14ac:dyDescent="0.2">
      <c r="A38" s="14">
        <v>0</v>
      </c>
      <c r="B38" s="15" t="s">
        <v>26</v>
      </c>
    </row>
    <row r="39" spans="1:7" x14ac:dyDescent="0.2">
      <c r="A39" s="16" t="s">
        <v>27</v>
      </c>
      <c r="B39" s="15" t="s">
        <v>28</v>
      </c>
    </row>
    <row r="40" spans="1:7" x14ac:dyDescent="0.2">
      <c r="A40" s="88" t="s">
        <v>29</v>
      </c>
      <c r="B40" s="15" t="s">
        <v>30</v>
      </c>
    </row>
    <row r="41" spans="1:7" x14ac:dyDescent="0.2">
      <c r="A41" s="88" t="s">
        <v>31</v>
      </c>
      <c r="B41" s="15" t="s">
        <v>32</v>
      </c>
    </row>
    <row r="42" spans="1:7" x14ac:dyDescent="0.2">
      <c r="A42" s="16" t="s">
        <v>85</v>
      </c>
      <c r="B42" s="15" t="s">
        <v>33</v>
      </c>
    </row>
    <row r="43" spans="1:7" x14ac:dyDescent="0.2">
      <c r="A43" s="16" t="s">
        <v>34</v>
      </c>
      <c r="B43" s="15" t="s">
        <v>35</v>
      </c>
    </row>
    <row r="44" spans="1:7" x14ac:dyDescent="0.2">
      <c r="A44" s="16" t="s">
        <v>36</v>
      </c>
      <c r="B44" s="17" t="s">
        <v>37</v>
      </c>
    </row>
    <row r="45" spans="1:7" x14ac:dyDescent="0.2">
      <c r="A45" s="16" t="s">
        <v>38</v>
      </c>
      <c r="B45" s="17" t="s">
        <v>39</v>
      </c>
    </row>
    <row r="46" spans="1:7" x14ac:dyDescent="0.2">
      <c r="A46" s="18" t="s">
        <v>40</v>
      </c>
      <c r="B46" s="15" t="s">
        <v>41</v>
      </c>
    </row>
    <row r="47" spans="1:7" x14ac:dyDescent="0.2">
      <c r="A47" s="18" t="s">
        <v>42</v>
      </c>
      <c r="B47" s="15" t="s">
        <v>43</v>
      </c>
    </row>
    <row r="48" spans="1:7" customFormat="1" x14ac:dyDescent="0.2">
      <c r="A48" s="89" t="s">
        <v>86</v>
      </c>
      <c r="B48" s="89" t="s">
        <v>87</v>
      </c>
      <c r="C48" s="89"/>
      <c r="D48" s="89"/>
      <c r="E48" s="89"/>
      <c r="F48" s="89"/>
      <c r="G48" s="89"/>
    </row>
    <row r="49" spans="1:7" customFormat="1" x14ac:dyDescent="0.2">
      <c r="A49" s="90" t="s">
        <v>88</v>
      </c>
      <c r="B49" s="91" t="s">
        <v>89</v>
      </c>
      <c r="C49" s="91"/>
      <c r="D49" s="91"/>
      <c r="E49" s="91"/>
      <c r="F49" s="91"/>
      <c r="G49" s="91"/>
    </row>
    <row r="51" spans="1:7" x14ac:dyDescent="0.2">
      <c r="A51" s="18" t="s">
        <v>90</v>
      </c>
    </row>
    <row r="52" spans="1:7" x14ac:dyDescent="0.2">
      <c r="A52" s="18" t="s">
        <v>78</v>
      </c>
    </row>
  </sheetData>
  <mergeCells count="18">
    <mergeCell ref="A10:G10"/>
    <mergeCell ref="A15:G15"/>
    <mergeCell ref="A19:G19"/>
    <mergeCell ref="B20:C20"/>
    <mergeCell ref="B21:C21"/>
    <mergeCell ref="A12:G12"/>
    <mergeCell ref="A14:G14"/>
    <mergeCell ref="A2:G2"/>
    <mergeCell ref="A4:G4"/>
    <mergeCell ref="A5:G5"/>
    <mergeCell ref="A7:G7"/>
    <mergeCell ref="A8:G8"/>
    <mergeCell ref="A36:B36"/>
    <mergeCell ref="B22:C22"/>
    <mergeCell ref="A29:G29"/>
    <mergeCell ref="B24:G24"/>
    <mergeCell ref="A27:G27"/>
    <mergeCell ref="A32:G32"/>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oddFooter>&amp;L&amp;"Arial,Standard"&amp;8Statistikamt Nord&amp;C&amp;"Arial,Standard"&amp;8&amp;P&amp;R&amp;"Arial,Standard"&amp;8Statistischer Bericht C II 1 - m 8/13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130" zoomScaleNormal="100" zoomScalePageLayoutView="130" workbookViewId="0">
      <selection activeCell="A13" sqref="A13"/>
    </sheetView>
  </sheetViews>
  <sheetFormatPr baseColWidth="10" defaultColWidth="11.28515625" defaultRowHeight="12.75" x14ac:dyDescent="0.2"/>
  <cols>
    <col min="1" max="1" width="28.28515625" customWidth="1"/>
    <col min="2" max="6" width="12.7109375" customWidth="1"/>
  </cols>
  <sheetData>
    <row r="1" spans="1:6" ht="13.5" customHeight="1" x14ac:dyDescent="0.2">
      <c r="A1" s="125" t="s">
        <v>73</v>
      </c>
      <c r="B1" s="125"/>
      <c r="C1" s="125"/>
      <c r="D1" s="125"/>
      <c r="E1" s="125"/>
      <c r="F1" s="125"/>
    </row>
    <row r="2" spans="1:6" ht="13.5" customHeight="1" x14ac:dyDescent="0.2">
      <c r="A2" s="1"/>
      <c r="B2" s="1"/>
      <c r="C2" s="1"/>
      <c r="D2" s="1"/>
      <c r="E2" s="1"/>
      <c r="F2" s="1"/>
    </row>
    <row r="3" spans="1:6" ht="27.2" customHeight="1" x14ac:dyDescent="0.2">
      <c r="A3" s="126" t="s">
        <v>1</v>
      </c>
      <c r="B3" s="132" t="s">
        <v>0</v>
      </c>
      <c r="C3" s="133"/>
      <c r="D3" s="134"/>
      <c r="E3" s="129" t="s">
        <v>49</v>
      </c>
      <c r="F3" s="130"/>
    </row>
    <row r="4" spans="1:6" ht="27.2" customHeight="1" x14ac:dyDescent="0.2">
      <c r="A4" s="127"/>
      <c r="B4" s="46" t="s">
        <v>50</v>
      </c>
      <c r="C4" s="47">
        <v>2012</v>
      </c>
      <c r="D4" s="46" t="s">
        <v>52</v>
      </c>
      <c r="E4" s="46" t="s">
        <v>51</v>
      </c>
      <c r="F4" s="48">
        <v>2012</v>
      </c>
    </row>
    <row r="5" spans="1:6" ht="13.5" customHeight="1" x14ac:dyDescent="0.2">
      <c r="A5" s="128"/>
      <c r="B5" s="131" t="s">
        <v>2</v>
      </c>
      <c r="C5" s="131"/>
      <c r="D5" s="131"/>
      <c r="E5" s="131" t="s">
        <v>3</v>
      </c>
      <c r="F5" s="132"/>
    </row>
    <row r="6" spans="1:6" ht="13.5" customHeight="1" x14ac:dyDescent="0.2">
      <c r="A6" s="24"/>
      <c r="B6" s="52"/>
      <c r="C6" s="24"/>
      <c r="D6" s="25"/>
      <c r="E6" s="26"/>
      <c r="F6" s="24"/>
    </row>
    <row r="7" spans="1:6" ht="13.5" customHeight="1" x14ac:dyDescent="0.2">
      <c r="A7" s="22" t="s">
        <v>61</v>
      </c>
      <c r="B7" s="53">
        <f>SUM('[1]Weizen zus.'!$G$66)/1000</f>
        <v>1827.2921666666668</v>
      </c>
      <c r="C7" s="27">
        <f>SUM('[1]Weizen zus.'!$E$66)/1000</f>
        <v>2063.134</v>
      </c>
      <c r="D7" s="41">
        <f>SUM(1572176/1000)</f>
        <v>1572.1759999999999</v>
      </c>
      <c r="E7" s="29">
        <f>D7*100/B7-100</f>
        <v>-13.961432732021606</v>
      </c>
      <c r="F7" s="29">
        <f>D7*100/C7-100</f>
        <v>-23.796709278214593</v>
      </c>
    </row>
    <row r="8" spans="1:6" ht="13.5" customHeight="1" x14ac:dyDescent="0.2">
      <c r="A8" s="22" t="s">
        <v>60</v>
      </c>
      <c r="B8" s="54">
        <f>SUM([1]Roggen!$G$66)/1000</f>
        <v>151.58983333333333</v>
      </c>
      <c r="C8" s="29">
        <f>SUM([1]Roggen!$E$66)/1000</f>
        <v>198.71</v>
      </c>
      <c r="D8" s="41">
        <f>SUM(211111/1000)</f>
        <v>211.11099999999999</v>
      </c>
      <c r="E8" s="29">
        <f>D8*100/B8-100</f>
        <v>39.264616470541654</v>
      </c>
      <c r="F8" s="29">
        <f>D8*100/C8-100</f>
        <v>6.2407528559206753</v>
      </c>
    </row>
    <row r="9" spans="1:6" ht="13.5" customHeight="1" x14ac:dyDescent="0.2">
      <c r="A9" s="30" t="s">
        <v>58</v>
      </c>
      <c r="B9" s="55">
        <f>SUM(B7:B8)</f>
        <v>1978.8820000000001</v>
      </c>
      <c r="C9" s="31">
        <f>SUM(C7:C8)</f>
        <v>2261.8440000000001</v>
      </c>
      <c r="D9" s="42">
        <f>SUM(D7:D8)</f>
        <v>1783.2869999999998</v>
      </c>
      <c r="E9" s="33">
        <f>D9*100/B9-100</f>
        <v>-9.8841163849082534</v>
      </c>
      <c r="F9" s="33">
        <f>D9*100/C9-100</f>
        <v>-21.157825208104541</v>
      </c>
    </row>
    <row r="10" spans="1:6" ht="13.5" customHeight="1" x14ac:dyDescent="0.2">
      <c r="A10" s="24" t="s">
        <v>57</v>
      </c>
      <c r="B10" s="56">
        <f>SUM('[1]Gerste zus.'!$G$66)/1000</f>
        <v>486.00099999999998</v>
      </c>
      <c r="C10" s="28">
        <f>SUM('[1]Gerste zus.'!$E$66)/1000</f>
        <v>537.06399999999996</v>
      </c>
      <c r="D10" s="43">
        <f>SUM(504292/1000)</f>
        <v>504.29199999999997</v>
      </c>
      <c r="E10" s="29">
        <f>D10*100/B10-100</f>
        <v>3.7635725029372367</v>
      </c>
      <c r="F10" s="29">
        <f>D10*100/C10-100</f>
        <v>-6.1020660479942848</v>
      </c>
    </row>
    <row r="11" spans="1:6" ht="13.5" customHeight="1" x14ac:dyDescent="0.2">
      <c r="A11" s="24" t="s">
        <v>56</v>
      </c>
      <c r="B11" s="56"/>
      <c r="C11" s="28"/>
      <c r="D11" s="43"/>
      <c r="E11" s="33"/>
      <c r="F11" s="33"/>
    </row>
    <row r="12" spans="1:6" ht="13.5" customHeight="1" x14ac:dyDescent="0.2">
      <c r="A12" s="34" t="s">
        <v>55</v>
      </c>
      <c r="B12" s="57">
        <f>SUM('[1]Hafer u. Sommermenggetreide'!$G$66+[1]Triticale!$G$66)/1000</f>
        <v>84.667500000000004</v>
      </c>
      <c r="C12" s="35">
        <f>SUM('[1]Hafer u. Sommermenggetreide'!$E$66+[1]Triticale!$E$66)/1000</f>
        <v>88.728999999999999</v>
      </c>
      <c r="D12" s="44">
        <f>SUM((58838+44638)/1000)</f>
        <v>103.476</v>
      </c>
      <c r="E12" s="36">
        <f>D12*100/B12-100</f>
        <v>22.214545132429791</v>
      </c>
      <c r="F12" s="36">
        <f>D12*100/C12-100</f>
        <v>16.620270711943107</v>
      </c>
    </row>
    <row r="13" spans="1:6" ht="13.5" customHeight="1" x14ac:dyDescent="0.2">
      <c r="A13" s="30" t="s">
        <v>59</v>
      </c>
      <c r="B13" s="58">
        <f>SUM(B10:B12)</f>
        <v>570.66849999999999</v>
      </c>
      <c r="C13" s="32">
        <f>SUM(C10:C12)</f>
        <v>625.79300000000001</v>
      </c>
      <c r="D13" s="42">
        <f>SUM(D10:D12)</f>
        <v>607.76800000000003</v>
      </c>
      <c r="E13" s="33">
        <f>D13*100/B13-100</f>
        <v>6.5010597220628199</v>
      </c>
      <c r="F13" s="33">
        <f>D13*100/C13-100</f>
        <v>-2.8803454177339773</v>
      </c>
    </row>
    <row r="14" spans="1:6" ht="13.5" customHeight="1" x14ac:dyDescent="0.2">
      <c r="A14" s="37" t="s">
        <v>54</v>
      </c>
      <c r="B14" s="59">
        <f>SUM(B13,B9)</f>
        <v>2549.5505000000003</v>
      </c>
      <c r="C14" s="38">
        <f>SUM(C13,C9)</f>
        <v>2887.6370000000002</v>
      </c>
      <c r="D14" s="45">
        <f>SUM(D13,D9)</f>
        <v>2391.0549999999998</v>
      </c>
      <c r="E14" s="39">
        <f>D14*100/B14-100</f>
        <v>-6.2166056330322021</v>
      </c>
      <c r="F14" s="39">
        <f>D14*100/C14-100</f>
        <v>-17.196829102826996</v>
      </c>
    </row>
    <row r="15" spans="1:6" ht="13.5" customHeight="1" x14ac:dyDescent="0.2">
      <c r="A15" s="92" t="s">
        <v>6</v>
      </c>
      <c r="B15" s="93">
        <f>SUM([1]Winterraps!$G$66)/1000</f>
        <v>404.08033333333333</v>
      </c>
      <c r="C15" s="94">
        <f>SUM([1]Winterraps!$E$66)/1000</f>
        <v>255.101</v>
      </c>
      <c r="D15" s="95">
        <f>SUM(468730/1000)</f>
        <v>468.73</v>
      </c>
      <c r="E15" s="96">
        <f>D15*100/B15-100</f>
        <v>15.99921137793558</v>
      </c>
      <c r="F15" s="96">
        <f>D15*100/C15-100</f>
        <v>83.742909671071459</v>
      </c>
    </row>
    <row r="16" spans="1:6" ht="13.5" customHeight="1" x14ac:dyDescent="0.2">
      <c r="B16" s="3"/>
      <c r="C16" s="40"/>
      <c r="D16" s="3"/>
      <c r="E16" s="3"/>
      <c r="F16" s="3"/>
    </row>
    <row r="17" spans="1:6" ht="13.5" customHeight="1" x14ac:dyDescent="0.2">
      <c r="A17" s="2" t="s">
        <v>53</v>
      </c>
      <c r="B17" s="1"/>
      <c r="C17" s="1"/>
      <c r="D17" s="1"/>
      <c r="E17" s="1"/>
      <c r="F17" s="1"/>
    </row>
    <row r="18" spans="1:6" ht="13.5" customHeight="1" x14ac:dyDescent="0.2">
      <c r="A18" s="50"/>
      <c r="B18" s="1"/>
      <c r="C18" s="1"/>
      <c r="D18" s="1"/>
      <c r="E18" s="1"/>
      <c r="F18" s="1"/>
    </row>
    <row r="19" spans="1:6" ht="13.5" customHeight="1" x14ac:dyDescent="0.2">
      <c r="A19" s="1"/>
      <c r="B19" s="1"/>
      <c r="C19" s="1"/>
      <c r="D19" s="1"/>
      <c r="E19" s="1"/>
      <c r="F19" s="1"/>
    </row>
    <row r="20" spans="1:6" ht="13.5" customHeight="1" x14ac:dyDescent="0.2">
      <c r="A20" s="1"/>
      <c r="C20" s="1"/>
      <c r="D20" s="1"/>
      <c r="E20" s="1"/>
      <c r="F20" s="1"/>
    </row>
    <row r="21" spans="1:6" ht="13.5" customHeight="1" x14ac:dyDescent="0.2">
      <c r="A21" s="1"/>
      <c r="B21" s="1"/>
      <c r="C21" s="1"/>
      <c r="D21" s="1"/>
      <c r="E21" s="1"/>
      <c r="F21" s="1"/>
    </row>
    <row r="22" spans="1:6" ht="13.5" customHeight="1" x14ac:dyDescent="0.2">
      <c r="A22" s="1"/>
      <c r="B22" s="1"/>
      <c r="C22" s="1"/>
      <c r="D22" s="1"/>
      <c r="E22" s="1"/>
      <c r="F22" s="1"/>
    </row>
    <row r="23" spans="1:6" ht="13.5" customHeight="1" x14ac:dyDescent="0.2">
      <c r="A23" s="2"/>
      <c r="B23" s="1"/>
      <c r="C23" s="1"/>
      <c r="D23" s="1"/>
      <c r="E23" s="1"/>
      <c r="F23" s="1"/>
    </row>
    <row r="24" spans="1:6" ht="13.5" customHeight="1" x14ac:dyDescent="0.2">
      <c r="A24" s="2"/>
      <c r="B24" s="1"/>
      <c r="C24" s="1"/>
      <c r="D24" s="1"/>
      <c r="E24" s="1"/>
      <c r="F24" s="1"/>
    </row>
    <row r="25" spans="1:6" ht="13.5" customHeight="1" x14ac:dyDescent="0.2">
      <c r="A25" s="2"/>
      <c r="B25" s="1"/>
      <c r="C25" s="1"/>
      <c r="D25" s="1"/>
      <c r="E25" s="1"/>
      <c r="F25" s="1"/>
    </row>
    <row r="26" spans="1:6" ht="13.5" customHeight="1" x14ac:dyDescent="0.2">
      <c r="B26" s="1"/>
      <c r="C26" s="1"/>
      <c r="D26" s="1"/>
      <c r="E26" s="1"/>
      <c r="F26" s="1"/>
    </row>
    <row r="27" spans="1:6" ht="13.5" customHeight="1" x14ac:dyDescent="0.2">
      <c r="B27" s="1"/>
      <c r="C27" s="1"/>
      <c r="D27" s="1"/>
      <c r="E27" s="1"/>
      <c r="F27" s="1"/>
    </row>
    <row r="28" spans="1:6" ht="13.5" customHeight="1" x14ac:dyDescent="0.2">
      <c r="B28" s="1"/>
      <c r="C28" s="1"/>
      <c r="D28" s="1"/>
      <c r="E28" s="1"/>
      <c r="F28" s="1"/>
    </row>
    <row r="29" spans="1:6" ht="13.5" customHeight="1" x14ac:dyDescent="0.2">
      <c r="B29" s="1"/>
      <c r="C29" s="1"/>
      <c r="D29" s="1"/>
      <c r="E29" s="1"/>
      <c r="F29" s="1"/>
    </row>
    <row r="30" spans="1:6" ht="13.5" customHeight="1" x14ac:dyDescent="0.2">
      <c r="A30" s="7"/>
      <c r="B30" s="1"/>
      <c r="C30" s="1"/>
      <c r="D30" s="1"/>
      <c r="E30" s="1"/>
      <c r="F30" s="1"/>
    </row>
    <row r="31" spans="1:6" ht="13.5" customHeight="1" x14ac:dyDescent="0.2">
      <c r="A31" s="8"/>
      <c r="B31" s="5"/>
      <c r="C31" s="5"/>
      <c r="D31" s="5"/>
      <c r="E31" s="5"/>
      <c r="F31" s="5"/>
    </row>
    <row r="32" spans="1:6" ht="13.5" customHeight="1" x14ac:dyDescent="0.2">
      <c r="A32" s="50"/>
      <c r="B32" s="4"/>
      <c r="C32" s="4"/>
      <c r="D32" s="4"/>
      <c r="E32" s="4"/>
      <c r="F32" s="5"/>
    </row>
    <row r="33" spans="1:6" ht="13.5" customHeight="1" x14ac:dyDescent="0.2">
      <c r="A33" s="51"/>
      <c r="B33" s="1"/>
      <c r="C33" s="1"/>
      <c r="D33" s="1"/>
      <c r="E33" s="1"/>
      <c r="F33" s="1"/>
    </row>
    <row r="34" spans="1:6" ht="13.5" customHeight="1" x14ac:dyDescent="0.2"/>
    <row r="35" spans="1:6" ht="13.5" customHeight="1" x14ac:dyDescent="0.2"/>
    <row r="36" spans="1:6" ht="13.5" customHeight="1" x14ac:dyDescent="0.2"/>
    <row r="39" spans="1:6" ht="15.95" customHeight="1" x14ac:dyDescent="0.2"/>
  </sheetData>
  <mergeCells count="6">
    <mergeCell ref="A1:F1"/>
    <mergeCell ref="A3:A5"/>
    <mergeCell ref="E3:F3"/>
    <mergeCell ref="B5:D5"/>
    <mergeCell ref="E5:F5"/>
    <mergeCell ref="B3:D3"/>
  </mergeCells>
  <phoneticPr fontId="0" type="noConversion"/>
  <conditionalFormatting sqref="A6:F15">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8/13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topLeftCell="A16" zoomScale="130" zoomScaleNormal="100" zoomScalePageLayoutView="130" workbookViewId="0">
      <selection activeCell="A20" sqref="A20"/>
    </sheetView>
  </sheetViews>
  <sheetFormatPr baseColWidth="10" defaultColWidth="108.7109375" defaultRowHeight="12.75" x14ac:dyDescent="0.2"/>
  <cols>
    <col min="1" max="1" width="29.42578125" style="1" customWidth="1"/>
    <col min="2" max="2" width="0.140625" style="1" hidden="1" customWidth="1"/>
    <col min="3" max="3" width="10.85546875" style="1" customWidth="1"/>
    <col min="4" max="8" width="10.140625" style="1" customWidth="1"/>
    <col min="9" max="16384" width="108.7109375" style="1"/>
  </cols>
  <sheetData>
    <row r="1" spans="1:8" ht="13.5" customHeight="1" x14ac:dyDescent="0.2">
      <c r="A1" s="125" t="s">
        <v>93</v>
      </c>
      <c r="B1" s="125"/>
      <c r="C1" s="125"/>
      <c r="D1" s="125"/>
      <c r="E1" s="125"/>
      <c r="F1" s="125"/>
      <c r="G1" s="125"/>
      <c r="H1" s="125"/>
    </row>
    <row r="2" spans="1:8" ht="13.5" customHeight="1" x14ac:dyDescent="0.2">
      <c r="A2" s="103"/>
      <c r="B2" s="103"/>
      <c r="C2" s="103"/>
      <c r="D2" s="103"/>
      <c r="E2" s="103"/>
      <c r="F2" s="103"/>
      <c r="G2" s="103"/>
      <c r="H2" s="103"/>
    </row>
    <row r="3" spans="1:8" ht="13.5" hidden="1" customHeight="1" x14ac:dyDescent="0.2"/>
    <row r="4" spans="1:8" ht="27.2" customHeight="1" x14ac:dyDescent="0.2">
      <c r="A4" s="126" t="s">
        <v>1</v>
      </c>
      <c r="B4" s="49"/>
      <c r="C4" s="135" t="s">
        <v>44</v>
      </c>
      <c r="D4" s="132" t="s">
        <v>45</v>
      </c>
      <c r="E4" s="133"/>
      <c r="F4" s="133"/>
      <c r="G4" s="133"/>
      <c r="H4" s="133"/>
    </row>
    <row r="5" spans="1:8" ht="27.2" customHeight="1" x14ac:dyDescent="0.2">
      <c r="A5" s="127"/>
      <c r="B5" s="49"/>
      <c r="C5" s="136"/>
      <c r="D5" s="135" t="s">
        <v>92</v>
      </c>
      <c r="E5" s="138">
        <v>2012</v>
      </c>
      <c r="F5" s="135" t="s">
        <v>94</v>
      </c>
      <c r="G5" s="130" t="s">
        <v>46</v>
      </c>
      <c r="H5" s="140"/>
    </row>
    <row r="6" spans="1:8" ht="43.5" customHeight="1" x14ac:dyDescent="0.2">
      <c r="A6" s="127"/>
      <c r="B6" s="49"/>
      <c r="C6" s="137"/>
      <c r="D6" s="137"/>
      <c r="E6" s="139"/>
      <c r="F6" s="137"/>
      <c r="G6" s="46" t="s">
        <v>92</v>
      </c>
      <c r="H6" s="48">
        <v>2012</v>
      </c>
    </row>
    <row r="7" spans="1:8" ht="13.5" customHeight="1" x14ac:dyDescent="0.2">
      <c r="A7" s="128"/>
      <c r="B7" s="49"/>
      <c r="C7" s="49" t="s">
        <v>47</v>
      </c>
      <c r="D7" s="132" t="s">
        <v>48</v>
      </c>
      <c r="E7" s="133"/>
      <c r="F7" s="133"/>
      <c r="G7" s="132" t="s">
        <v>3</v>
      </c>
      <c r="H7" s="133"/>
    </row>
    <row r="8" spans="1:8" ht="13.5" customHeight="1" x14ac:dyDescent="0.2">
      <c r="A8" s="24"/>
      <c r="B8" s="61"/>
      <c r="C8" s="62"/>
      <c r="D8" s="24"/>
      <c r="E8" s="24"/>
      <c r="F8" s="24"/>
      <c r="G8" s="24"/>
      <c r="H8" s="24"/>
    </row>
    <row r="9" spans="1:8" ht="13.5" customHeight="1" x14ac:dyDescent="0.2">
      <c r="A9" s="63" t="s">
        <v>62</v>
      </c>
      <c r="B9" s="61"/>
      <c r="C9" s="64">
        <f>SUM('[2]BEE '!$E$14)</f>
        <v>158014.98000000001</v>
      </c>
      <c r="D9" s="65">
        <f>SUM('[2]BEE '!$K$14)</f>
        <v>88.068216487687579</v>
      </c>
      <c r="E9" s="65">
        <f>SUM('[2]BEE '!$L$14)</f>
        <v>91.08</v>
      </c>
      <c r="F9" s="65">
        <f>SUM('[2]BEE '!$M$14)</f>
        <v>92.84</v>
      </c>
      <c r="G9" s="66">
        <f t="shared" ref="G9:G21" si="0">F9*100/D9-100</f>
        <v>5.4182810809840163</v>
      </c>
      <c r="H9" s="66">
        <f t="shared" ref="H9:H21" si="1">F9*100/E9-100</f>
        <v>1.9323671497584627</v>
      </c>
    </row>
    <row r="10" spans="1:8" ht="13.5" customHeight="1" x14ac:dyDescent="0.2">
      <c r="A10" s="63" t="s">
        <v>63</v>
      </c>
      <c r="B10" s="61"/>
      <c r="C10" s="64">
        <f>SUM('[2]BEE '!$E$15)</f>
        <v>14156.03</v>
      </c>
      <c r="D10" s="65">
        <f>SUM('[2]BEE '!$K$15)</f>
        <v>64.541927777954157</v>
      </c>
      <c r="E10" s="65">
        <f>SUM('[2]BEE '!$L$15)</f>
        <v>66.180000000000007</v>
      </c>
      <c r="F10" s="65">
        <f>SUM('[2]BEE '!$M$15)</f>
        <v>74.290000000000006</v>
      </c>
      <c r="G10" s="66">
        <f t="shared" si="0"/>
        <v>15.103472359211963</v>
      </c>
      <c r="H10" s="66">
        <f t="shared" si="1"/>
        <v>12.25445754004231</v>
      </c>
    </row>
    <row r="11" spans="1:8" ht="13.5" customHeight="1" x14ac:dyDescent="0.2">
      <c r="A11" s="24" t="s">
        <v>64</v>
      </c>
      <c r="B11" s="61"/>
      <c r="C11" s="67">
        <f>SUM(C9:C10)</f>
        <v>172171.01</v>
      </c>
      <c r="D11" s="65">
        <f>SUM('[2]BEE '!$K$16)</f>
        <v>87.60048834936795</v>
      </c>
      <c r="E11" s="65">
        <f>SUM('[2]BEE '!$L$16)</f>
        <v>90.26</v>
      </c>
      <c r="F11" s="65">
        <f>SUM('[2]BEE '!$M$16)</f>
        <v>91.31</v>
      </c>
      <c r="G11" s="66">
        <f t="shared" si="0"/>
        <v>4.2345787341250798</v>
      </c>
      <c r="H11" s="66">
        <f t="shared" si="1"/>
        <v>1.1633060048747978</v>
      </c>
    </row>
    <row r="12" spans="1:8" ht="13.5" customHeight="1" x14ac:dyDescent="0.2">
      <c r="A12" s="24" t="s">
        <v>60</v>
      </c>
      <c r="B12" s="68"/>
      <c r="C12" s="64">
        <f>SUM('[2]BEE '!$E$17)</f>
        <v>26689.15</v>
      </c>
      <c r="D12" s="65">
        <f>SUM('[2]BEE '!$K$17)</f>
        <v>62.13035475628628</v>
      </c>
      <c r="E12" s="65">
        <f>SUM('[2]BEE '!$L$17)</f>
        <v>76.06</v>
      </c>
      <c r="F12" s="65">
        <f>SUM('[2]BEE '!$M$17)</f>
        <v>79.099999999999994</v>
      </c>
      <c r="G12" s="66">
        <f t="shared" si="0"/>
        <v>27.312970142016994</v>
      </c>
      <c r="H12" s="66">
        <f t="shared" si="1"/>
        <v>3.9968445963712753</v>
      </c>
    </row>
    <row r="13" spans="1:8" ht="13.5" customHeight="1" x14ac:dyDescent="0.2">
      <c r="A13" s="30" t="s">
        <v>65</v>
      </c>
      <c r="B13" s="69"/>
      <c r="C13" s="64">
        <f>SUM(C11:C12)</f>
        <v>198860.16</v>
      </c>
      <c r="D13" s="65">
        <f>SUM('[2]BEE '!$K$18)</f>
        <v>84.933288806389015</v>
      </c>
      <c r="E13" s="65">
        <f>SUM('[2]BEE '!$L$18)</f>
        <v>88.8</v>
      </c>
      <c r="F13" s="65">
        <f>SUM('[2]BEE '!$M$18)</f>
        <v>89.68</v>
      </c>
      <c r="G13" s="66">
        <f t="shared" si="0"/>
        <v>5.5887523729728912</v>
      </c>
      <c r="H13" s="66">
        <f t="shared" si="1"/>
        <v>0.99099099099099419</v>
      </c>
    </row>
    <row r="14" spans="1:8" ht="13.5" customHeight="1" x14ac:dyDescent="0.2">
      <c r="A14" s="63" t="s">
        <v>66</v>
      </c>
      <c r="B14" s="70"/>
      <c r="C14" s="71">
        <f>SUM('[2]BEE '!$E$19)</f>
        <v>53235.92</v>
      </c>
      <c r="D14" s="65">
        <f>SUM('[2]BEE '!$K$19)</f>
        <v>79.573998091989736</v>
      </c>
      <c r="E14" s="65">
        <f>SUM('[2]BEE '!$L$19)</f>
        <v>92.53</v>
      </c>
      <c r="F14" s="65">
        <f>SUM('[2]BEE '!$M$19)</f>
        <v>85.7</v>
      </c>
      <c r="G14" s="66">
        <f t="shared" si="0"/>
        <v>7.6984970654967384</v>
      </c>
      <c r="H14" s="66">
        <f t="shared" si="1"/>
        <v>-7.3813898195179917</v>
      </c>
    </row>
    <row r="15" spans="1:8" ht="13.5" customHeight="1" x14ac:dyDescent="0.2">
      <c r="A15" s="63" t="s">
        <v>67</v>
      </c>
      <c r="B15" s="61"/>
      <c r="C15" s="71">
        <f>SUM('[2]BEE '!$E$20)</f>
        <v>8653.2099999999991</v>
      </c>
      <c r="D15" s="65">
        <f>SUM('[2]BEE '!$K$20)</f>
        <v>45.641061768981729</v>
      </c>
      <c r="E15" s="65">
        <f>SUM('[2]BEE '!$L$20)</f>
        <v>54.86</v>
      </c>
      <c r="F15" s="65">
        <f>SUM('[2]BEE '!$M$20)</f>
        <v>55.54</v>
      </c>
      <c r="G15" s="66">
        <f t="shared" si="0"/>
        <v>21.688667720139946</v>
      </c>
      <c r="H15" s="66">
        <f t="shared" si="1"/>
        <v>1.2395187750638001</v>
      </c>
    </row>
    <row r="16" spans="1:8" ht="13.5" customHeight="1" x14ac:dyDescent="0.2">
      <c r="A16" s="24" t="s">
        <v>68</v>
      </c>
      <c r="B16" s="61"/>
      <c r="C16" s="67">
        <f>SUM(C14:C15)</f>
        <v>61889.13</v>
      </c>
      <c r="D16" s="65">
        <f>SUM('[2]BEE '!$K$21)</f>
        <v>74.885924395110564</v>
      </c>
      <c r="E16" s="65">
        <f>SUM('[2]BEE '!$L$21)</f>
        <v>87.53</v>
      </c>
      <c r="F16" s="65">
        <f>SUM('[2]BEE '!$M$21)</f>
        <v>81.48</v>
      </c>
      <c r="G16" s="66">
        <f t="shared" si="0"/>
        <v>8.8054940339629155</v>
      </c>
      <c r="H16" s="66">
        <f t="shared" si="1"/>
        <v>-6.9119159145435844</v>
      </c>
    </row>
    <row r="17" spans="1:8" ht="13.5" customHeight="1" x14ac:dyDescent="0.2">
      <c r="A17" s="24" t="s">
        <v>69</v>
      </c>
      <c r="B17" s="61"/>
      <c r="C17" s="67">
        <f>SUM('[2]BEE '!$E$22)</f>
        <v>11595.95</v>
      </c>
      <c r="D17" s="65">
        <f>SUM('[2]BEE '!$K$22)</f>
        <v>52.670801759009002</v>
      </c>
      <c r="E17" s="65">
        <f>SUM('[2]BEE '!$L$22)</f>
        <v>58.94</v>
      </c>
      <c r="F17" s="65">
        <f>SUM('[2]BEE '!$M$22)</f>
        <v>50.74</v>
      </c>
      <c r="G17" s="66">
        <f t="shared" si="0"/>
        <v>-3.6657914717972773</v>
      </c>
      <c r="H17" s="66">
        <f t="shared" si="1"/>
        <v>-13.912453342382079</v>
      </c>
    </row>
    <row r="18" spans="1:8" ht="13.5" customHeight="1" x14ac:dyDescent="0.2">
      <c r="A18" s="24" t="s">
        <v>70</v>
      </c>
      <c r="B18" s="61"/>
      <c r="C18" s="67">
        <f>SUM('[2]BEE '!$E$23)</f>
        <v>5832.77</v>
      </c>
      <c r="D18" s="65">
        <f>SUM('[2]BEE '!$K$23)</f>
        <v>65.018618310025914</v>
      </c>
      <c r="E18" s="65">
        <f>SUM('[2]BEE '!$L$23)</f>
        <v>76.02</v>
      </c>
      <c r="F18" s="65">
        <f>SUM('[2]BEE '!$M$23)</f>
        <v>76.53</v>
      </c>
      <c r="G18" s="66">
        <f t="shared" si="0"/>
        <v>17.704746715909565</v>
      </c>
      <c r="H18" s="66">
        <f t="shared" si="1"/>
        <v>0.67087608524073516</v>
      </c>
    </row>
    <row r="19" spans="1:8" ht="13.5" customHeight="1" x14ac:dyDescent="0.2">
      <c r="A19" s="30" t="s">
        <v>71</v>
      </c>
      <c r="B19" s="72"/>
      <c r="C19" s="67">
        <f>SUM(C16:C18)</f>
        <v>79317.850000000006</v>
      </c>
      <c r="D19" s="65">
        <f>SUM('[2]BEE '!$K$24)</f>
        <v>71.92397592949203</v>
      </c>
      <c r="E19" s="65">
        <f>SUM('[2]BEE '!$L$24)</f>
        <v>83.71</v>
      </c>
      <c r="F19" s="65">
        <f>SUM('[2]BEE '!$M$24)</f>
        <v>76.62</v>
      </c>
      <c r="G19" s="66">
        <f t="shared" si="0"/>
        <v>6.5291497165166987</v>
      </c>
      <c r="H19" s="66">
        <f t="shared" si="1"/>
        <v>-8.4697168797037392</v>
      </c>
    </row>
    <row r="20" spans="1:8" ht="13.5" customHeight="1" x14ac:dyDescent="0.2">
      <c r="A20" s="37" t="s">
        <v>72</v>
      </c>
      <c r="B20" s="73"/>
      <c r="C20" s="74">
        <f>SUM(C13,C19)</f>
        <v>278178.01</v>
      </c>
      <c r="D20" s="75">
        <f>SUM('[2]BEE '!$K$25)</f>
        <v>81.62850688265641</v>
      </c>
      <c r="E20" s="75">
        <f>SUM('[2]BEE '!$L$25)</f>
        <v>87.65</v>
      </c>
      <c r="F20" s="75">
        <f>SUM('[2]BEE '!$M$25)</f>
        <v>85.95</v>
      </c>
      <c r="G20" s="76">
        <f t="shared" si="0"/>
        <v>5.2940979596207427</v>
      </c>
      <c r="H20" s="76">
        <f t="shared" si="1"/>
        <v>-1.9395322304620777</v>
      </c>
    </row>
    <row r="21" spans="1:8" ht="13.5" customHeight="1" x14ac:dyDescent="0.2">
      <c r="A21" s="98" t="s">
        <v>6</v>
      </c>
      <c r="B21" s="99"/>
      <c r="C21" s="100">
        <f>SUM('[2]BEE '!$E$26)</f>
        <v>112297.59</v>
      </c>
      <c r="D21" s="101">
        <f>SUM('[2]BEE '!$K$26)</f>
        <v>40.972567711663331</v>
      </c>
      <c r="E21" s="101">
        <f>SUM('[2]BEE '!$L$26)</f>
        <v>42.17</v>
      </c>
      <c r="F21" s="101">
        <f>SUM('[2]BEE '!$M$26)</f>
        <v>41.74</v>
      </c>
      <c r="G21" s="102">
        <f t="shared" si="0"/>
        <v>1.8730392826178957</v>
      </c>
      <c r="H21" s="102">
        <f t="shared" si="1"/>
        <v>-1.019682238558218</v>
      </c>
    </row>
    <row r="22" spans="1:8" ht="13.5" customHeight="1" x14ac:dyDescent="0.2">
      <c r="B22" s="97"/>
      <c r="C22" s="6"/>
      <c r="D22" s="19"/>
      <c r="E22" s="19"/>
      <c r="F22" s="19"/>
      <c r="G22" s="20"/>
      <c r="H22" s="20"/>
    </row>
    <row r="23" spans="1:8" ht="13.5" customHeight="1" x14ac:dyDescent="0.2">
      <c r="A23" s="60"/>
      <c r="B23" s="5"/>
      <c r="C23" s="21"/>
      <c r="D23" s="5"/>
      <c r="E23" s="5"/>
      <c r="F23" s="5"/>
      <c r="G23" s="5"/>
      <c r="H23" s="5"/>
    </row>
    <row r="24" spans="1:8" ht="13.5" customHeight="1" x14ac:dyDescent="0.2">
      <c r="B24" s="5"/>
      <c r="C24" s="5"/>
      <c r="D24" s="5"/>
      <c r="E24" s="5"/>
      <c r="F24" s="5"/>
      <c r="G24" s="5"/>
      <c r="H24" s="5"/>
    </row>
    <row r="25" spans="1:8" ht="13.5" customHeight="1" x14ac:dyDescent="0.2">
      <c r="B25" s="5"/>
      <c r="C25" s="5"/>
      <c r="D25" s="5"/>
      <c r="E25" s="5"/>
      <c r="F25" s="5"/>
      <c r="G25" s="5"/>
      <c r="H25" s="5"/>
    </row>
    <row r="26" spans="1:8" ht="13.5" customHeight="1" x14ac:dyDescent="0.2">
      <c r="B26" s="5"/>
      <c r="C26" s="5"/>
      <c r="D26" s="5"/>
      <c r="E26" s="5"/>
      <c r="F26" s="5"/>
      <c r="G26" s="5"/>
      <c r="H26" s="5"/>
    </row>
    <row r="27" spans="1:8" ht="13.5" customHeight="1" x14ac:dyDescent="0.2">
      <c r="B27" s="5"/>
      <c r="C27" s="5"/>
      <c r="D27" s="5"/>
      <c r="E27" s="5"/>
      <c r="F27" s="5"/>
      <c r="G27" s="5"/>
      <c r="H27" s="5"/>
    </row>
    <row r="28" spans="1:8" ht="13.5" customHeight="1" x14ac:dyDescent="0.2">
      <c r="B28" s="5"/>
      <c r="C28" s="5"/>
      <c r="D28" s="5"/>
      <c r="E28" s="5"/>
      <c r="F28" s="5"/>
      <c r="G28" s="5"/>
      <c r="H28" s="5"/>
    </row>
    <row r="29" spans="1:8" ht="13.5" customHeight="1" x14ac:dyDescent="0.2">
      <c r="B29" s="5"/>
      <c r="C29" s="5"/>
      <c r="D29" s="5"/>
      <c r="E29" s="5"/>
      <c r="F29" s="5"/>
      <c r="G29" s="5"/>
      <c r="H29" s="5"/>
    </row>
    <row r="30" spans="1:8" ht="13.5" customHeight="1" x14ac:dyDescent="0.2">
      <c r="B30" s="5"/>
      <c r="C30" s="5"/>
      <c r="D30" s="5"/>
      <c r="E30" s="5"/>
      <c r="F30" s="5"/>
      <c r="G30" s="5"/>
      <c r="H30" s="5"/>
    </row>
    <row r="31" spans="1:8" ht="13.5" customHeight="1" x14ac:dyDescent="0.2">
      <c r="B31" s="5"/>
      <c r="C31" s="5"/>
      <c r="D31" s="5"/>
      <c r="E31" s="5"/>
      <c r="F31" s="5"/>
      <c r="G31" s="5"/>
      <c r="H31" s="5"/>
    </row>
    <row r="32" spans="1:8" ht="13.5" customHeight="1" x14ac:dyDescent="0.2">
      <c r="B32" s="5"/>
      <c r="C32" s="5"/>
      <c r="D32" s="5"/>
      <c r="E32" s="5"/>
      <c r="F32" s="5"/>
      <c r="G32" s="5"/>
      <c r="H32" s="5"/>
    </row>
    <row r="33" spans="1:1" customFormat="1" ht="13.5" customHeight="1" x14ac:dyDescent="0.2">
      <c r="A33" s="22"/>
    </row>
    <row r="34" spans="1:1" ht="13.5" customHeight="1" x14ac:dyDescent="0.2"/>
    <row r="35" spans="1:1" s="23" customFormat="1" ht="13.5" customHeight="1" x14ac:dyDescent="0.2"/>
    <row r="36" spans="1:1" ht="13.5" customHeight="1" x14ac:dyDescent="0.2"/>
    <row r="37" spans="1:1" ht="13.5" customHeight="1" x14ac:dyDescent="0.2"/>
    <row r="38" spans="1:1" ht="13.5" customHeight="1" x14ac:dyDescent="0.2"/>
    <row r="39" spans="1:1" ht="13.5" customHeight="1" x14ac:dyDescent="0.2"/>
    <row r="40" spans="1:1" ht="13.5" customHeight="1" x14ac:dyDescent="0.2"/>
    <row r="41" spans="1:1" ht="13.5" customHeight="1" x14ac:dyDescent="0.2"/>
    <row r="42" spans="1:1" ht="13.5" customHeight="1" x14ac:dyDescent="0.2"/>
    <row r="43" spans="1:1" ht="13.5" customHeight="1" x14ac:dyDescent="0.2"/>
    <row r="44" spans="1:1" ht="13.5" customHeight="1" x14ac:dyDescent="0.2"/>
    <row r="45" spans="1:1" ht="13.5" customHeight="1" x14ac:dyDescent="0.2"/>
    <row r="46" spans="1:1" ht="13.5" customHeight="1" x14ac:dyDescent="0.2"/>
    <row r="47" spans="1:1" ht="13.5" customHeight="1" x14ac:dyDescent="0.2"/>
  </sheetData>
  <mergeCells count="10">
    <mergeCell ref="A1:H1"/>
    <mergeCell ref="A4:A7"/>
    <mergeCell ref="C4:C6"/>
    <mergeCell ref="D5:D6"/>
    <mergeCell ref="E5:E6"/>
    <mergeCell ref="F5:F6"/>
    <mergeCell ref="G7:H7"/>
    <mergeCell ref="D7:F7"/>
    <mergeCell ref="D4:H4"/>
    <mergeCell ref="G5:H5"/>
  </mergeCells>
  <conditionalFormatting sqref="A4:H7">
    <cfRule type="expression" dxfId="2" priority="4" stopIfTrue="1">
      <formula>MOD(ROW(),2)=1</formula>
    </cfRule>
  </conditionalFormatting>
  <conditionalFormatting sqref="C7:H7">
    <cfRule type="expression" dxfId="1" priority="3" stopIfTrue="1">
      <formula>MOD(ROW(),2)=1</formula>
    </cfRule>
  </conditionalFormatting>
  <conditionalFormatting sqref="A8:H21">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&amp;L&amp;"Arial,Standard"&amp;8Statistikamt Nord&amp;C&amp;"Arial,Standard"&amp;8&amp;P&amp;R&amp;"Arial,Standard"&amp;8Statistischer Bericht C II 1 - m 8/13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C_II_1_m1308</vt:lpstr>
      <vt:lpstr> Impressum</vt:lpstr>
      <vt:lpstr>Seite 3 - Inhalte</vt:lpstr>
      <vt:lpstr>Seite 4 -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Dez.120</dc:creator>
  <cp:lastModifiedBy>Jähne, Regina</cp:lastModifiedBy>
  <cp:lastPrinted>2013-08-22T07:50:21Z</cp:lastPrinted>
  <dcterms:created xsi:type="dcterms:W3CDTF">2013-05-31T05:36:13Z</dcterms:created>
  <dcterms:modified xsi:type="dcterms:W3CDTF">2013-08-22T07:51:32Z</dcterms:modified>
</cp:coreProperties>
</file>