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55" yWindow="645" windowWidth="14520" windowHeight="12345"/>
  </bookViews>
  <sheets>
    <sheet name="C_II_1_m1409" sheetId="4" r:id="rId1"/>
    <sheet name=" Impressum" sheetId="5" r:id="rId2"/>
    <sheet name="Seite 3 - Tabelle 1" sheetId="1" r:id="rId3"/>
    <sheet name="Seite 4 - Tabelle 2" sheetId="2" r:id="rId4"/>
    <sheet name="Seite 5 - Tabelle 3" sheetId="3" r:id="rId5"/>
    <sheet name="Seite 6 - Diagramme" sheetId="6" r:id="rId6"/>
  </sheets>
  <externalReferences>
    <externalReference r:id="rId7"/>
    <externalReference r:id="rId8"/>
  </externalReferences>
  <calcPr calcId="145621"/>
</workbook>
</file>

<file path=xl/calcChain.xml><?xml version="1.0" encoding="utf-8"?>
<calcChain xmlns="http://schemas.openxmlformats.org/spreadsheetml/2006/main">
  <c r="G11" i="3" l="1"/>
  <c r="L14" i="3" l="1"/>
  <c r="I14" i="3"/>
  <c r="F14" i="3"/>
  <c r="C14" i="3"/>
  <c r="L13" i="3"/>
  <c r="I13" i="3"/>
  <c r="F13" i="3"/>
  <c r="C13" i="3"/>
  <c r="L12" i="3"/>
  <c r="I12" i="3"/>
  <c r="F12" i="3"/>
  <c r="C12" i="3"/>
  <c r="L11" i="3"/>
  <c r="I11" i="3"/>
  <c r="F11" i="3"/>
  <c r="C11" i="3"/>
  <c r="L10" i="3"/>
  <c r="I10" i="3"/>
  <c r="F10" i="3"/>
  <c r="C10" i="3"/>
  <c r="L9" i="3"/>
  <c r="I9" i="3"/>
  <c r="F9" i="3"/>
  <c r="C9" i="3"/>
  <c r="L8" i="3"/>
  <c r="I8" i="3"/>
  <c r="F8" i="3"/>
  <c r="C8" i="3"/>
  <c r="L7" i="3"/>
  <c r="I7" i="3"/>
  <c r="F7" i="3"/>
  <c r="C7" i="3"/>
  <c r="D19" i="2" l="1"/>
  <c r="C19" i="2"/>
  <c r="B19" i="2"/>
  <c r="D16" i="2"/>
  <c r="C16" i="2"/>
  <c r="B16" i="2"/>
  <c r="D15" i="2"/>
  <c r="C15" i="2"/>
  <c r="B15" i="2"/>
  <c r="D13" i="2"/>
  <c r="C13" i="2"/>
  <c r="B13" i="2"/>
  <c r="D12" i="2"/>
  <c r="C12" i="2"/>
  <c r="B12" i="2"/>
  <c r="C11" i="2"/>
  <c r="D10" i="2"/>
  <c r="C10" i="2"/>
  <c r="B10" i="2"/>
  <c r="D8" i="2"/>
  <c r="C8" i="2"/>
  <c r="B8" i="2"/>
  <c r="D7" i="2"/>
  <c r="C7" i="2"/>
  <c r="B7" i="2"/>
  <c r="G21" i="1"/>
  <c r="E21" i="1"/>
  <c r="D21" i="1"/>
  <c r="B21" i="1"/>
  <c r="G20" i="1"/>
  <c r="E20" i="1"/>
  <c r="D20" i="1"/>
  <c r="G19" i="1"/>
  <c r="E19" i="1"/>
  <c r="D19" i="1"/>
  <c r="G18" i="1"/>
  <c r="E18" i="1"/>
  <c r="D18" i="1"/>
  <c r="B18" i="1"/>
  <c r="G17" i="1"/>
  <c r="E17" i="1"/>
  <c r="D17" i="1"/>
  <c r="B17" i="1"/>
  <c r="G16" i="1"/>
  <c r="E16" i="1"/>
  <c r="D16" i="1"/>
  <c r="G15" i="1"/>
  <c r="E15" i="1"/>
  <c r="D15" i="1"/>
  <c r="B15" i="1"/>
  <c r="G14" i="1"/>
  <c r="E14" i="1"/>
  <c r="D14" i="1"/>
  <c r="B14" i="1"/>
  <c r="G13" i="1"/>
  <c r="E13" i="1"/>
  <c r="D13" i="1"/>
  <c r="G12" i="1"/>
  <c r="E12" i="1"/>
  <c r="D12" i="1"/>
  <c r="B12" i="1"/>
  <c r="G11" i="1"/>
  <c r="E11" i="1"/>
  <c r="D11" i="1"/>
  <c r="G10" i="1"/>
  <c r="E10" i="1"/>
  <c r="D10" i="1"/>
  <c r="B10" i="1"/>
  <c r="G9" i="1"/>
  <c r="E9" i="1"/>
  <c r="D9" i="1"/>
  <c r="B9" i="1"/>
  <c r="J9" i="3" l="1"/>
  <c r="M9" i="3"/>
  <c r="M14" i="3" l="1"/>
  <c r="J14" i="3"/>
  <c r="G14" i="3"/>
  <c r="D14" i="3"/>
  <c r="M13" i="3"/>
  <c r="J13" i="3"/>
  <c r="G13" i="3"/>
  <c r="D13" i="3"/>
  <c r="M12" i="3"/>
  <c r="J12" i="3"/>
  <c r="G12" i="3"/>
  <c r="D12" i="3"/>
  <c r="M11" i="3"/>
  <c r="J11" i="3"/>
  <c r="D11" i="3"/>
  <c r="M10" i="3"/>
  <c r="J10" i="3"/>
  <c r="G10" i="3"/>
  <c r="D10" i="3"/>
  <c r="D9" i="3"/>
  <c r="M8" i="3"/>
  <c r="J8" i="3"/>
  <c r="G8" i="3"/>
  <c r="D8" i="3"/>
  <c r="E16" i="2"/>
  <c r="C14" i="2"/>
  <c r="C17" i="2" s="1"/>
  <c r="C18" i="2" s="1"/>
  <c r="B14" i="2"/>
  <c r="B17" i="2" s="1"/>
  <c r="E10" i="2"/>
  <c r="E8" i="2"/>
  <c r="D9" i="2"/>
  <c r="C9" i="2"/>
  <c r="B9" i="2"/>
  <c r="I21" i="1"/>
  <c r="I20" i="1"/>
  <c r="H19" i="1"/>
  <c r="H18" i="1"/>
  <c r="I14" i="1"/>
  <c r="B16" i="1"/>
  <c r="B19" i="1" s="1"/>
  <c r="I11" i="1"/>
  <c r="H11" i="1"/>
  <c r="B11" i="1"/>
  <c r="B13" i="1" s="1"/>
  <c r="H10" i="1"/>
  <c r="I17" i="1"/>
  <c r="H16" i="1"/>
  <c r="I12" i="1"/>
  <c r="H21" i="1"/>
  <c r="H14" i="1"/>
  <c r="I13" i="1"/>
  <c r="I10" i="1"/>
  <c r="H9" i="1"/>
  <c r="H17" i="1"/>
  <c r="H12" i="1"/>
  <c r="E7" i="2"/>
  <c r="F8" i="2"/>
  <c r="F10" i="2"/>
  <c r="F12" i="2"/>
  <c r="E13" i="2"/>
  <c r="D14" i="2"/>
  <c r="F14" i="2" s="1"/>
  <c r="E15" i="2"/>
  <c r="F16" i="2"/>
  <c r="E19" i="2"/>
  <c r="F7" i="2"/>
  <c r="I9" i="1"/>
  <c r="H15" i="1"/>
  <c r="H13" i="1"/>
  <c r="D17" i="2"/>
  <c r="F19" i="2"/>
  <c r="F15" i="2"/>
  <c r="F13" i="2"/>
  <c r="E12" i="2"/>
  <c r="I16" i="1"/>
  <c r="H20" i="1"/>
  <c r="I15" i="1"/>
  <c r="I18" i="1"/>
  <c r="I19" i="1"/>
  <c r="B11" i="2"/>
  <c r="M7" i="3"/>
  <c r="G7" i="3"/>
  <c r="J7" i="3"/>
  <c r="D7" i="3"/>
  <c r="E17" i="2" l="1"/>
  <c r="D11" i="2"/>
  <c r="F11" i="2" s="1"/>
  <c r="E9" i="2"/>
  <c r="E14" i="2"/>
  <c r="B18" i="2"/>
  <c r="F17" i="2"/>
  <c r="F9" i="2"/>
  <c r="B20" i="1"/>
  <c r="E11" i="2" l="1"/>
  <c r="D18" i="2"/>
  <c r="F18" i="2" s="1"/>
  <c r="E18" i="2"/>
</calcChain>
</file>

<file path=xl/sharedStrings.xml><?xml version="1.0" encoding="utf-8"?>
<sst xmlns="http://schemas.openxmlformats.org/spreadsheetml/2006/main" count="155" uniqueCount="109">
  <si>
    <t>Ertrag</t>
  </si>
  <si>
    <t>Fruchtart</t>
  </si>
  <si>
    <t>dt/ha</t>
  </si>
  <si>
    <t>%</t>
  </si>
  <si>
    <t xml:space="preserve"> Weizen zusammen</t>
  </si>
  <si>
    <t>p</t>
  </si>
  <si>
    <t xml:space="preserve"> Roggen</t>
  </si>
  <si>
    <t xml:space="preserve"> Brotgetreidearten zusammen</t>
  </si>
  <si>
    <t xml:space="preserve"> Gerste zusammen</t>
  </si>
  <si>
    <t xml:space="preserve"> Triticale</t>
  </si>
  <si>
    <t xml:space="preserve"> Futtergetreidearten zusammen</t>
  </si>
  <si>
    <t xml:space="preserve"> Getreide insgesamt</t>
  </si>
  <si>
    <t xml:space="preserve"> Winterraps</t>
  </si>
  <si>
    <t>p = vorläufige Zahl</t>
  </si>
  <si>
    <t xml:space="preserve"> Hafer u. Sommermengetreide</t>
  </si>
  <si>
    <t>Statistisches Amt</t>
  </si>
  <si>
    <t>für Hamburg und Schleswig-Holstein</t>
  </si>
  <si>
    <t>Erntemenge</t>
  </si>
  <si>
    <t>1 000 t</t>
  </si>
  <si>
    <t>Marsch</t>
  </si>
  <si>
    <t>Hohe Geest</t>
  </si>
  <si>
    <t>Vorgeest</t>
  </si>
  <si>
    <t>Hügelland</t>
  </si>
  <si>
    <t xml:space="preserve">Fruchtart </t>
  </si>
  <si>
    <t>Triticale</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</si>
  <si>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</si>
  <si>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</si>
  <si>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</si>
  <si>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</si>
  <si>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</si>
  <si>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</si>
  <si>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</si>
  <si>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</si>
  <si>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</si>
  <si>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E-Mail:</t>
  </si>
  <si>
    <t xml:space="preserve">E-Mail: </t>
  </si>
  <si>
    <t>info@statistik-nord.de</t>
  </si>
  <si>
    <t xml:space="preserve">Auskünfte: </t>
  </si>
  <si>
    <t xml:space="preserve">040 42831-1766 </t>
  </si>
  <si>
    <t>0431 6895-9393</t>
  </si>
  <si>
    <t>www.statistik-nord.de</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</si>
  <si>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</si>
  <si>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</si>
  <si>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</si>
  <si>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</si>
  <si>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</si>
  <si>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</si>
  <si>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</si>
  <si>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</si>
  <si>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Winterweizen</t>
  </si>
  <si>
    <t>Sommer- und Hartweizen</t>
  </si>
  <si>
    <t>Wintergerste</t>
  </si>
  <si>
    <t>Sommergerste</t>
  </si>
  <si>
    <t>Weizen zusammen</t>
  </si>
  <si>
    <t>Roggen</t>
  </si>
  <si>
    <t>Brotgetreidearten zusammen</t>
  </si>
  <si>
    <t>Gerste zusammen</t>
  </si>
  <si>
    <t>Futtergetreidearten zusammen</t>
  </si>
  <si>
    <t>Getreide insgesamt</t>
  </si>
  <si>
    <t>Winterraps</t>
  </si>
  <si>
    <t>STATISTISCHE BERICHTE</t>
  </si>
  <si>
    <t>und Grünland in Schleswig-Holstein</t>
  </si>
  <si>
    <t xml:space="preserve">Telefon: </t>
  </si>
  <si>
    <t>ernte@statistik-nord.de</t>
  </si>
  <si>
    <t>Auskunftsdienst:</t>
  </si>
  <si>
    <t>Internet:</t>
  </si>
  <si>
    <t>Zeichenerklärung:</t>
  </si>
  <si>
    <t>×</t>
  </si>
  <si>
    <t>Differenzen zwischen der Gesamtzahl und der Summe der Teilzahlen entstehen durch unabhängige Rundungen.</t>
  </si>
  <si>
    <t>Allen Rechnungen liegen ungerundete Zahlen zugrunde.</t>
  </si>
  <si>
    <t>Hafer u. Sommermenggetreide</t>
  </si>
  <si>
    <t>Qualitätskennzeichen:</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</si>
  <si>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</si>
  <si>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Qualitätszeichen</t>
  </si>
  <si>
    <t>A</t>
  </si>
  <si>
    <t xml:space="preserve"> bis unter 2</t>
  </si>
  <si>
    <t>B</t>
  </si>
  <si>
    <t xml:space="preserve"> 2 bis unter 5</t>
  </si>
  <si>
    <t>C</t>
  </si>
  <si>
    <t xml:space="preserve"> 5 bis unter 10</t>
  </si>
  <si>
    <t>D</t>
  </si>
  <si>
    <t xml:space="preserve"> 10 bis unter 15</t>
  </si>
  <si>
    <t>E</t>
  </si>
  <si>
    <t xml:space="preserve"> 15 und mehr</t>
  </si>
  <si>
    <t>Kennziffer: C II 1 - m 9/14 SH</t>
  </si>
  <si>
    <r>
      <t>Qualitäts-kenn-zeichen</t>
    </r>
    <r>
      <rPr>
        <vertAlign val="superscript"/>
        <sz val="9"/>
        <rFont val="Arial"/>
        <family val="2"/>
      </rPr>
      <t>1</t>
    </r>
  </si>
  <si>
    <t>vorläufige Zahl</t>
  </si>
  <si>
    <t>Durchschnitt 2008 - 2013</t>
  </si>
  <si>
    <t>Veränderung 2014</t>
  </si>
  <si>
    <t>Durch-schnitt 2008 - 2013</t>
  </si>
  <si>
    <t>2014 vorläufig</t>
  </si>
  <si>
    <t>Veränderung 2014 gegenüber</t>
  </si>
  <si>
    <t>2014 vorl.</t>
  </si>
  <si>
    <t>Verän-derung gegen 2013</t>
  </si>
  <si>
    <t>Durchschnittliche Hektarerträge von Winterweizen, Roggen und Hafer 
in Schleswig-Holstein von 1980 bis 2014</t>
  </si>
  <si>
    <t>Durchschnittliche Hektarerträge von Wintergerste, Sommergerste und Winterraps 
in Schleswig-Holstein von 1980 bis 2014</t>
  </si>
  <si>
    <t>0431 6895-9310</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</si>
  <si>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</si>
  <si>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</si>
  <si>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 xml:space="preserve">vorläufige Anbau-
fläche
2014
in 
1 000 ha </t>
  </si>
  <si>
    <t>1. Vorläufige Anbauflächen und endgültige Hektarerträge</t>
  </si>
  <si>
    <t>2. Erntemengen</t>
  </si>
  <si>
    <t>3. Vorläufige Erträge in den Naturräumen</t>
  </si>
  <si>
    <r>
      <rPr>
        <vertAlign val="superscript"/>
        <sz val="8"/>
        <rFont val="Arial"/>
        <family val="2"/>
      </rPr>
      <t xml:space="preserve">1 </t>
    </r>
    <r>
      <rPr>
        <sz val="8"/>
        <rFont val="Arial"/>
        <family val="2"/>
      </rPr>
      <t>Erläuterungen zu den Qualitätskennzeichen A - E siehe "Qualitätskennzeichen"</t>
    </r>
  </si>
  <si>
    <t>Sommerweizen u.
Hartweizen</t>
  </si>
  <si>
    <t>Hafer u.
Sommermenggetreide</t>
  </si>
  <si>
    <t>Herausgegeben am: 25. September 2014</t>
  </si>
  <si>
    <t>Relativer Standardfehler 
in Prozent</t>
  </si>
  <si>
    <t>Ernteberichterstattung über Feldfrüchte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</si>
</sst>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00000000000"/>
    <numFmt numFmtId="165" formatCode="###\ ##0.0&quot;  &quot;;\-###\ ##0.0&quot;  &quot;;&quot;-  &quot;"/>
    <numFmt numFmtId="166" formatCode="###\ ###\ ##0&quot;  &quot;;\-###\ ###\ ##0&quot;  &quot;;&quot;-  &quot;"/>
    <numFmt numFmtId="167" formatCode="0.0"/>
    <numFmt numFmtId="168" formatCode="#,##0.0"/>
    <numFmt numFmtId="169" formatCode="\ 0"/>
    <numFmt numFmtId="170" formatCode="\ #,##0"/>
  </numFmts>
  <fonts count="28" x14ac:knownFonts="1">
    <font>
      <sz val="10"/>
      <name val="MS Sans Serif"/>
    </font>
    <font>
      <sz val="12"/>
      <color theme="1"/>
      <name val="Arial"/>
      <family val="2"/>
    </font>
    <font>
      <sz val="12"/>
      <color theme="1"/>
      <name val="Arial"/>
      <family val="2"/>
    </font>
    <font>
      <sz val="10"/>
      <name val="Arial"/>
      <family val="2"/>
    </font>
    <font>
      <sz val="9"/>
      <name val="Arial"/>
      <family val="2"/>
    </font>
    <font>
      <b/>
      <sz val="12"/>
      <name val="Arial"/>
      <family val="2"/>
    </font>
    <font>
      <b/>
      <sz val="10"/>
      <name val="Arial"/>
      <family val="2"/>
    </font>
    <font>
      <b/>
      <sz val="13"/>
      <name val="Arial"/>
      <family val="2"/>
    </font>
    <font>
      <sz val="12"/>
      <name val="Arial"/>
      <family val="2"/>
    </font>
    <font>
      <sz val="10"/>
      <color indexed="8"/>
      <name val="MS Sans Serif"/>
      <family val="2"/>
    </font>
    <font>
      <sz val="8"/>
      <name val="Arial"/>
      <family val="2"/>
    </font>
    <font>
      <b/>
      <sz val="9"/>
      <name val="Arial"/>
      <family val="2"/>
    </font>
    <font>
      <sz val="9"/>
      <name val="MS Sans Serif"/>
      <family val="2"/>
    </font>
    <font>
      <b/>
      <sz val="9"/>
      <color indexed="10"/>
      <name val="MS Sans Serif"/>
      <family val="2"/>
    </font>
    <font>
      <b/>
      <sz val="12"/>
      <color theme="1"/>
      <name val="Arial"/>
      <family val="2"/>
    </font>
    <font>
      <u/>
      <sz val="10"/>
      <color theme="10"/>
      <name val="MS Sans Serif"/>
      <family val="2"/>
    </font>
    <font>
      <sz val="10"/>
      <color theme="1"/>
      <name val="Arial"/>
      <family val="2"/>
    </font>
    <font>
      <sz val="16"/>
      <color theme="1"/>
      <name val="Arial"/>
      <family val="2"/>
    </font>
    <font>
      <sz val="18"/>
      <color theme="1"/>
      <name val="Arial"/>
      <family val="2"/>
    </font>
    <font>
      <b/>
      <sz val="10"/>
      <color theme="1"/>
      <name val="Arial"/>
      <family val="2"/>
    </font>
    <font>
      <sz val="25"/>
      <color theme="1"/>
      <name val="Arial"/>
      <family val="2"/>
    </font>
    <font>
      <sz val="25"/>
      <color indexed="8"/>
      <name val="MS Sans Serif"/>
      <family val="2"/>
    </font>
    <font>
      <b/>
      <sz val="10"/>
      <color rgb="FF000000"/>
      <name val="Arial"/>
      <family val="2"/>
    </font>
    <font>
      <sz val="10"/>
      <color rgb="FF000000"/>
      <name val="Arial"/>
      <family val="2"/>
    </font>
    <font>
      <vertAlign val="superscript"/>
      <sz val="9"/>
      <name val="Arial"/>
      <family val="2"/>
    </font>
    <font>
      <vertAlign val="superscript"/>
      <sz val="8"/>
      <name val="Arial"/>
      <family val="2"/>
    </font>
    <font>
      <sz val="10"/>
      <color indexed="8"/>
      <name val="Arial"/>
      <family val="2"/>
    </font>
    <font>
      <u/>
      <sz val="10"/>
      <color theme="10"/>
      <name val="Arial"/>
      <family val="2"/>
    </font>
  </fonts>
  <fills count="3">
    <fill>
      <patternFill patternType="none"/>
    </fill>
    <fill>
      <patternFill patternType="gray125"/>
    </fill>
    <fill>
      <patternFill patternType="solid">
        <fgColor rgb="FFD9D9D9"/>
        <bgColor indexed="64"/>
      </patternFill>
    </fill>
  </fills>
  <borders count="30">
    <border>
      <left/>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top style="thin">
        <color rgb="FF1E4B7D"/>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theme="1"/>
      </left>
      <right/>
      <top style="thin">
        <color theme="1"/>
      </top>
      <bottom/>
      <diagonal/>
    </border>
    <border>
      <left/>
      <right style="thin">
        <color auto="1"/>
      </right>
      <top style="thin">
        <color theme="1"/>
      </top>
      <bottom/>
      <diagonal/>
    </border>
    <border>
      <left style="thin">
        <color auto="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auto="1"/>
      </right>
      <top/>
      <bottom style="thin">
        <color theme="1"/>
      </bottom>
      <diagonal/>
    </border>
    <border>
      <left style="thin">
        <color auto="1"/>
      </left>
      <right/>
      <top/>
      <bottom style="thin">
        <color theme="1"/>
      </bottom>
      <diagonal/>
    </border>
    <border>
      <left/>
      <right style="thin">
        <color theme="1"/>
      </right>
      <top/>
      <bottom style="thin">
        <color theme="1"/>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
    <xf numFmtId="0" fontId="0" fillId="0" borderId="0"/>
    <xf numFmtId="0" fontId="15" fillId="0" borderId="0" applyNumberFormat="0" applyFill="0" applyBorder="0" applyAlignment="0" applyProtection="0"/>
    <xf numFmtId="0" fontId="9" fillId="0" borderId="0"/>
    <xf numFmtId="0" fontId="9" fillId="0" borderId="0"/>
    <xf numFmtId="0" fontId="16" fillId="0" borderId="0"/>
  </cellStyleXfs>
  <cellXfs count="151">
    <xf numFmtId="0" fontId="0" fillId="0" borderId="0" xfId="0"/>
    <xf numFmtId="0" fontId="4" fillId="0" borderId="0" xfId="0" applyFont="1" applyAlignment="1">
      <alignment horizontal="left"/>
    </xf>
    <xf numFmtId="0" fontId="4" fillId="0" borderId="0" xfId="0" applyFont="1"/>
    <xf numFmtId="0" fontId="9" fillId="0" borderId="0" xfId="2"/>
    <xf numFmtId="0" fontId="16" fillId="0" borderId="0" xfId="2" applyFont="1"/>
    <xf numFmtId="0" fontId="16" fillId="0" borderId="0" xfId="2" applyFont="1" applyAlignment="1">
      <alignment horizontal="left"/>
    </xf>
    <xf numFmtId="0" fontId="3" fillId="0" borderId="0" xfId="3" quotePrefix="1" applyFont="1" applyAlignment="1">
      <alignment horizontal="left"/>
    </xf>
    <xf numFmtId="0" fontId="3" fillId="0" borderId="0" xfId="3" applyFont="1"/>
    <xf numFmtId="0" fontId="3" fillId="0" borderId="0" xfId="3" applyFont="1" applyAlignment="1">
      <alignment horizontal="left"/>
    </xf>
    <xf numFmtId="0" fontId="3" fillId="0" borderId="0" xfId="2" applyFont="1" applyAlignment="1">
      <alignment horizontal="left"/>
    </xf>
    <xf numFmtId="0" fontId="4" fillId="0" borderId="0" xfId="0" applyFont="1" applyBorder="1"/>
    <xf numFmtId="0" fontId="12" fillId="0" borderId="0" xfId="0" applyFont="1"/>
    <xf numFmtId="0" fontId="4" fillId="0" borderId="0" xfId="0" applyFont="1" applyAlignment="1">
      <alignment vertical="center"/>
    </xf>
    <xf numFmtId="165" fontId="4" fillId="0" borderId="0" xfId="0" applyNumberFormat="1" applyFont="1" applyBorder="1" applyAlignment="1">
      <alignment horizontal="right" vertical="center"/>
    </xf>
    <xf numFmtId="0" fontId="4" fillId="0" borderId="0" xfId="0" applyFont="1" applyFill="1" applyAlignment="1">
      <alignment horizontal="right"/>
    </xf>
    <xf numFmtId="0" fontId="4" fillId="0" borderId="0" xfId="0" applyFont="1" applyAlignment="1">
      <alignment horizontal="right"/>
    </xf>
    <xf numFmtId="0" fontId="4" fillId="0" borderId="0" xfId="0" applyFont="1" applyBorder="1" applyAlignment="1">
      <alignment vertical="center"/>
    </xf>
    <xf numFmtId="166" fontId="4" fillId="0" borderId="0" xfId="0" applyNumberFormat="1" applyFont="1" applyBorder="1" applyAlignment="1">
      <alignment vertical="center"/>
    </xf>
    <xf numFmtId="0" fontId="4" fillId="0" borderId="0" xfId="0" applyFont="1" applyBorder="1" applyAlignment="1">
      <alignment horizontal="left" vertical="center" indent="1"/>
    </xf>
    <xf numFmtId="0" fontId="10"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11" fillId="0" borderId="0" xfId="0" applyFont="1" applyBorder="1" applyAlignment="1">
      <alignment vertical="center"/>
    </xf>
    <xf numFmtId="164" fontId="4" fillId="0" borderId="0" xfId="0" applyNumberFormat="1" applyFont="1"/>
    <xf numFmtId="0" fontId="16" fillId="0" borderId="0" xfId="4"/>
    <xf numFmtId="0" fontId="8" fillId="0" borderId="0" xfId="4" applyFont="1"/>
    <xf numFmtId="0" fontId="2" fillId="0" borderId="0" xfId="4" applyFont="1"/>
    <xf numFmtId="0" fontId="8" fillId="0" borderId="0" xfId="4" applyFont="1" applyAlignment="1">
      <alignment horizontal="right"/>
    </xf>
    <xf numFmtId="0" fontId="3" fillId="0" borderId="0" xfId="4" applyFont="1"/>
    <xf numFmtId="0" fontId="7" fillId="0" borderId="0" xfId="4" applyFont="1" applyAlignment="1">
      <alignment horizontal="center"/>
    </xf>
    <xf numFmtId="0" fontId="6" fillId="0" borderId="0" xfId="3" applyFont="1" applyAlignment="1">
      <alignment horizontal="left"/>
    </xf>
    <xf numFmtId="0" fontId="4" fillId="0" borderId="11" xfId="0" applyFont="1" applyBorder="1" applyAlignment="1">
      <alignment vertical="center"/>
    </xf>
    <xf numFmtId="165" fontId="4" fillId="0" borderId="11" xfId="0" applyNumberFormat="1" applyFont="1" applyBorder="1" applyAlignment="1">
      <alignment horizontal="right" vertical="center"/>
    </xf>
    <xf numFmtId="166" fontId="4" fillId="0" borderId="11" xfId="0" applyNumberFormat="1" applyFont="1" applyBorder="1" applyAlignment="1">
      <alignment vertical="center"/>
    </xf>
    <xf numFmtId="167" fontId="4"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wrapText="1"/>
    </xf>
    <xf numFmtId="0" fontId="12" fillId="0" borderId="0" xfId="0" applyFont="1" applyAlignment="1">
      <alignment wrapText="1"/>
    </xf>
    <xf numFmtId="0" fontId="4" fillId="0" borderId="0" xfId="0" applyFont="1" applyAlignment="1">
      <alignment wrapText="1"/>
    </xf>
    <xf numFmtId="0" fontId="2" fillId="0" borderId="0" xfId="4" applyFont="1" applyAlignment="1">
      <alignment horizontal="right"/>
    </xf>
    <xf numFmtId="0" fontId="1" fillId="0" borderId="0" xfId="4" applyFont="1" applyAlignment="1">
      <alignment horizontal="right"/>
    </xf>
    <xf numFmtId="3" fontId="4" fillId="0" borderId="0" xfId="0" applyNumberFormat="1" applyFont="1" applyBorder="1" applyAlignment="1">
      <alignment horizontal="right" vertical="center"/>
    </xf>
    <xf numFmtId="0" fontId="10" fillId="0" borderId="0" xfId="0" applyFont="1" applyAlignment="1">
      <alignment vertical="center"/>
    </xf>
    <xf numFmtId="0" fontId="10" fillId="0" borderId="0" xfId="0" applyFont="1" applyBorder="1" applyAlignment="1">
      <alignment vertical="center"/>
    </xf>
    <xf numFmtId="3" fontId="4" fillId="0" borderId="12" xfId="0" applyNumberFormat="1" applyFont="1" applyBorder="1" applyAlignment="1">
      <alignment horizontal="right" vertical="center"/>
    </xf>
    <xf numFmtId="0" fontId="4" fillId="0" borderId="10" xfId="0" applyFont="1" applyBorder="1" applyAlignment="1">
      <alignment horizontal="left" vertical="center" indent="1"/>
    </xf>
    <xf numFmtId="0" fontId="4" fillId="0" borderId="10" xfId="0" applyFont="1" applyBorder="1" applyAlignment="1">
      <alignment vertical="center"/>
    </xf>
    <xf numFmtId="0" fontId="4" fillId="0" borderId="7" xfId="0" applyFont="1" applyBorder="1" applyAlignment="1">
      <alignment vertical="center"/>
    </xf>
    <xf numFmtId="0" fontId="16" fillId="0" borderId="0" xfId="2" applyFont="1" applyAlignment="1">
      <alignment horizontal="left" wrapText="1"/>
    </xf>
    <xf numFmtId="0" fontId="5" fillId="0" borderId="0" xfId="2" applyFont="1" applyAlignment="1">
      <alignment horizontal="left"/>
    </xf>
    <xf numFmtId="0" fontId="14" fillId="0" borderId="0" xfId="2" applyFont="1" applyAlignment="1">
      <alignment horizontal="left"/>
    </xf>
    <xf numFmtId="0" fontId="19" fillId="0" borderId="0" xfId="2" applyFont="1" applyAlignment="1">
      <alignment horizontal="left"/>
    </xf>
    <xf numFmtId="0" fontId="16" fillId="0" borderId="0" xfId="2" applyFont="1" applyAlignment="1">
      <alignment horizontal="left" vertical="top"/>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0" xfId="0" applyAlignment="1">
      <alignment horizontal="left"/>
    </xf>
    <xf numFmtId="0" fontId="26" fillId="0" borderId="0" xfId="2" applyFont="1"/>
    <xf numFmtId="0" fontId="1" fillId="0" borderId="0" xfId="2" applyFont="1" applyAlignment="1">
      <alignment horizontal="left"/>
    </xf>
    <xf numFmtId="0" fontId="26" fillId="0" borderId="0" xfId="2" applyFont="1" applyAlignment="1">
      <alignment horizontal="left" vertical="top" wrapText="1"/>
    </xf>
    <xf numFmtId="0" fontId="27" fillId="0" borderId="0" xfId="1" applyFont="1" applyAlignment="1">
      <alignment horizontal="left"/>
    </xf>
    <xf numFmtId="0" fontId="26" fillId="0" borderId="0" xfId="2" applyFont="1" applyAlignment="1">
      <alignment horizontal="left" wrapText="1"/>
    </xf>
    <xf numFmtId="0" fontId="3" fillId="0" borderId="0" xfId="0" applyFont="1"/>
    <xf numFmtId="168" fontId="4" fillId="0" borderId="0" xfId="0" applyNumberFormat="1" applyFont="1" applyBorder="1" applyAlignment="1">
      <alignment horizontal="center" vertical="center"/>
    </xf>
    <xf numFmtId="168" fontId="4" fillId="0" borderId="11" xfId="0" applyNumberFormat="1" applyFont="1" applyBorder="1" applyAlignment="1">
      <alignment horizontal="center" vertical="center"/>
    </xf>
    <xf numFmtId="169" fontId="4" fillId="0" borderId="1" xfId="0" applyNumberFormat="1" applyFont="1" applyBorder="1" applyAlignment="1">
      <alignment vertical="center"/>
    </xf>
    <xf numFmtId="169" fontId="4" fillId="0" borderId="0" xfId="0" applyNumberFormat="1" applyFont="1" applyFill="1" applyBorder="1" applyAlignment="1">
      <alignment vertical="center"/>
    </xf>
    <xf numFmtId="169" fontId="4" fillId="0" borderId="0" xfId="0" applyNumberFormat="1" applyFont="1" applyBorder="1" applyAlignment="1">
      <alignment vertical="center"/>
    </xf>
    <xf numFmtId="169" fontId="4" fillId="0" borderId="12" xfId="0" applyNumberFormat="1" applyFont="1" applyBorder="1" applyAlignment="1">
      <alignment horizontal="left" vertical="center" indent="1"/>
    </xf>
    <xf numFmtId="169" fontId="4" fillId="0" borderId="12" xfId="0" applyNumberFormat="1" applyFont="1" applyBorder="1" applyAlignment="1">
      <alignment vertical="center"/>
    </xf>
    <xf numFmtId="169" fontId="4" fillId="0" borderId="0" xfId="0" applyNumberFormat="1" applyFont="1" applyBorder="1" applyAlignment="1">
      <alignment horizontal="left" vertical="center" indent="1"/>
    </xf>
    <xf numFmtId="169" fontId="4" fillId="0" borderId="2" xfId="0" applyNumberFormat="1" applyFont="1" applyBorder="1" applyAlignment="1">
      <alignment vertical="center"/>
    </xf>
    <xf numFmtId="169" fontId="4" fillId="0" borderId="6" xfId="0" applyNumberFormat="1" applyFont="1" applyBorder="1" applyAlignment="1">
      <alignment vertical="center"/>
    </xf>
    <xf numFmtId="169" fontId="4" fillId="0" borderId="11" xfId="0" applyNumberFormat="1" applyFont="1" applyBorder="1" applyAlignment="1">
      <alignment vertical="center"/>
    </xf>
    <xf numFmtId="170" fontId="4" fillId="0" borderId="1" xfId="0" applyNumberFormat="1" applyFont="1" applyBorder="1" applyAlignment="1">
      <alignment vertical="center"/>
    </xf>
    <xf numFmtId="170" fontId="4" fillId="0" borderId="0" xfId="0" applyNumberFormat="1" applyFont="1" applyFill="1" applyBorder="1" applyAlignment="1">
      <alignment vertical="center"/>
    </xf>
    <xf numFmtId="170" fontId="4" fillId="0" borderId="0" xfId="0" applyNumberFormat="1" applyFont="1" applyBorder="1" applyAlignment="1">
      <alignment vertical="center"/>
    </xf>
    <xf numFmtId="170" fontId="4" fillId="0" borderId="2" xfId="0" applyNumberFormat="1" applyFont="1" applyBorder="1" applyAlignment="1">
      <alignment vertical="center"/>
    </xf>
    <xf numFmtId="170" fontId="11" fillId="0" borderId="2" xfId="0" applyNumberFormat="1" applyFont="1" applyBorder="1" applyAlignment="1">
      <alignment vertical="center"/>
    </xf>
    <xf numFmtId="170" fontId="11" fillId="0" borderId="0" xfId="0" applyNumberFormat="1" applyFont="1" applyBorder="1" applyAlignment="1">
      <alignment vertical="center"/>
    </xf>
    <xf numFmtId="170" fontId="4" fillId="0" borderId="6" xfId="0" applyNumberFormat="1" applyFont="1" applyBorder="1" applyAlignment="1">
      <alignment vertical="center"/>
    </xf>
    <xf numFmtId="170" fontId="4" fillId="0" borderId="11" xfId="0" applyNumberFormat="1" applyFont="1" applyBorder="1" applyAlignment="1">
      <alignment vertical="center"/>
    </xf>
    <xf numFmtId="0" fontId="4" fillId="0" borderId="0" xfId="0" applyFont="1" applyBorder="1" applyAlignment="1">
      <alignment vertical="center" wrapText="1"/>
    </xf>
    <xf numFmtId="0" fontId="1" fillId="0" borderId="0" xfId="4" applyFont="1" applyAlignment="1">
      <alignment horizontal="right"/>
    </xf>
    <xf numFmtId="0" fontId="2" fillId="0" borderId="0" xfId="4" applyFont="1" applyAlignment="1">
      <alignment horizontal="right"/>
    </xf>
    <xf numFmtId="0" fontId="17" fillId="0" borderId="0" xfId="4" applyFont="1"/>
    <xf numFmtId="0" fontId="18" fillId="0" borderId="0" xfId="4" applyFont="1" applyAlignment="1">
      <alignment horizontal="right" vertical="center"/>
    </xf>
    <xf numFmtId="0" fontId="1" fillId="0" borderId="0" xfId="4" applyFont="1" applyAlignment="1">
      <alignment horizontal="right" vertical="center"/>
    </xf>
    <xf numFmtId="0" fontId="2" fillId="0" borderId="0" xfId="4" applyFont="1" applyAlignment="1">
      <alignment horizontal="right" vertical="center"/>
    </xf>
    <xf numFmtId="0" fontId="20" fillId="0" borderId="0" xfId="4" applyFont="1" applyAlignment="1">
      <alignment horizontal="right"/>
    </xf>
    <xf numFmtId="0" fontId="21" fillId="0" borderId="0" xfId="2" applyFont="1" applyAlignment="1"/>
    <xf numFmtId="0" fontId="3" fillId="0" borderId="0" xfId="0" applyFont="1" applyAlignment="1">
      <alignment horizontal="left" wrapText="1"/>
    </xf>
    <xf numFmtId="0" fontId="3" fillId="0" borderId="14" xfId="0" applyFont="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7" fillId="0" borderId="0" xfId="1" applyFont="1" applyAlignment="1"/>
    <xf numFmtId="0" fontId="26" fillId="0" borderId="0" xfId="2" applyFont="1" applyAlignment="1"/>
    <xf numFmtId="0" fontId="16" fillId="0" borderId="0" xfId="2" applyFont="1" applyAlignment="1">
      <alignment horizontal="left" wrapText="1"/>
    </xf>
    <xf numFmtId="0" fontId="5" fillId="0" borderId="0" xfId="2" applyFont="1" applyAlignment="1">
      <alignment horizontal="left"/>
    </xf>
    <xf numFmtId="0" fontId="14" fillId="0" borderId="0" xfId="2" applyFont="1" applyAlignment="1">
      <alignment horizontal="left"/>
    </xf>
    <xf numFmtId="0" fontId="1" fillId="0" borderId="0" xfId="2" applyFont="1" applyAlignment="1">
      <alignment horizontal="left"/>
    </xf>
    <xf numFmtId="0" fontId="19" fillId="0" borderId="0" xfId="2" applyFont="1" applyAlignment="1">
      <alignment horizontal="left"/>
    </xf>
    <xf numFmtId="0" fontId="19" fillId="0" borderId="0" xfId="2" applyFont="1" applyAlignment="1">
      <alignment horizontal="left" vertical="top" wrapText="1"/>
    </xf>
    <xf numFmtId="0" fontId="26" fillId="0" borderId="0" xfId="2" applyFont="1" applyAlignment="1">
      <alignment horizontal="left" vertical="top" wrapText="1"/>
    </xf>
    <xf numFmtId="0" fontId="26" fillId="0" borderId="0" xfId="2" applyFont="1" applyAlignment="1">
      <alignment horizontal="left" wrapText="1"/>
    </xf>
    <xf numFmtId="0" fontId="19" fillId="0" borderId="0" xfId="2" applyFont="1" applyAlignment="1">
      <alignment horizontal="left" wrapText="1"/>
    </xf>
    <xf numFmtId="0" fontId="16" fillId="0" borderId="0" xfId="2" applyFont="1" applyAlignment="1">
      <alignment horizontal="left" vertical="top"/>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2" fontId="4" fillId="2" borderId="3" xfId="0" applyNumberFormat="1" applyFont="1" applyFill="1" applyBorder="1" applyAlignment="1">
      <alignment horizontal="center" vertical="center"/>
    </xf>
    <xf numFmtId="2" fontId="4" fillId="2" borderId="4"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3"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cellXfs>
  <cellStyles count="5">
    <cellStyle name="Hyperlink" xfId="1" builtinId="8"/>
    <cellStyle name="Standard" xfId="0" builtinId="0"/>
    <cellStyle name="Standard 3 2" xfId="2"/>
    <cellStyle name="Standard 8" xfId="4"/>
    <cellStyle name="Standard_T0_1"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656573</xdr:colOff>
      <xdr:row>0</xdr:row>
      <xdr:rowOff>2601</xdr:rowOff>
    </xdr:from>
    <xdr:to>
      <xdr:col>6</xdr:col>
      <xdr:colOff>901860</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198" y="2601"/>
          <a:ext cx="1169212" cy="826074"/>
        </a:xfrm>
        <a:prstGeom prst="rect">
          <a:avLst/>
        </a:prstGeom>
        <a:ln>
          <a:noFill/>
        </a:ln>
      </xdr:spPr>
    </xdr:pic>
    <xdr:clientData/>
  </xdr:twoCellAnchor>
  <xdr:twoCellAnchor editAs="oneCell">
    <xdr:from>
      <xdr:col>0</xdr:col>
      <xdr:colOff>0</xdr:colOff>
      <xdr:row>35</xdr:row>
      <xdr:rowOff>19049</xdr:rowOff>
    </xdr:from>
    <xdr:to>
      <xdr:col>6</xdr:col>
      <xdr:colOff>900450</xdr:colOff>
      <xdr:row>53</xdr:row>
      <xdr:rowOff>140554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9"/>
          <a:ext cx="6444000" cy="3036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7792</xdr:colOff>
      <xdr:row>26</xdr:row>
      <xdr:rowOff>66675</xdr:rowOff>
    </xdr:from>
    <xdr:to>
      <xdr:col>8</xdr:col>
      <xdr:colOff>510142</xdr:colOff>
      <xdr:row>33</xdr:row>
      <xdr:rowOff>79875</xdr:rowOff>
    </xdr:to>
    <xdr:sp macro="" textlink="">
      <xdr:nvSpPr>
        <xdr:cNvPr id="1025" name="Text 1"/>
        <xdr:cNvSpPr txBox="1">
          <a:spLocks noChangeArrowheads="1"/>
        </xdr:cNvSpPr>
      </xdr:nvSpPr>
      <xdr:spPr bwMode="auto">
        <a:xfrm>
          <a:off x="7792" y="6096000"/>
          <a:ext cx="6084000" cy="1080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1100"/>
            </a:lnSpc>
            <a:defRPr sz="1000"/>
          </a:pPr>
          <a:r>
            <a:rPr lang="de-DE" sz="900" b="0" i="0" u="none" strike="noStrike" baseline="0">
              <a:solidFill>
                <a:srgbClr val="000000"/>
              </a:solidFill>
              <a:latin typeface="Arial"/>
              <a:cs typeface="Arial"/>
            </a:rPr>
            <a:t>Nach den endgültigen Ergebnissen der "Besonderen Ernteermittlung 2014" wurden im Landesmittel bei allen Getreidearten überdurchschnittliche Hektarerträge erzielt. Den höchsten Ertrag erbringt danach der Winterweizen </a:t>
          </a:r>
        </a:p>
        <a:p>
          <a:pPr algn="l" rtl="0">
            <a:lnSpc>
              <a:spcPts val="1100"/>
            </a:lnSpc>
            <a:defRPr sz="1000"/>
          </a:pPr>
          <a:r>
            <a:rPr lang="de-DE" sz="900" b="0" i="0" u="none" strike="noStrike" baseline="0">
              <a:solidFill>
                <a:srgbClr val="000000"/>
              </a:solidFill>
              <a:latin typeface="Arial"/>
              <a:cs typeface="Arial"/>
            </a:rPr>
            <a:t>mit knapp 105 dt je Hektar vor der Wintergerste mit 97 dt/ha. Auch alle anderen Getreidearten brachten gute Hektarerträge. Mit 80 dt/ha konnte die Triticale den hohen Hektarertrag aus dem Vorjahr noch übertreffen. </a:t>
          </a:r>
        </a:p>
        <a:p>
          <a:pPr algn="l" rtl="0">
            <a:lnSpc>
              <a:spcPts val="1100"/>
            </a:lnSpc>
            <a:defRPr sz="1000"/>
          </a:pPr>
          <a:r>
            <a:rPr lang="de-DE" sz="900" b="0" i="0" u="none" strike="noStrike" baseline="0">
              <a:solidFill>
                <a:srgbClr val="000000"/>
              </a:solidFill>
              <a:latin typeface="Arial"/>
              <a:cs typeface="Arial"/>
            </a:rPr>
            <a:t>Regional wurden die höchsten Getreideerträge erwartungsgemäß im Hügelland und in der Marsch geerntet. </a:t>
          </a:r>
        </a:p>
        <a:p>
          <a:pPr algn="l" rtl="0">
            <a:defRPr sz="1000"/>
          </a:pPr>
          <a:r>
            <a:rPr lang="de-DE" sz="900" b="0" i="0" u="none" strike="noStrike" baseline="0">
              <a:solidFill>
                <a:srgbClr val="000000"/>
              </a:solidFill>
              <a:latin typeface="Arial"/>
              <a:cs typeface="Arial"/>
            </a:rPr>
            <a:t>Beim Winterraps sind die Ertragsunterschiede zwischen den Naturräumen wesentlich geringer. </a:t>
          </a:r>
        </a:p>
        <a:p>
          <a:pPr algn="l" rtl="0">
            <a:defRPr sz="1000"/>
          </a:pPr>
          <a:r>
            <a:rPr lang="de-DE" sz="900" b="0" i="0" u="none" strike="noStrike" baseline="0">
              <a:solidFill>
                <a:srgbClr val="000000"/>
              </a:solidFill>
              <a:latin typeface="Arial"/>
              <a:cs typeface="Arial"/>
            </a:rPr>
            <a:t>Im Landesdurchschnitt wurde ein Hektarertrag von 46 dt erreicht. </a:t>
          </a:r>
        </a:p>
        <a:p>
          <a:pPr algn="l" rtl="0">
            <a:lnSpc>
              <a:spcPts val="1400"/>
            </a:lnSpc>
            <a:defRPr sz="1000"/>
          </a:pPr>
          <a:endParaRPr lang="de-DE" sz="1000" b="0" i="0" u="none" strike="noStrike" baseline="0">
            <a:solidFill>
              <a:srgbClr val="000000"/>
            </a:solidFill>
            <a:latin typeface="Arial"/>
            <a:cs typeface="Arial"/>
          </a:endParaRPr>
        </a:p>
      </xdr:txBody>
    </xdr:sp>
    <xdr:clientData/>
  </xdr:twoCellAnchor>
  <xdr:twoCellAnchor>
    <xdr:from>
      <xdr:col>0</xdr:col>
      <xdr:colOff>5373</xdr:colOff>
      <xdr:row>42</xdr:row>
      <xdr:rowOff>128588</xdr:rowOff>
    </xdr:from>
    <xdr:to>
      <xdr:col>8</xdr:col>
      <xdr:colOff>507723</xdr:colOff>
      <xdr:row>45</xdr:row>
      <xdr:rowOff>31388</xdr:rowOff>
    </xdr:to>
    <xdr:sp macro="" textlink="">
      <xdr:nvSpPr>
        <xdr:cNvPr id="3" name="Textfeld 2"/>
        <xdr:cNvSpPr txBox="1"/>
      </xdr:nvSpPr>
      <xdr:spPr>
        <a:xfrm>
          <a:off x="5373" y="8596313"/>
          <a:ext cx="6084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19051</xdr:rowOff>
    </xdr:from>
    <xdr:to>
      <xdr:col>5</xdr:col>
      <xdr:colOff>632114</xdr:colOff>
      <xdr:row>40</xdr:row>
      <xdr:rowOff>1</xdr:rowOff>
    </xdr:to>
    <xdr:sp macro="" textlink="">
      <xdr:nvSpPr>
        <xdr:cNvPr id="2" name="Text 1"/>
        <xdr:cNvSpPr txBox="1">
          <a:spLocks noChangeArrowheads="1"/>
        </xdr:cNvSpPr>
      </xdr:nvSpPr>
      <xdr:spPr bwMode="auto">
        <a:xfrm>
          <a:off x="0" y="6348846"/>
          <a:ext cx="5931478" cy="231890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1000"/>
            </a:lnSpc>
            <a:defRPr sz="1000"/>
          </a:pPr>
          <a:r>
            <a:rPr lang="de-DE" sz="900" b="0" i="0" u="none" strike="noStrike" baseline="0">
              <a:solidFill>
                <a:srgbClr val="000000"/>
              </a:solidFill>
              <a:latin typeface="Arial"/>
              <a:cs typeface="Arial"/>
            </a:rPr>
            <a:t>Anhand der noch vorläufigen Anbauflächen der Bodennutzungshaupterhebung errechnet sich eine Getreideernte </a:t>
          </a:r>
        </a:p>
        <a:p>
          <a:pPr algn="l" rtl="0">
            <a:lnSpc>
              <a:spcPts val="1000"/>
            </a:lnSpc>
            <a:defRPr sz="1000"/>
          </a:pPr>
          <a:r>
            <a:rPr lang="de-DE" sz="900" b="0" i="0" u="none" strike="noStrike" baseline="0">
              <a:solidFill>
                <a:srgbClr val="000000"/>
              </a:solidFill>
              <a:latin typeface="Arial"/>
              <a:cs typeface="Arial"/>
            </a:rPr>
            <a:t>von 2,9 Millionen (Mio.) Tonnen (t). Allein 2,0 Mio. t oder 69 Prozent der Getreideernte entfallen auf den Weizen. </a:t>
          </a:r>
        </a:p>
        <a:p>
          <a:pPr algn="l" rtl="0">
            <a:lnSpc>
              <a:spcPts val="1000"/>
            </a:lnSpc>
            <a:defRPr sz="1000"/>
          </a:pPr>
          <a:r>
            <a:rPr lang="de-DE" sz="900" b="0" i="0" u="none" strike="noStrike" baseline="0">
              <a:solidFill>
                <a:srgbClr val="000000"/>
              </a:solidFill>
              <a:latin typeface="Arial"/>
              <a:cs typeface="Arial"/>
            </a:rPr>
            <a:t>Auf einer gegenüber dem Vorjahr um 20 000 ha ausgeweiteten Getreideanbaufläche und überdurchschnittlichen Hektarerträgen fällt die Getreideernte damit um gut ein Fünftel höher aus als im Vorjahr.</a:t>
          </a:r>
        </a:p>
        <a:p>
          <a:pPr algn="l" rtl="0">
            <a:lnSpc>
              <a:spcPts val="1000"/>
            </a:lnSpc>
            <a:defRPr sz="1000"/>
          </a:pPr>
          <a:endParaRPr lang="de-DE" sz="900" b="0" i="0" u="none" strike="noStrike" baseline="0">
            <a:solidFill>
              <a:srgbClr val="000000"/>
            </a:solidFill>
            <a:latin typeface="Arial"/>
            <a:cs typeface="Arial"/>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de-DE" sz="900" b="0" i="0" u="none" strike="noStrike" baseline="0">
              <a:solidFill>
                <a:srgbClr val="000000"/>
              </a:solidFill>
              <a:latin typeface="Arial"/>
              <a:ea typeface="+mn-ea"/>
              <a:cs typeface="Arial"/>
            </a:rPr>
            <a:t>Die Getreidebestände zeigten sich mit einer guten Bestandesdichte im Frühjahr. Ein früher Vegetationsbeginn verbunden mit vielen Sonnenstunden und einer ausgeglichenen Niederschlagsverteilung führte regional zu einem Vegetationsvorsprung von zwei Wochen. Im weiteren Verlauf reiften sehr gute Bestände heran. Die Getreideernte 2014 konnte aufgrund des guten Erntewetters von Juli bis Mitte August abgeschlossen werden. </a:t>
          </a:r>
        </a:p>
        <a:p>
          <a:pPr algn="l" rtl="0">
            <a:lnSpc>
              <a:spcPts val="1000"/>
            </a:lnSpc>
            <a:defRPr sz="1000"/>
          </a:pPr>
          <a:r>
            <a:rPr lang="de-DE" sz="900" b="0" i="0" u="none" strike="noStrike" baseline="0">
              <a:solidFill>
                <a:srgbClr val="000000"/>
              </a:solidFill>
              <a:latin typeface="Arial"/>
              <a:cs typeface="Arial"/>
            </a:rPr>
            <a:t> </a:t>
          </a:r>
        </a:p>
        <a:p>
          <a:pPr algn="l" rtl="0">
            <a:lnSpc>
              <a:spcPts val="1000"/>
            </a:lnSpc>
            <a:defRPr sz="1000"/>
          </a:pPr>
          <a:r>
            <a:rPr lang="de-DE" sz="900" b="0" i="0" u="none" strike="noStrike" baseline="0">
              <a:solidFill>
                <a:srgbClr val="000000"/>
              </a:solidFill>
              <a:latin typeface="Arial"/>
              <a:cs typeface="Arial"/>
            </a:rPr>
            <a:t>Auf einer gegenüber 2013 um 13 000 ha eingeschränkten Anbaufläche von 99 000 ha und einem Durchschnittsertrag von 46 dt/ha beträgt die Winterrapsernte rund 459 000 t.  Somit liegt die Erntemenge nur knapp unter der des Vorjahres.</a:t>
          </a:r>
        </a:p>
        <a:p>
          <a:pPr algn="l" rtl="0">
            <a:lnSpc>
              <a:spcPts val="1100"/>
            </a:lnSpc>
            <a:defRPr sz="1000"/>
          </a:pPr>
          <a:endParaRPr lang="de-DE" sz="900" b="0" i="0" u="none" strike="noStrike" baseline="0">
            <a:solidFill>
              <a:srgbClr val="000000"/>
            </a:solidFill>
            <a:latin typeface="Arial"/>
            <a:cs typeface="Arial"/>
          </a:endParaRPr>
        </a:p>
        <a:p>
          <a:pPr algn="l" rtl="0">
            <a:lnSpc>
              <a:spcPts val="1000"/>
            </a:lnSpc>
            <a:defRPr sz="1000"/>
          </a:pPr>
          <a:r>
            <a:rPr lang="de-DE" sz="900" b="0" i="0" u="none" strike="noStrike" baseline="0">
              <a:solidFill>
                <a:srgbClr val="000000"/>
              </a:solidFill>
              <a:latin typeface="Arial"/>
              <a:cs typeface="Arial"/>
            </a:rPr>
            <a:t>Auf einer gegenüber dem Vorjahr kaum veränderten Anbaufläche wird nach dem Stand von Ende August eine Kartoffelernte von knapp  228 000 t erwartet, das wären 20 Prozent mehr als im Jahr 2013. </a:t>
          </a:r>
        </a:p>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8</xdr:rowOff>
    </xdr:from>
    <xdr:to>
      <xdr:col>7</xdr:col>
      <xdr:colOff>735300</xdr:colOff>
      <xdr:row>21</xdr:row>
      <xdr:rowOff>138367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83"/>
          <a:ext cx="6336000" cy="3376859"/>
        </a:xfrm>
        <a:prstGeom prst="rect">
          <a:avLst/>
        </a:prstGeom>
      </xdr:spPr>
    </xdr:pic>
    <xdr:clientData/>
  </xdr:twoCellAnchor>
  <xdr:twoCellAnchor editAs="oneCell">
    <xdr:from>
      <xdr:col>0</xdr:col>
      <xdr:colOff>0</xdr:colOff>
      <xdr:row>23</xdr:row>
      <xdr:rowOff>1</xdr:rowOff>
    </xdr:from>
    <xdr:to>
      <xdr:col>7</xdr:col>
      <xdr:colOff>735300</xdr:colOff>
      <xdr:row>43</xdr:row>
      <xdr:rowOff>138364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219576"/>
          <a:ext cx="6336000" cy="33768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2\AB-232\Ernte\BEE\Erntesch&#228;tzungen\2014\BEE-2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K27NGMS1\C_II_1_m1409_SH_Quelldatei_N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s>
    <sheetDataSet>
      <sheetData sheetId="0">
        <row r="14">
          <cell r="E14">
            <v>190008.26</v>
          </cell>
          <cell r="K14">
            <v>90.220108784871172</v>
          </cell>
          <cell r="L14">
            <v>89.56</v>
          </cell>
          <cell r="M14">
            <v>104.79</v>
          </cell>
          <cell r="R14">
            <v>1796199.3333333333</v>
          </cell>
          <cell r="S14">
            <v>1418962</v>
          </cell>
          <cell r="T14">
            <v>1991097</v>
          </cell>
        </row>
        <row r="15">
          <cell r="E15">
            <v>3934.3500000000004</v>
          </cell>
          <cell r="K15">
            <v>68.42011273754926</v>
          </cell>
          <cell r="L15">
            <v>74.36</v>
          </cell>
          <cell r="M15">
            <v>79.33</v>
          </cell>
          <cell r="R15">
            <v>42719.5</v>
          </cell>
          <cell r="S15">
            <v>104251</v>
          </cell>
          <cell r="T15">
            <v>31211</v>
          </cell>
        </row>
        <row r="16">
          <cell r="K16">
            <v>89.557225814810906</v>
          </cell>
          <cell r="L16">
            <v>88.32</v>
          </cell>
          <cell r="M16">
            <v>104.27</v>
          </cell>
        </row>
        <row r="17">
          <cell r="E17">
            <v>27774.5</v>
          </cell>
          <cell r="K17">
            <v>66.862475968918815</v>
          </cell>
          <cell r="L17">
            <v>76.55</v>
          </cell>
          <cell r="M17">
            <v>80.83</v>
          </cell>
          <cell r="R17">
            <v>167542.83333333334</v>
          </cell>
          <cell r="S17">
            <v>202905</v>
          </cell>
          <cell r="T17">
            <v>224501</v>
          </cell>
        </row>
        <row r="18">
          <cell r="K18">
            <v>87.088909651700845</v>
          </cell>
          <cell r="L18">
            <v>86.76</v>
          </cell>
          <cell r="M18">
            <v>101.34</v>
          </cell>
          <cell r="S18">
            <v>1726118</v>
          </cell>
        </row>
        <row r="19">
          <cell r="E19">
            <v>54663.29</v>
          </cell>
          <cell r="K19">
            <v>82.73829253625378</v>
          </cell>
          <cell r="L19">
            <v>85.3</v>
          </cell>
          <cell r="M19">
            <v>96.75</v>
          </cell>
          <cell r="R19">
            <v>452472.5</v>
          </cell>
          <cell r="S19">
            <v>455488</v>
          </cell>
          <cell r="T19">
            <v>528867</v>
          </cell>
        </row>
        <row r="20">
          <cell r="E20">
            <v>4725.75</v>
          </cell>
          <cell r="K20">
            <v>47.130457377764273</v>
          </cell>
          <cell r="L20">
            <v>55.86</v>
          </cell>
          <cell r="M20">
            <v>55.13</v>
          </cell>
          <cell r="R20">
            <v>40931.333333333336</v>
          </cell>
          <cell r="S20">
            <v>48672</v>
          </cell>
          <cell r="T20">
            <v>26053</v>
          </cell>
        </row>
        <row r="21">
          <cell r="K21">
            <v>77.858479242989176</v>
          </cell>
          <cell r="L21">
            <v>81.17</v>
          </cell>
          <cell r="M21">
            <v>93.44</v>
          </cell>
        </row>
        <row r="22">
          <cell r="E22">
            <v>8508.19</v>
          </cell>
          <cell r="K22">
            <v>53.3915047125749</v>
          </cell>
          <cell r="L22">
            <v>54.31</v>
          </cell>
          <cell r="M22">
            <v>56.23</v>
          </cell>
          <cell r="R22">
            <v>42620</v>
          </cell>
          <cell r="S22">
            <v>62239</v>
          </cell>
          <cell r="T22">
            <v>47842</v>
          </cell>
        </row>
        <row r="23">
          <cell r="E23">
            <v>8187.17</v>
          </cell>
          <cell r="K23">
            <v>69.794018914208152</v>
          </cell>
          <cell r="L23">
            <v>76.260000000000005</v>
          </cell>
          <cell r="M23">
            <v>79.569999999999993</v>
          </cell>
          <cell r="R23">
            <v>44888</v>
          </cell>
          <cell r="S23">
            <v>43852</v>
          </cell>
          <cell r="T23">
            <v>65145</v>
          </cell>
        </row>
        <row r="24">
          <cell r="K24">
            <v>74.680844667842948</v>
          </cell>
          <cell r="L24">
            <v>76.930000000000007</v>
          </cell>
          <cell r="M24">
            <v>87.79</v>
          </cell>
        </row>
        <row r="25">
          <cell r="K25">
            <v>83.957044340410135</v>
          </cell>
          <cell r="L25">
            <v>83.96</v>
          </cell>
          <cell r="M25">
            <v>97.87</v>
          </cell>
        </row>
        <row r="26">
          <cell r="E26">
            <v>99338.01</v>
          </cell>
          <cell r="K26">
            <v>41.371609143193297</v>
          </cell>
          <cell r="L26">
            <v>41.04</v>
          </cell>
          <cell r="M26">
            <v>46.24</v>
          </cell>
          <cell r="R26">
            <v>402648</v>
          </cell>
          <cell r="S26">
            <v>462117</v>
          </cell>
          <cell r="T26">
            <v>459339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W"/>
      <sheetName val="SW"/>
      <sheetName val="RO"/>
      <sheetName val="WG"/>
      <sheetName val="SG"/>
      <sheetName val="HA+SM"/>
      <sheetName val="TR"/>
      <sheetName val="WR"/>
      <sheetName val="Kart."/>
      <sheetName val="Tabelle1"/>
    </sheetNames>
    <sheetDataSet>
      <sheetData sheetId="0">
        <row r="30">
          <cell r="E30">
            <v>102.48421726010986</v>
          </cell>
        </row>
        <row r="35">
          <cell r="E35">
            <v>95.821173540700926</v>
          </cell>
        </row>
        <row r="40">
          <cell r="E40">
            <v>91.696513622833749</v>
          </cell>
        </row>
        <row r="45">
          <cell r="E45">
            <v>107.1377882011933</v>
          </cell>
        </row>
      </sheetData>
      <sheetData sheetId="1">
        <row r="30">
          <cell r="E30">
            <v>80.740542190014423</v>
          </cell>
        </row>
        <row r="35">
          <cell r="E35">
            <v>69.280769160139684</v>
          </cell>
        </row>
        <row r="40">
          <cell r="E40">
            <v>65.928008031296869</v>
          </cell>
        </row>
        <row r="45">
          <cell r="E45">
            <v>77.088917934333082</v>
          </cell>
        </row>
      </sheetData>
      <sheetData sheetId="2">
        <row r="30">
          <cell r="E30">
            <v>85.224055646033648</v>
          </cell>
        </row>
        <row r="35">
          <cell r="E35">
            <v>80.085330173080237</v>
          </cell>
        </row>
        <row r="40">
          <cell r="E40">
            <v>80.08529514144557</v>
          </cell>
        </row>
        <row r="45">
          <cell r="E45">
            <v>82.301544605811486</v>
          </cell>
        </row>
      </sheetData>
      <sheetData sheetId="3">
        <row r="30">
          <cell r="E30">
            <v>95.78675846697503</v>
          </cell>
        </row>
        <row r="35">
          <cell r="E35">
            <v>88.551978800916345</v>
          </cell>
        </row>
        <row r="40">
          <cell r="E40">
            <v>82.336011181666279</v>
          </cell>
        </row>
        <row r="45">
          <cell r="E45">
            <v>98.742130914985552</v>
          </cell>
        </row>
      </sheetData>
      <sheetData sheetId="4">
        <row r="30">
          <cell r="E30">
            <v>59.2186548422127</v>
          </cell>
        </row>
        <row r="35">
          <cell r="E35">
            <v>52.893638944168501</v>
          </cell>
        </row>
        <row r="40">
          <cell r="E40">
            <v>52.526151360477989</v>
          </cell>
        </row>
        <row r="45">
          <cell r="E45">
            <v>57.110167870854099</v>
          </cell>
        </row>
      </sheetData>
      <sheetData sheetId="5">
        <row r="30">
          <cell r="E30">
            <v>60.316207067116025</v>
          </cell>
        </row>
        <row r="35">
          <cell r="E35">
            <v>49.897699492777591</v>
          </cell>
        </row>
        <row r="40">
          <cell r="E40">
            <v>50.537873269906008</v>
          </cell>
        </row>
        <row r="45">
          <cell r="E45">
            <v>57.848357580945432</v>
          </cell>
        </row>
      </sheetData>
      <sheetData sheetId="6">
        <row r="30">
          <cell r="E30">
            <v>78.671993407621429</v>
          </cell>
        </row>
        <row r="35">
          <cell r="E35">
            <v>72.841935656491316</v>
          </cell>
        </row>
        <row r="40">
          <cell r="E40">
            <v>73.304041421953741</v>
          </cell>
        </row>
        <row r="45">
          <cell r="E45">
            <v>83.115445137476442</v>
          </cell>
        </row>
      </sheetData>
      <sheetData sheetId="7">
        <row r="30">
          <cell r="E30">
            <v>48.596480510707124</v>
          </cell>
        </row>
        <row r="35">
          <cell r="E35">
            <v>43.389669618596564</v>
          </cell>
        </row>
        <row r="40">
          <cell r="E40">
            <v>41.756259068619805</v>
          </cell>
        </row>
        <row r="45">
          <cell r="E45">
            <v>46.452495402850111</v>
          </cell>
        </row>
      </sheetData>
      <sheetData sheetId="8" refreshError="1"/>
      <sheetData sheetId="9"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heetViews>
  <sheetFormatPr baseColWidth="10" defaultColWidth="11.28515625" defaultRowHeight="12.75" x14ac:dyDescent="0.2"/>
  <cols>
    <col min="1" max="7" width="13.140625" style="24" customWidth="1"/>
    <col min="8" max="8" width="10.7109375" style="24" customWidth="1"/>
    <col min="9" max="95" width="12.140625" style="24" customWidth="1"/>
    <col min="96" max="16384" width="11.28515625" style="24"/>
  </cols>
  <sheetData>
    <row r="3" spans="1:7" ht="20.25" x14ac:dyDescent="0.3">
      <c r="A3" s="87" t="s">
        <v>15</v>
      </c>
      <c r="B3" s="87"/>
      <c r="C3" s="87"/>
      <c r="D3" s="87"/>
    </row>
    <row r="4" spans="1:7" ht="20.25" x14ac:dyDescent="0.3">
      <c r="A4" s="87" t="s">
        <v>16</v>
      </c>
      <c r="B4" s="87"/>
      <c r="C4" s="87"/>
      <c r="D4" s="87"/>
    </row>
    <row r="11" spans="1:7" ht="15" x14ac:dyDescent="0.2">
      <c r="A11" s="25"/>
      <c r="F11" s="26"/>
      <c r="G11" s="27"/>
    </row>
    <row r="13" spans="1:7" x14ac:dyDescent="0.2">
      <c r="A13" s="28"/>
    </row>
    <row r="15" spans="1:7" ht="23.25" x14ac:dyDescent="0.2">
      <c r="D15" s="88" t="s">
        <v>60</v>
      </c>
      <c r="E15" s="88"/>
      <c r="F15" s="88"/>
      <c r="G15" s="88"/>
    </row>
    <row r="16" spans="1:7" ht="15" x14ac:dyDescent="0.2">
      <c r="D16" s="89" t="s">
        <v>84</v>
      </c>
      <c r="E16" s="90"/>
      <c r="F16" s="90"/>
      <c r="G16" s="90"/>
    </row>
    <row r="18" spans="1:7" ht="31.5" x14ac:dyDescent="0.45">
      <c r="A18" s="91" t="s">
        <v>108</v>
      </c>
      <c r="B18" s="92"/>
      <c r="C18" s="92"/>
      <c r="D18" s="92"/>
      <c r="E18" s="92"/>
      <c r="F18" s="92"/>
      <c r="G18" s="92"/>
    </row>
    <row r="19" spans="1:7" ht="30.75" x14ac:dyDescent="0.4">
      <c r="B19" s="91" t="s">
        <v>61</v>
      </c>
      <c r="C19" s="91"/>
      <c r="D19" s="91"/>
      <c r="E19" s="91"/>
      <c r="F19" s="91"/>
      <c r="G19" s="91"/>
    </row>
    <row r="20" spans="1:7" ht="16.5" x14ac:dyDescent="0.25">
      <c r="A20" s="29"/>
      <c r="B20" s="29"/>
      <c r="C20" s="29"/>
      <c r="D20" s="29"/>
      <c r="E20" s="29"/>
      <c r="F20" s="29"/>
    </row>
    <row r="21" spans="1:7" ht="15" x14ac:dyDescent="0.2">
      <c r="D21" s="85" t="s">
        <v>106</v>
      </c>
      <c r="E21" s="86"/>
      <c r="F21" s="86"/>
      <c r="G21" s="86"/>
    </row>
    <row r="22" spans="1:7" ht="15" x14ac:dyDescent="0.2">
      <c r="D22" s="41"/>
      <c r="E22" s="40"/>
      <c r="F22" s="40"/>
      <c r="G22" s="40"/>
    </row>
    <row r="23" spans="1:7" ht="15" x14ac:dyDescent="0.2">
      <c r="D23" s="41"/>
      <c r="E23" s="40"/>
      <c r="F23" s="40"/>
      <c r="G23" s="40"/>
    </row>
    <row r="24" spans="1:7" ht="15" x14ac:dyDescent="0.2">
      <c r="D24" s="41"/>
      <c r="E24" s="40"/>
      <c r="F24" s="40"/>
      <c r="G24" s="40"/>
    </row>
    <row r="25" spans="1:7" ht="15" x14ac:dyDescent="0.2">
      <c r="D25" s="41"/>
      <c r="E25" s="40"/>
      <c r="F25" s="40"/>
      <c r="G25" s="40"/>
    </row>
  </sheetData>
  <mergeCells count="7">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00" workbookViewId="0">
      <selection sqref="A1:G1"/>
    </sheetView>
  </sheetViews>
  <sheetFormatPr baseColWidth="10" defaultColWidth="11.28515625" defaultRowHeight="12.75" x14ac:dyDescent="0.2"/>
  <cols>
    <col min="1" max="1" width="10.140625" style="3" customWidth="1"/>
    <col min="2" max="6" width="13.140625" style="3" customWidth="1"/>
    <col min="7" max="7" width="16" style="3" customWidth="1"/>
    <col min="8" max="16384" width="11.28515625" style="3"/>
  </cols>
  <sheetData>
    <row r="1" spans="1:7" ht="15.75" x14ac:dyDescent="0.25">
      <c r="A1" s="119" t="s">
        <v>25</v>
      </c>
      <c r="B1" s="119"/>
      <c r="C1" s="119"/>
      <c r="D1" s="119"/>
      <c r="E1" s="119"/>
      <c r="F1" s="119"/>
      <c r="G1" s="119"/>
    </row>
    <row r="2" spans="1:7" ht="15.75" x14ac:dyDescent="0.25">
      <c r="A2" s="50"/>
      <c r="B2" s="50"/>
      <c r="C2" s="50"/>
      <c r="D2" s="50"/>
      <c r="E2" s="50"/>
      <c r="F2" s="50"/>
      <c r="G2" s="50"/>
    </row>
    <row r="3" spans="1:7" x14ac:dyDescent="0.2">
      <c r="A3" s="59"/>
      <c r="B3" s="59"/>
      <c r="C3" s="59"/>
      <c r="D3" s="59"/>
      <c r="E3" s="59"/>
      <c r="F3" s="59"/>
      <c r="G3" s="59"/>
    </row>
    <row r="4" spans="1:7" ht="15.75" x14ac:dyDescent="0.25">
      <c r="A4" s="120" t="s">
        <v>26</v>
      </c>
      <c r="B4" s="121"/>
      <c r="C4" s="121"/>
      <c r="D4" s="121"/>
      <c r="E4" s="121"/>
      <c r="F4" s="121"/>
      <c r="G4" s="121"/>
    </row>
    <row r="5" spans="1:7" ht="15.75" x14ac:dyDescent="0.25">
      <c r="A5" s="51"/>
      <c r="B5" s="60"/>
      <c r="C5" s="60"/>
      <c r="D5" s="60"/>
      <c r="E5" s="60"/>
      <c r="F5" s="60"/>
      <c r="G5" s="60"/>
    </row>
    <row r="6" spans="1:7" x14ac:dyDescent="0.2">
      <c r="A6" s="122" t="s">
        <v>27</v>
      </c>
      <c r="B6" s="122"/>
      <c r="C6" s="122"/>
      <c r="D6" s="122"/>
      <c r="E6" s="122"/>
      <c r="F6" s="122"/>
      <c r="G6" s="122"/>
    </row>
    <row r="7" spans="1:7" ht="5.25" customHeight="1" x14ac:dyDescent="0.2">
      <c r="A7" s="4"/>
      <c r="B7" s="59"/>
      <c r="C7" s="59"/>
      <c r="D7" s="59"/>
      <c r="E7" s="59"/>
      <c r="F7" s="59"/>
      <c r="G7" s="59"/>
    </row>
    <row r="8" spans="1:7" x14ac:dyDescent="0.2">
      <c r="A8" s="123" t="s">
        <v>28</v>
      </c>
      <c r="B8" s="124"/>
      <c r="C8" s="124"/>
      <c r="D8" s="124"/>
      <c r="E8" s="124"/>
      <c r="F8" s="124"/>
      <c r="G8" s="124"/>
    </row>
    <row r="9" spans="1:7" x14ac:dyDescent="0.2">
      <c r="A9" s="118" t="s">
        <v>29</v>
      </c>
      <c r="B9" s="125"/>
      <c r="C9" s="125"/>
      <c r="D9" s="125"/>
      <c r="E9" s="125"/>
      <c r="F9" s="125"/>
      <c r="G9" s="125"/>
    </row>
    <row r="10" spans="1:7" ht="5.25" customHeight="1" x14ac:dyDescent="0.2">
      <c r="A10" s="4"/>
      <c r="B10" s="59"/>
      <c r="C10" s="59"/>
      <c r="D10" s="59"/>
      <c r="E10" s="59"/>
      <c r="F10" s="59"/>
      <c r="G10" s="59"/>
    </row>
    <row r="11" spans="1:7" x14ac:dyDescent="0.2">
      <c r="A11" s="127" t="s">
        <v>30</v>
      </c>
      <c r="B11" s="127"/>
      <c r="C11" s="127"/>
      <c r="D11" s="127"/>
      <c r="E11" s="127"/>
      <c r="F11" s="127"/>
      <c r="G11" s="127"/>
    </row>
    <row r="12" spans="1:7" x14ac:dyDescent="0.2">
      <c r="A12" s="53" t="s">
        <v>31</v>
      </c>
      <c r="B12" s="61"/>
      <c r="C12" s="61"/>
      <c r="D12" s="61"/>
      <c r="E12" s="61"/>
      <c r="F12" s="61"/>
      <c r="G12" s="61"/>
    </row>
    <row r="13" spans="1:7" x14ac:dyDescent="0.2">
      <c r="A13" s="123"/>
      <c r="B13" s="123"/>
      <c r="C13" s="123"/>
      <c r="D13" s="123"/>
      <c r="E13" s="123"/>
      <c r="F13" s="123"/>
      <c r="G13" s="123"/>
    </row>
    <row r="14" spans="1:7" x14ac:dyDescent="0.2">
      <c r="A14" s="126" t="s">
        <v>32</v>
      </c>
      <c r="B14" s="126"/>
      <c r="C14" s="126"/>
      <c r="D14" s="126"/>
      <c r="E14" s="126"/>
      <c r="F14" s="126"/>
      <c r="G14" s="126"/>
    </row>
    <row r="15" spans="1:7" ht="5.25" customHeight="1" x14ac:dyDescent="0.2">
      <c r="A15" s="4"/>
      <c r="B15" s="59"/>
      <c r="C15" s="59"/>
      <c r="D15" s="59"/>
      <c r="E15" s="59"/>
      <c r="F15" s="59"/>
      <c r="G15" s="59"/>
    </row>
    <row r="16" spans="1:7" x14ac:dyDescent="0.2">
      <c r="A16" s="118" t="s">
        <v>33</v>
      </c>
      <c r="B16" s="118"/>
      <c r="C16" s="118"/>
      <c r="D16" s="118"/>
      <c r="E16" s="118"/>
      <c r="F16" s="118"/>
      <c r="G16" s="118"/>
    </row>
    <row r="17" spans="1:7" x14ac:dyDescent="0.2">
      <c r="A17" s="5" t="s">
        <v>62</v>
      </c>
      <c r="B17" s="5" t="s">
        <v>96</v>
      </c>
      <c r="C17" s="49"/>
      <c r="D17" s="49"/>
      <c r="E17" s="49"/>
      <c r="F17" s="49"/>
      <c r="G17" s="49"/>
    </row>
    <row r="18" spans="1:7" x14ac:dyDescent="0.2">
      <c r="A18" s="5" t="s">
        <v>34</v>
      </c>
      <c r="B18" s="62" t="s">
        <v>63</v>
      </c>
      <c r="C18" s="49"/>
      <c r="D18" s="49"/>
      <c r="E18" s="49"/>
      <c r="F18" s="49"/>
      <c r="G18" s="49"/>
    </row>
    <row r="19" spans="1:7" x14ac:dyDescent="0.2">
      <c r="A19" s="5"/>
      <c r="B19" s="62"/>
      <c r="C19" s="49"/>
      <c r="D19" s="49"/>
      <c r="E19" s="49"/>
      <c r="F19" s="49"/>
      <c r="G19" s="49"/>
    </row>
    <row r="20" spans="1:7" x14ac:dyDescent="0.2">
      <c r="A20" s="126" t="s">
        <v>64</v>
      </c>
      <c r="B20" s="126"/>
      <c r="C20" s="126"/>
      <c r="D20" s="126"/>
      <c r="E20" s="126"/>
      <c r="F20" s="126"/>
      <c r="G20" s="126"/>
    </row>
    <row r="21" spans="1:7" ht="5.25" customHeight="1" x14ac:dyDescent="0.2">
      <c r="A21" s="4"/>
      <c r="B21" s="59"/>
      <c r="C21" s="59"/>
      <c r="D21" s="59"/>
      <c r="E21" s="59"/>
      <c r="F21" s="59"/>
      <c r="G21" s="59"/>
    </row>
    <row r="22" spans="1:7" x14ac:dyDescent="0.2">
      <c r="A22" s="49" t="s">
        <v>35</v>
      </c>
      <c r="B22" s="118" t="s">
        <v>36</v>
      </c>
      <c r="C22" s="118"/>
      <c r="D22" s="49"/>
      <c r="E22" s="49"/>
      <c r="F22" s="49"/>
      <c r="G22" s="49"/>
    </row>
    <row r="23" spans="1:7" x14ac:dyDescent="0.2">
      <c r="A23" s="49" t="s">
        <v>37</v>
      </c>
      <c r="B23" s="118" t="s">
        <v>38</v>
      </c>
      <c r="C23" s="118"/>
      <c r="D23" s="49"/>
      <c r="E23" s="49"/>
      <c r="F23" s="49"/>
      <c r="G23" s="49"/>
    </row>
    <row r="24" spans="1:7" x14ac:dyDescent="0.2">
      <c r="A24" s="49"/>
      <c r="B24" s="118" t="s">
        <v>39</v>
      </c>
      <c r="C24" s="118"/>
      <c r="D24" s="63"/>
      <c r="E24" s="63"/>
      <c r="F24" s="63"/>
      <c r="G24" s="63"/>
    </row>
    <row r="25" spans="1:7" x14ac:dyDescent="0.2">
      <c r="A25" s="4"/>
      <c r="B25" s="59"/>
      <c r="C25" s="59"/>
      <c r="D25" s="59"/>
      <c r="E25" s="59"/>
      <c r="F25" s="59"/>
      <c r="G25" s="59"/>
    </row>
    <row r="26" spans="1:7" x14ac:dyDescent="0.2">
      <c r="A26" s="49" t="s">
        <v>65</v>
      </c>
      <c r="B26" s="116" t="s">
        <v>40</v>
      </c>
      <c r="C26" s="117"/>
      <c r="D26" s="117"/>
      <c r="E26" s="117"/>
      <c r="F26" s="117"/>
      <c r="G26" s="117"/>
    </row>
    <row r="27" spans="1:7" x14ac:dyDescent="0.2">
      <c r="A27" s="49"/>
      <c r="B27" s="63"/>
      <c r="C27" s="63"/>
      <c r="D27" s="63"/>
      <c r="E27" s="63"/>
      <c r="F27" s="63"/>
      <c r="G27" s="63"/>
    </row>
    <row r="28" spans="1:7" s="58" customFormat="1" ht="27.75" customHeight="1" x14ac:dyDescent="0.2">
      <c r="A28" s="93" t="s">
        <v>97</v>
      </c>
      <c r="B28" s="93"/>
      <c r="C28" s="93"/>
      <c r="D28" s="93"/>
      <c r="E28" s="93"/>
      <c r="F28" s="93"/>
      <c r="G28" s="93"/>
    </row>
    <row r="29" spans="1:7" s="58" customFormat="1" ht="42.6" customHeight="1" x14ac:dyDescent="0.2">
      <c r="A29" s="93" t="s">
        <v>98</v>
      </c>
      <c r="B29" s="93"/>
      <c r="C29" s="93"/>
      <c r="D29" s="93"/>
      <c r="E29" s="93"/>
      <c r="F29" s="93"/>
      <c r="G29" s="93"/>
    </row>
    <row r="30" spans="1:7" x14ac:dyDescent="0.2">
      <c r="A30" s="49"/>
      <c r="B30" s="63"/>
      <c r="C30" s="63"/>
      <c r="D30" s="63"/>
      <c r="E30" s="63"/>
      <c r="F30" s="63"/>
      <c r="G30" s="63"/>
    </row>
    <row r="31" spans="1:7" x14ac:dyDescent="0.2">
      <c r="A31" s="52" t="s">
        <v>66</v>
      </c>
      <c r="B31" s="52"/>
      <c r="C31" s="63"/>
      <c r="D31" s="63"/>
      <c r="E31" s="63"/>
      <c r="F31" s="63"/>
      <c r="G31" s="63"/>
    </row>
    <row r="32" spans="1:7" ht="5.25" customHeight="1" x14ac:dyDescent="0.2">
      <c r="A32" s="52"/>
      <c r="B32" s="52"/>
      <c r="C32" s="63"/>
      <c r="D32" s="63"/>
      <c r="E32" s="63"/>
      <c r="F32" s="63"/>
      <c r="G32" s="63"/>
    </row>
    <row r="33" spans="1:7" x14ac:dyDescent="0.2">
      <c r="A33" s="6">
        <v>0</v>
      </c>
      <c r="B33" s="7" t="s">
        <v>41</v>
      </c>
      <c r="C33" s="59"/>
      <c r="D33" s="59"/>
      <c r="E33" s="59"/>
      <c r="F33" s="59"/>
      <c r="G33" s="59"/>
    </row>
    <row r="34" spans="1:7" x14ac:dyDescent="0.2">
      <c r="A34" s="8" t="s">
        <v>42</v>
      </c>
      <c r="B34" s="7" t="s">
        <v>43</v>
      </c>
      <c r="C34" s="59"/>
      <c r="D34" s="59"/>
      <c r="E34" s="59"/>
      <c r="F34" s="59"/>
      <c r="G34" s="59"/>
    </row>
    <row r="35" spans="1:7" x14ac:dyDescent="0.2">
      <c r="A35" s="30" t="s">
        <v>44</v>
      </c>
      <c r="B35" s="7" t="s">
        <v>45</v>
      </c>
      <c r="C35" s="59"/>
      <c r="D35" s="59"/>
      <c r="E35" s="59"/>
      <c r="F35" s="59"/>
      <c r="G35" s="59"/>
    </row>
    <row r="36" spans="1:7" x14ac:dyDescent="0.2">
      <c r="A36" s="30" t="s">
        <v>46</v>
      </c>
      <c r="B36" s="7" t="s">
        <v>47</v>
      </c>
      <c r="C36" s="59"/>
      <c r="D36" s="59"/>
      <c r="E36" s="59"/>
      <c r="F36" s="59"/>
      <c r="G36" s="59"/>
    </row>
    <row r="37" spans="1:7" x14ac:dyDescent="0.2">
      <c r="A37" s="8" t="s">
        <v>67</v>
      </c>
      <c r="B37" s="7" t="s">
        <v>48</v>
      </c>
      <c r="C37" s="59"/>
      <c r="D37" s="59"/>
      <c r="E37" s="59"/>
      <c r="F37" s="59"/>
      <c r="G37" s="59"/>
    </row>
    <row r="38" spans="1:7" x14ac:dyDescent="0.2">
      <c r="A38" s="8" t="s">
        <v>5</v>
      </c>
      <c r="B38" s="7" t="s">
        <v>86</v>
      </c>
      <c r="C38" s="59"/>
      <c r="D38" s="59"/>
      <c r="E38" s="59"/>
      <c r="F38" s="59"/>
      <c r="G38" s="59"/>
    </row>
    <row r="39" spans="1:7" x14ac:dyDescent="0.2">
      <c r="A39" s="59"/>
      <c r="B39" s="59"/>
      <c r="C39" s="59"/>
      <c r="D39" s="59"/>
      <c r="E39" s="59"/>
      <c r="F39" s="59"/>
      <c r="G39" s="59"/>
    </row>
    <row r="40" spans="1:7" ht="12.75" customHeight="1" x14ac:dyDescent="0.2">
      <c r="A40" s="98" t="s">
        <v>71</v>
      </c>
      <c r="B40" s="98"/>
      <c r="C40" s="98"/>
      <c r="D40" s="98"/>
      <c r="E40" s="98"/>
      <c r="F40" s="98"/>
      <c r="G40" s="98"/>
    </row>
    <row r="41" spans="1:7" ht="6" customHeight="1" x14ac:dyDescent="0.2">
      <c r="A41" s="99" t="s">
        <v>72</v>
      </c>
      <c r="B41" s="99"/>
      <c r="C41" s="99"/>
      <c r="D41" s="99"/>
      <c r="E41" s="99"/>
      <c r="F41" s="99"/>
      <c r="G41" s="99"/>
    </row>
    <row r="42" spans="1:7" x14ac:dyDescent="0.2">
      <c r="A42" s="99"/>
      <c r="B42" s="99"/>
      <c r="C42" s="99"/>
      <c r="D42" s="99"/>
      <c r="E42" s="99"/>
      <c r="F42" s="99"/>
      <c r="G42" s="99"/>
    </row>
    <row r="43" spans="1:7" x14ac:dyDescent="0.2">
      <c r="A43" s="99"/>
      <c r="B43" s="99"/>
      <c r="C43" s="99"/>
      <c r="D43" s="99"/>
      <c r="E43" s="99"/>
      <c r="F43" s="99"/>
      <c r="G43" s="99"/>
    </row>
    <row r="44" spans="1:7" x14ac:dyDescent="0.2">
      <c r="A44" s="99"/>
      <c r="B44" s="99"/>
      <c r="C44" s="99"/>
      <c r="D44" s="99"/>
      <c r="E44" s="99"/>
      <c r="F44" s="99"/>
      <c r="G44" s="99"/>
    </row>
    <row r="45" spans="1:7" x14ac:dyDescent="0.2">
      <c r="A45" s="99"/>
      <c r="B45" s="99"/>
      <c r="C45" s="99"/>
      <c r="D45" s="99"/>
      <c r="E45" s="99"/>
      <c r="F45" s="99"/>
      <c r="G45" s="99"/>
    </row>
    <row r="46" spans="1:7" x14ac:dyDescent="0.2">
      <c r="A46" s="99"/>
      <c r="B46" s="99"/>
      <c r="C46" s="99"/>
      <c r="D46" s="99"/>
      <c r="E46" s="99"/>
      <c r="F46" s="99"/>
      <c r="G46" s="99"/>
    </row>
    <row r="47" spans="1:7" ht="8.25" customHeight="1" x14ac:dyDescent="0.2">
      <c r="A47" s="64"/>
      <c r="B47" s="64"/>
      <c r="C47" s="59"/>
      <c r="D47" s="59"/>
      <c r="E47" s="59"/>
      <c r="F47" s="59"/>
      <c r="G47" s="64"/>
    </row>
    <row r="48" spans="1:7" customFormat="1" ht="9.75" customHeight="1" x14ac:dyDescent="0.2">
      <c r="A48" s="59"/>
      <c r="B48" s="100" t="s">
        <v>73</v>
      </c>
      <c r="C48" s="101"/>
      <c r="D48" s="106" t="s">
        <v>107</v>
      </c>
      <c r="E48" s="107"/>
      <c r="F48" s="59"/>
      <c r="G48" s="64"/>
    </row>
    <row r="49" spans="1:7" customFormat="1" ht="9.75" customHeight="1" x14ac:dyDescent="0.2">
      <c r="A49" s="59"/>
      <c r="B49" s="102"/>
      <c r="C49" s="103"/>
      <c r="D49" s="108"/>
      <c r="E49" s="109"/>
      <c r="F49" s="59"/>
      <c r="G49" s="64"/>
    </row>
    <row r="50" spans="1:7" ht="9.75" customHeight="1" x14ac:dyDescent="0.2">
      <c r="A50" s="59"/>
      <c r="B50" s="104"/>
      <c r="C50" s="105"/>
      <c r="D50" s="110"/>
      <c r="E50" s="111"/>
      <c r="F50" s="59"/>
      <c r="G50" s="64"/>
    </row>
    <row r="51" spans="1:7" ht="15.6" customHeight="1" x14ac:dyDescent="0.2">
      <c r="A51" s="59"/>
      <c r="B51" s="112" t="s">
        <v>74</v>
      </c>
      <c r="C51" s="113"/>
      <c r="D51" s="114" t="s">
        <v>75</v>
      </c>
      <c r="E51" s="115"/>
      <c r="F51" s="59"/>
      <c r="G51" s="64"/>
    </row>
    <row r="52" spans="1:7" ht="15.6" customHeight="1" x14ac:dyDescent="0.2">
      <c r="A52" s="59"/>
      <c r="B52" s="96" t="s">
        <v>76</v>
      </c>
      <c r="C52" s="96"/>
      <c r="D52" s="97" t="s">
        <v>77</v>
      </c>
      <c r="E52" s="97"/>
      <c r="F52" s="59"/>
      <c r="G52" s="64"/>
    </row>
    <row r="53" spans="1:7" ht="15.6" customHeight="1" x14ac:dyDescent="0.2">
      <c r="A53" s="59"/>
      <c r="B53" s="96" t="s">
        <v>78</v>
      </c>
      <c r="C53" s="96"/>
      <c r="D53" s="97" t="s">
        <v>79</v>
      </c>
      <c r="E53" s="97"/>
      <c r="F53" s="59"/>
      <c r="G53" s="64"/>
    </row>
    <row r="54" spans="1:7" ht="15.6" customHeight="1" x14ac:dyDescent="0.2">
      <c r="A54" s="59"/>
      <c r="B54" s="96" t="s">
        <v>80</v>
      </c>
      <c r="C54" s="96"/>
      <c r="D54" s="97" t="s">
        <v>81</v>
      </c>
      <c r="E54" s="97"/>
      <c r="F54" s="59"/>
      <c r="G54" s="64"/>
    </row>
    <row r="55" spans="1:7" ht="15.6" customHeight="1" x14ac:dyDescent="0.2">
      <c r="A55" s="64"/>
      <c r="B55" s="94" t="s">
        <v>82</v>
      </c>
      <c r="C55" s="94"/>
      <c r="D55" s="95" t="s">
        <v>83</v>
      </c>
      <c r="E55" s="95"/>
      <c r="F55" s="59"/>
      <c r="G55" s="64"/>
    </row>
    <row r="56" spans="1:7" ht="8.25" customHeight="1" x14ac:dyDescent="0.2">
      <c r="A56" s="59"/>
      <c r="B56" s="59"/>
      <c r="C56" s="59"/>
      <c r="D56" s="59"/>
      <c r="E56" s="59"/>
      <c r="F56" s="59"/>
      <c r="G56" s="59"/>
    </row>
    <row r="57" spans="1:7" x14ac:dyDescent="0.2">
      <c r="A57" s="9" t="s">
        <v>68</v>
      </c>
      <c r="B57" s="59"/>
      <c r="C57" s="59"/>
      <c r="D57" s="59"/>
      <c r="E57" s="59"/>
      <c r="F57" s="59"/>
      <c r="G57" s="59"/>
    </row>
    <row r="58" spans="1:7" x14ac:dyDescent="0.2">
      <c r="A58" s="9" t="s">
        <v>69</v>
      </c>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sheetData>
  <mergeCells count="30">
    <mergeCell ref="B26:G26"/>
    <mergeCell ref="B24:C24"/>
    <mergeCell ref="A1:G1"/>
    <mergeCell ref="A4:G4"/>
    <mergeCell ref="A6:G6"/>
    <mergeCell ref="A8:G8"/>
    <mergeCell ref="A9:G9"/>
    <mergeCell ref="A13:G13"/>
    <mergeCell ref="A14:G14"/>
    <mergeCell ref="A11:G11"/>
    <mergeCell ref="A16:G16"/>
    <mergeCell ref="A20:G20"/>
    <mergeCell ref="B22:C22"/>
    <mergeCell ref="B23:C23"/>
    <mergeCell ref="A28:G28"/>
    <mergeCell ref="A29:G29"/>
    <mergeCell ref="B55:C55"/>
    <mergeCell ref="D55:E55"/>
    <mergeCell ref="B54:C54"/>
    <mergeCell ref="D54:E54"/>
    <mergeCell ref="A40:G40"/>
    <mergeCell ref="A41:G46"/>
    <mergeCell ref="B48:C50"/>
    <mergeCell ref="D48:E50"/>
    <mergeCell ref="B51:C51"/>
    <mergeCell ref="D51:E51"/>
    <mergeCell ref="B52:C52"/>
    <mergeCell ref="D52:E52"/>
    <mergeCell ref="B53:C53"/>
    <mergeCell ref="D53:E53"/>
  </mergeCells>
  <hyperlinks>
    <hyperlink ref="B18" r:id="rId1"/>
    <hyperlink ref="B26" r:id="rId2"/>
  </hyperlinks>
  <pageMargins left="0.59055118110236227" right="0.59055118110236227" top="0.59055118110236227" bottom="0.59055118110236227" header="0" footer="0.39370078740157483"/>
  <pageSetup paperSize="9" orientation="portrait" r:id="rId3"/>
  <headerFooter differentFirst="1">
    <oddFooter>&amp;L&amp;"Arial,Standard"&amp;8Statistikamt Nord&amp;C&amp;"Arial,Standard"&amp;8&amp;P&amp;R&amp;"Arial,Standard"&amp;8Statistischer Bericht C II 1 - m 9/14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heetViews>
  <sheetFormatPr baseColWidth="10" defaultColWidth="11.28515625" defaultRowHeight="12" x14ac:dyDescent="0.2"/>
  <cols>
    <col min="1" max="1" width="24.5703125" style="2" customWidth="1"/>
    <col min="2" max="2" width="10.140625" style="2" customWidth="1"/>
    <col min="3" max="3" width="9.28515625" style="2" customWidth="1"/>
    <col min="4" max="5" width="8.7109375" style="2" customWidth="1"/>
    <col min="6" max="6" width="3.5703125" style="2" customWidth="1"/>
    <col min="7" max="7" width="6.5703125" style="2" customWidth="1"/>
    <col min="8" max="9" width="8.140625" style="2" customWidth="1"/>
    <col min="10" max="16384" width="11.28515625" style="2"/>
  </cols>
  <sheetData>
    <row r="1" spans="1:9" s="39" customFormat="1" ht="12.75" x14ac:dyDescent="0.2">
      <c r="A1" s="134" t="s">
        <v>100</v>
      </c>
      <c r="B1" s="134"/>
      <c r="C1" s="134"/>
      <c r="D1" s="134"/>
      <c r="E1" s="134"/>
      <c r="F1" s="134"/>
      <c r="G1" s="134"/>
      <c r="H1" s="134"/>
      <c r="I1" s="134"/>
    </row>
    <row r="2" spans="1:9" ht="12.75" hidden="1" x14ac:dyDescent="0.2">
      <c r="A2" s="35"/>
      <c r="B2" s="35"/>
      <c r="C2" s="35"/>
      <c r="D2" s="35"/>
      <c r="E2" s="35"/>
      <c r="F2" s="35"/>
      <c r="G2" s="35"/>
      <c r="H2" s="35"/>
      <c r="I2" s="35"/>
    </row>
    <row r="3" spans="1:9" ht="12.75" customHeight="1" x14ac:dyDescent="0.2">
      <c r="E3" s="10"/>
    </row>
    <row r="4" spans="1:9" ht="18.75" customHeight="1" x14ac:dyDescent="0.2">
      <c r="A4" s="128" t="s">
        <v>1</v>
      </c>
      <c r="B4" s="144" t="s">
        <v>99</v>
      </c>
      <c r="C4" s="141" t="s">
        <v>85</v>
      </c>
      <c r="D4" s="137" t="s">
        <v>0</v>
      </c>
      <c r="E4" s="137"/>
      <c r="F4" s="137"/>
      <c r="G4" s="137"/>
      <c r="H4" s="137"/>
      <c r="I4" s="138"/>
    </row>
    <row r="5" spans="1:9" ht="17.25" customHeight="1" x14ac:dyDescent="0.2">
      <c r="A5" s="129"/>
      <c r="B5" s="145"/>
      <c r="C5" s="142"/>
      <c r="D5" s="140" t="s">
        <v>89</v>
      </c>
      <c r="E5" s="139">
        <v>2013</v>
      </c>
      <c r="F5" s="135">
        <v>2014</v>
      </c>
      <c r="G5" s="128"/>
      <c r="H5" s="139" t="s">
        <v>88</v>
      </c>
      <c r="I5" s="131"/>
    </row>
    <row r="6" spans="1:9" ht="48" customHeight="1" x14ac:dyDescent="0.2">
      <c r="A6" s="129"/>
      <c r="B6" s="145"/>
      <c r="C6" s="142"/>
      <c r="D6" s="140"/>
      <c r="E6" s="139"/>
      <c r="F6" s="136"/>
      <c r="G6" s="130"/>
      <c r="H6" s="20" t="s">
        <v>89</v>
      </c>
      <c r="I6" s="21">
        <v>2013</v>
      </c>
    </row>
    <row r="7" spans="1:9" ht="18" customHeight="1" x14ac:dyDescent="0.2">
      <c r="A7" s="130"/>
      <c r="B7" s="146"/>
      <c r="C7" s="143"/>
      <c r="D7" s="131" t="s">
        <v>2</v>
      </c>
      <c r="E7" s="132"/>
      <c r="F7" s="132"/>
      <c r="G7" s="133"/>
      <c r="H7" s="131" t="s">
        <v>3</v>
      </c>
      <c r="I7" s="132"/>
    </row>
    <row r="8" spans="1:9" customFormat="1" ht="15.75" customHeight="1" x14ac:dyDescent="0.2">
      <c r="A8" s="46"/>
      <c r="B8" s="45"/>
      <c r="C8" s="42"/>
      <c r="D8" s="13"/>
      <c r="E8" s="13"/>
      <c r="F8" s="13"/>
      <c r="G8" s="13"/>
      <c r="H8" s="17"/>
      <c r="I8" s="17"/>
    </row>
    <row r="9" spans="1:9" ht="15.95" customHeight="1" x14ac:dyDescent="0.2">
      <c r="A9" s="46" t="s">
        <v>49</v>
      </c>
      <c r="B9" s="13">
        <f>SUM('[1]BEE '!$E$14)/1000</f>
        <v>190.00826000000001</v>
      </c>
      <c r="C9" s="65" t="s">
        <v>74</v>
      </c>
      <c r="D9" s="13">
        <f>SUM('[1]BEE '!$K$14)</f>
        <v>90.220108784871172</v>
      </c>
      <c r="E9" s="13">
        <f>SUM('[1]BEE '!$L$14)</f>
        <v>89.56</v>
      </c>
      <c r="F9" s="13"/>
      <c r="G9" s="13">
        <f>SUM('[1]BEE '!$M$14)</f>
        <v>104.79</v>
      </c>
      <c r="H9" s="17">
        <f t="shared" ref="H9:H21" si="0">G9*100/D9-100</f>
        <v>16.149272497410266</v>
      </c>
      <c r="I9" s="17">
        <f t="shared" ref="I9:I21" si="1">G9*100/E9-100</f>
        <v>17.005359535506926</v>
      </c>
    </row>
    <row r="10" spans="1:9" ht="15.95" customHeight="1" x14ac:dyDescent="0.2">
      <c r="A10" s="46" t="s">
        <v>50</v>
      </c>
      <c r="B10" s="13">
        <f>SUM('[1]BEE '!$E$15)/1000</f>
        <v>3.9343500000000002</v>
      </c>
      <c r="C10" s="65" t="s">
        <v>78</v>
      </c>
      <c r="D10" s="13">
        <f>SUM('[1]BEE '!$K$15)</f>
        <v>68.42011273754926</v>
      </c>
      <c r="E10" s="13">
        <f>SUM('[1]BEE '!$L$15)</f>
        <v>74.36</v>
      </c>
      <c r="F10" s="13"/>
      <c r="G10" s="13">
        <f>SUM('[1]BEE '!$M$15)</f>
        <v>79.33</v>
      </c>
      <c r="H10" s="17">
        <f t="shared" si="0"/>
        <v>15.945438886222917</v>
      </c>
      <c r="I10" s="17">
        <f t="shared" si="1"/>
        <v>6.6837009144701511</v>
      </c>
    </row>
    <row r="11" spans="1:9" s="12" customFormat="1" ht="27" customHeight="1" x14ac:dyDescent="0.2">
      <c r="A11" s="47" t="s">
        <v>4</v>
      </c>
      <c r="B11" s="13">
        <f>SUM(B9:B10)</f>
        <v>193.94261</v>
      </c>
      <c r="C11" s="65" t="s">
        <v>74</v>
      </c>
      <c r="D11" s="13">
        <f>SUM('[1]BEE '!$K$16)</f>
        <v>89.557225814810906</v>
      </c>
      <c r="E11" s="13">
        <f>SUM('[1]BEE '!$L$16)</f>
        <v>88.32</v>
      </c>
      <c r="F11" s="13" t="s">
        <v>5</v>
      </c>
      <c r="G11" s="13">
        <f>SUM('[1]BEE '!$M$16)</f>
        <v>104.27</v>
      </c>
      <c r="H11" s="17">
        <f t="shared" si="0"/>
        <v>16.428349640499817</v>
      </c>
      <c r="I11" s="17">
        <f t="shared" si="1"/>
        <v>18.059329710144937</v>
      </c>
    </row>
    <row r="12" spans="1:9" ht="15.95" customHeight="1" x14ac:dyDescent="0.2">
      <c r="A12" s="47" t="s">
        <v>6</v>
      </c>
      <c r="B12" s="13">
        <f>SUM('[1]BEE '!$E$17)/1000</f>
        <v>27.7745</v>
      </c>
      <c r="C12" s="65" t="s">
        <v>76</v>
      </c>
      <c r="D12" s="13">
        <f>SUM('[1]BEE '!$K$17)</f>
        <v>66.862475968918815</v>
      </c>
      <c r="E12" s="13">
        <f>SUM('[1]BEE '!$L$17)</f>
        <v>76.55</v>
      </c>
      <c r="F12" s="13"/>
      <c r="G12" s="13">
        <f>SUM('[1]BEE '!$M$17)</f>
        <v>80.83</v>
      </c>
      <c r="H12" s="17">
        <f t="shared" si="0"/>
        <v>20.889929409096396</v>
      </c>
      <c r="I12" s="17">
        <f t="shared" si="1"/>
        <v>5.5911169170476853</v>
      </c>
    </row>
    <row r="13" spans="1:9" ht="27" customHeight="1" x14ac:dyDescent="0.2">
      <c r="A13" s="47" t="s">
        <v>7</v>
      </c>
      <c r="B13" s="13">
        <f>SUM(B11:B12)</f>
        <v>221.71710999999999</v>
      </c>
      <c r="C13" s="65" t="s">
        <v>74</v>
      </c>
      <c r="D13" s="13">
        <f>SUM('[1]BEE '!$K$18)</f>
        <v>87.088909651700845</v>
      </c>
      <c r="E13" s="13">
        <f>SUM('[1]BEE '!$L$18)</f>
        <v>86.76</v>
      </c>
      <c r="F13" s="13" t="s">
        <v>5</v>
      </c>
      <c r="G13" s="13">
        <f>SUM('[1]BEE '!$M$18)</f>
        <v>101.34</v>
      </c>
      <c r="H13" s="17">
        <f t="shared" si="0"/>
        <v>16.363840591522248</v>
      </c>
      <c r="I13" s="17">
        <f t="shared" si="1"/>
        <v>16.804979253112023</v>
      </c>
    </row>
    <row r="14" spans="1:9" ht="15.95" customHeight="1" x14ac:dyDescent="0.2">
      <c r="A14" s="46" t="s">
        <v>51</v>
      </c>
      <c r="B14" s="13">
        <f>SUM('[1]BEE '!$E$19)/1000</f>
        <v>54.663290000000003</v>
      </c>
      <c r="C14" s="65" t="s">
        <v>74</v>
      </c>
      <c r="D14" s="13">
        <f>SUM('[1]BEE '!$K$19)</f>
        <v>82.73829253625378</v>
      </c>
      <c r="E14" s="13">
        <f>SUM('[1]BEE '!$L$19)</f>
        <v>85.3</v>
      </c>
      <c r="F14" s="13"/>
      <c r="G14" s="13">
        <f>SUM('[1]BEE '!$M$19)</f>
        <v>96.75</v>
      </c>
      <c r="H14" s="17">
        <f t="shared" si="0"/>
        <v>16.934972954157416</v>
      </c>
      <c r="I14" s="17">
        <f t="shared" si="1"/>
        <v>13.423212192262611</v>
      </c>
    </row>
    <row r="15" spans="1:9" ht="15.95" customHeight="1" x14ac:dyDescent="0.2">
      <c r="A15" s="46" t="s">
        <v>52</v>
      </c>
      <c r="B15" s="13">
        <f>SUM('[1]BEE '!$E$20)/1000</f>
        <v>4.7257499999999997</v>
      </c>
      <c r="C15" s="65" t="s">
        <v>78</v>
      </c>
      <c r="D15" s="13">
        <f>SUM('[1]BEE '!$K$20)</f>
        <v>47.130457377764273</v>
      </c>
      <c r="E15" s="13">
        <f>SUM('[1]BEE '!$L$20)</f>
        <v>55.86</v>
      </c>
      <c r="F15" s="13"/>
      <c r="G15" s="13">
        <f>SUM('[1]BEE '!$M$20)</f>
        <v>55.13</v>
      </c>
      <c r="H15" s="17">
        <f t="shared" si="0"/>
        <v>16.973191153476563</v>
      </c>
      <c r="I15" s="17">
        <f t="shared" si="1"/>
        <v>-1.3068385248836307</v>
      </c>
    </row>
    <row r="16" spans="1:9" ht="27" customHeight="1" x14ac:dyDescent="0.2">
      <c r="A16" s="47" t="s">
        <v>8</v>
      </c>
      <c r="B16" s="13">
        <f>SUM(B14:B15)</f>
        <v>59.389040000000001</v>
      </c>
      <c r="C16" s="65" t="s">
        <v>74</v>
      </c>
      <c r="D16" s="13">
        <f>SUM('[1]BEE '!$K$21)</f>
        <v>77.858479242989176</v>
      </c>
      <c r="E16" s="13">
        <f>SUM('[1]BEE '!$L$21)</f>
        <v>81.17</v>
      </c>
      <c r="F16" s="13" t="s">
        <v>5</v>
      </c>
      <c r="G16" s="13">
        <f>SUM('[1]BEE '!$M$21)</f>
        <v>93.44</v>
      </c>
      <c r="H16" s="17">
        <f t="shared" si="0"/>
        <v>20.012618931821578</v>
      </c>
      <c r="I16" s="17">
        <f t="shared" si="1"/>
        <v>15.116422323518535</v>
      </c>
    </row>
    <row r="17" spans="1:9" s="12" customFormat="1" ht="15.95" customHeight="1" x14ac:dyDescent="0.2">
      <c r="A17" s="47" t="s">
        <v>14</v>
      </c>
      <c r="B17" s="13">
        <f>SUM('[1]BEE '!$E$22)/1000</f>
        <v>8.5081900000000008</v>
      </c>
      <c r="C17" s="65" t="s">
        <v>76</v>
      </c>
      <c r="D17" s="13">
        <f>SUM('[1]BEE '!$K$22)</f>
        <v>53.3915047125749</v>
      </c>
      <c r="E17" s="13">
        <f>SUM('[1]BEE '!$L$22)</f>
        <v>54.31</v>
      </c>
      <c r="F17" s="13"/>
      <c r="G17" s="13">
        <f>SUM('[1]BEE '!$M$22)</f>
        <v>56.23</v>
      </c>
      <c r="H17" s="17">
        <f t="shared" si="0"/>
        <v>5.3163800172063134</v>
      </c>
      <c r="I17" s="17">
        <f t="shared" si="1"/>
        <v>3.5352605413367684</v>
      </c>
    </row>
    <row r="18" spans="1:9" ht="15.95" customHeight="1" x14ac:dyDescent="0.2">
      <c r="A18" s="47" t="s">
        <v>9</v>
      </c>
      <c r="B18" s="13">
        <f>SUM('[1]BEE '!$E$23)/1000</f>
        <v>8.1871700000000001</v>
      </c>
      <c r="C18" s="65" t="s">
        <v>76</v>
      </c>
      <c r="D18" s="13">
        <f>SUM('[1]BEE '!$K$23)</f>
        <v>69.794018914208152</v>
      </c>
      <c r="E18" s="13">
        <f>SUM('[1]BEE '!$L$23)</f>
        <v>76.260000000000005</v>
      </c>
      <c r="F18" s="13"/>
      <c r="G18" s="13">
        <f>SUM('[1]BEE '!$M$23)</f>
        <v>79.569999999999993</v>
      </c>
      <c r="H18" s="17">
        <f t="shared" si="0"/>
        <v>14.006903797599932</v>
      </c>
      <c r="I18" s="17">
        <f t="shared" si="1"/>
        <v>4.340414371885629</v>
      </c>
    </row>
    <row r="19" spans="1:9" ht="27" customHeight="1" x14ac:dyDescent="0.2">
      <c r="A19" s="47" t="s">
        <v>10</v>
      </c>
      <c r="B19" s="13">
        <f>SUM(B16:B18)</f>
        <v>76.084400000000002</v>
      </c>
      <c r="C19" s="65" t="s">
        <v>74</v>
      </c>
      <c r="D19" s="13">
        <f>SUM('[1]BEE '!$K$24)</f>
        <v>74.680844667842948</v>
      </c>
      <c r="E19" s="13">
        <f>SUM('[1]BEE '!$L$24)</f>
        <v>76.930000000000007</v>
      </c>
      <c r="F19" s="13" t="s">
        <v>5</v>
      </c>
      <c r="G19" s="13">
        <f>SUM('[1]BEE '!$M$24)</f>
        <v>87.79</v>
      </c>
      <c r="H19" s="17">
        <f t="shared" si="0"/>
        <v>17.553571321350844</v>
      </c>
      <c r="I19" s="17">
        <f t="shared" si="1"/>
        <v>14.116729494345492</v>
      </c>
    </row>
    <row r="20" spans="1:9" ht="27" customHeight="1" x14ac:dyDescent="0.2">
      <c r="A20" s="47" t="s">
        <v>11</v>
      </c>
      <c r="B20" s="13">
        <f>SUM(B13,B19)</f>
        <v>297.80151000000001</v>
      </c>
      <c r="C20" s="65" t="s">
        <v>74</v>
      </c>
      <c r="D20" s="13">
        <f>SUM('[1]BEE '!$K$25)</f>
        <v>83.957044340410135</v>
      </c>
      <c r="E20" s="13">
        <f>SUM('[1]BEE '!$L$25)</f>
        <v>83.96</v>
      </c>
      <c r="F20" s="13" t="s">
        <v>5</v>
      </c>
      <c r="G20" s="13">
        <f>SUM('[1]BEE '!$M$25)</f>
        <v>97.87</v>
      </c>
      <c r="H20" s="17">
        <f t="shared" si="0"/>
        <v>16.571516742750902</v>
      </c>
      <c r="I20" s="17">
        <f t="shared" si="1"/>
        <v>16.567413053835168</v>
      </c>
    </row>
    <row r="21" spans="1:9" s="12" customFormat="1" ht="15.95" customHeight="1" x14ac:dyDescent="0.2">
      <c r="A21" s="48" t="s">
        <v>12</v>
      </c>
      <c r="B21" s="32">
        <f>SUM('[1]BEE '!$E$26)/1000</f>
        <v>99.338009999999997</v>
      </c>
      <c r="C21" s="66" t="s">
        <v>74</v>
      </c>
      <c r="D21" s="32">
        <f>SUM('[1]BEE '!$K$26)</f>
        <v>41.371609143193297</v>
      </c>
      <c r="E21" s="32">
        <f>SUM('[1]BEE '!$L$26)</f>
        <v>41.04</v>
      </c>
      <c r="F21" s="32"/>
      <c r="G21" s="32">
        <f>SUM('[1]BEE '!$M$26)</f>
        <v>46.24</v>
      </c>
      <c r="H21" s="33">
        <f t="shared" si="0"/>
        <v>11.767467975336615</v>
      </c>
      <c r="I21" s="33">
        <f t="shared" si="1"/>
        <v>12.670565302144254</v>
      </c>
    </row>
    <row r="22" spans="1:9" ht="22.5" customHeight="1" x14ac:dyDescent="0.2">
      <c r="B22" s="14"/>
      <c r="C22" s="14"/>
      <c r="D22" s="15"/>
      <c r="E22" s="15"/>
      <c r="F22" s="15"/>
      <c r="G22" s="15"/>
    </row>
    <row r="23" spans="1:9" ht="12" customHeight="1" x14ac:dyDescent="0.2">
      <c r="A23" s="43" t="s">
        <v>103</v>
      </c>
      <c r="D23" s="1"/>
      <c r="E23" s="1"/>
      <c r="F23" s="1"/>
      <c r="G23" s="1"/>
      <c r="H23" s="1"/>
      <c r="I23" s="1"/>
    </row>
    <row r="24" spans="1:9" x14ac:dyDescent="0.2">
      <c r="A24" s="44" t="s">
        <v>13</v>
      </c>
      <c r="B24" s="1"/>
      <c r="C24" s="1"/>
      <c r="D24" s="1"/>
      <c r="E24" s="1"/>
      <c r="F24" s="1"/>
      <c r="G24" s="1"/>
      <c r="H24" s="1"/>
      <c r="I24" s="1"/>
    </row>
    <row r="49" spans="1:1" x14ac:dyDescent="0.2">
      <c r="A49" s="19"/>
    </row>
  </sheetData>
  <mergeCells count="11">
    <mergeCell ref="A4:A7"/>
    <mergeCell ref="D7:G7"/>
    <mergeCell ref="H7:I7"/>
    <mergeCell ref="A1:I1"/>
    <mergeCell ref="F5:G6"/>
    <mergeCell ref="D4:I4"/>
    <mergeCell ref="H5:I5"/>
    <mergeCell ref="D5:D6"/>
    <mergeCell ref="E5:E6"/>
    <mergeCell ref="C4:C7"/>
    <mergeCell ref="B4:B7"/>
  </mergeCells>
  <phoneticPr fontId="0" type="noConversion"/>
  <conditionalFormatting sqref="A9:I21">
    <cfRule type="expression" dxfId="6" priority="3" stopIfTrue="1">
      <formula>MOD(ROW(),2)=1</formula>
    </cfRule>
  </conditionalFormatting>
  <conditionalFormatting sqref="A8:I8">
    <cfRule type="expression" dxfId="5" priority="2" stopIfTrue="1">
      <formula>MOD(ROW(),2)=1</formula>
    </cfRule>
  </conditionalFormatting>
  <conditionalFormatting sqref="C4">
    <cfRule type="expression" dxfId="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10" workbookViewId="0"/>
  </sheetViews>
  <sheetFormatPr baseColWidth="10" defaultRowHeight="10.5" x14ac:dyDescent="0.15"/>
  <cols>
    <col min="1" max="1" width="32.5703125" style="11" customWidth="1"/>
    <col min="2" max="6" width="10.7109375" style="11" customWidth="1"/>
    <col min="7" max="16384" width="11.42578125" style="11"/>
  </cols>
  <sheetData>
    <row r="1" spans="1:13" s="38" customFormat="1" ht="12.75" x14ac:dyDescent="0.15">
      <c r="A1" s="134" t="s">
        <v>101</v>
      </c>
      <c r="B1" s="134"/>
      <c r="C1" s="134"/>
      <c r="D1" s="134"/>
      <c r="E1" s="134"/>
      <c r="F1" s="134"/>
      <c r="G1" s="36"/>
      <c r="H1" s="36"/>
      <c r="I1" s="36"/>
      <c r="J1" s="36"/>
      <c r="K1" s="36"/>
      <c r="L1" s="36"/>
      <c r="M1" s="36"/>
    </row>
    <row r="2" spans="1:13" ht="12.75" customHeight="1" x14ac:dyDescent="0.15"/>
    <row r="3" spans="1:13" ht="39" customHeight="1" x14ac:dyDescent="0.15">
      <c r="A3" s="128" t="s">
        <v>1</v>
      </c>
      <c r="B3" s="139" t="s">
        <v>17</v>
      </c>
      <c r="C3" s="139"/>
      <c r="D3" s="139"/>
      <c r="E3" s="140" t="s">
        <v>91</v>
      </c>
      <c r="F3" s="147"/>
    </row>
    <row r="4" spans="1:13" ht="36.75" customHeight="1" x14ac:dyDescent="0.15">
      <c r="A4" s="129"/>
      <c r="B4" s="56" t="s">
        <v>87</v>
      </c>
      <c r="C4" s="55">
        <v>2013</v>
      </c>
      <c r="D4" s="56" t="s">
        <v>90</v>
      </c>
      <c r="E4" s="56" t="s">
        <v>87</v>
      </c>
      <c r="F4" s="54">
        <v>2013</v>
      </c>
    </row>
    <row r="5" spans="1:13" ht="18" customHeight="1" x14ac:dyDescent="0.15">
      <c r="A5" s="130"/>
      <c r="B5" s="139" t="s">
        <v>18</v>
      </c>
      <c r="C5" s="139"/>
      <c r="D5" s="139"/>
      <c r="E5" s="139" t="s">
        <v>3</v>
      </c>
      <c r="F5" s="131"/>
    </row>
    <row r="6" spans="1:13" ht="18" customHeight="1" x14ac:dyDescent="0.15">
      <c r="A6" s="18"/>
      <c r="B6" s="76"/>
      <c r="C6" s="77"/>
      <c r="D6" s="78"/>
      <c r="E6" s="78"/>
      <c r="F6" s="78"/>
    </row>
    <row r="7" spans="1:13" ht="18" customHeight="1" x14ac:dyDescent="0.15">
      <c r="A7" s="18" t="s">
        <v>49</v>
      </c>
      <c r="B7" s="79">
        <f>SUM('[1]BEE '!$R$14)/1000</f>
        <v>1796.1993333333332</v>
      </c>
      <c r="C7" s="77">
        <f>SUM('[1]BEE '!$S$14)/1000</f>
        <v>1418.962</v>
      </c>
      <c r="D7" s="78">
        <f>SUM('[1]BEE '!$T$14)/1000</f>
        <v>1991.097</v>
      </c>
      <c r="E7" s="78">
        <f t="shared" ref="E7:E19" si="0">D7*100/B7-100</f>
        <v>10.850558902334157</v>
      </c>
      <c r="F7" s="78">
        <f t="shared" ref="F7:F19" si="1">D7*100/C7-100</f>
        <v>40.320671025721623</v>
      </c>
    </row>
    <row r="8" spans="1:13" ht="26.1" customHeight="1" x14ac:dyDescent="0.15">
      <c r="A8" s="18" t="s">
        <v>50</v>
      </c>
      <c r="B8" s="79">
        <f>SUM('[1]BEE '!$R$15)/1000</f>
        <v>42.719499999999996</v>
      </c>
      <c r="C8" s="78">
        <f>SUM('[1]BEE '!$S$15)/1000</f>
        <v>104.251</v>
      </c>
      <c r="D8" s="78">
        <f>SUM('[1]BEE '!$T$15)/1000</f>
        <v>31.210999999999999</v>
      </c>
      <c r="E8" s="78">
        <f t="shared" si="0"/>
        <v>-26.939687964512686</v>
      </c>
      <c r="F8" s="78">
        <f t="shared" si="1"/>
        <v>-70.06167806543823</v>
      </c>
    </row>
    <row r="9" spans="1:13" ht="27.95" customHeight="1" x14ac:dyDescent="0.15">
      <c r="A9" s="16" t="s">
        <v>53</v>
      </c>
      <c r="B9" s="79">
        <f>SUM(B7:B8)</f>
        <v>1838.9188333333332</v>
      </c>
      <c r="C9" s="78">
        <f>SUM(C7:C8)</f>
        <v>1523.213</v>
      </c>
      <c r="D9" s="78">
        <f>SUM(D7:D8)</f>
        <v>2022.308</v>
      </c>
      <c r="E9" s="78">
        <f t="shared" si="0"/>
        <v>9.9726623787002353</v>
      </c>
      <c r="F9" s="78">
        <f t="shared" si="1"/>
        <v>32.765936215092694</v>
      </c>
    </row>
    <row r="10" spans="1:13" ht="27.95" customHeight="1" x14ac:dyDescent="0.2">
      <c r="A10" s="16" t="s">
        <v>54</v>
      </c>
      <c r="B10" s="79">
        <f>SUM('[1]BEE '!$R$17)/1000</f>
        <v>167.54283333333333</v>
      </c>
      <c r="C10" s="78">
        <f>SUM('[1]BEE '!$S$17)/1000</f>
        <v>202.905</v>
      </c>
      <c r="D10" s="78">
        <f>SUM('[1]BEE '!$T$17)/1000</f>
        <v>224.501</v>
      </c>
      <c r="E10" s="78">
        <f t="shared" si="0"/>
        <v>33.996182070853536</v>
      </c>
      <c r="F10" s="78">
        <f t="shared" si="1"/>
        <v>10.643404548926853</v>
      </c>
      <c r="G10"/>
      <c r="H10"/>
    </row>
    <row r="11" spans="1:13" ht="18" customHeight="1" x14ac:dyDescent="0.15">
      <c r="A11" s="16" t="s">
        <v>55</v>
      </c>
      <c r="B11" s="79">
        <f>SUM(B9,B10)</f>
        <v>2006.4616666666666</v>
      </c>
      <c r="C11" s="78">
        <f>SUM('[1]BEE '!$S$18)/1000</f>
        <v>1726.1179999999999</v>
      </c>
      <c r="D11" s="78">
        <f>SUM(D9:D10)</f>
        <v>2246.8090000000002</v>
      </c>
      <c r="E11" s="78">
        <f t="shared" si="0"/>
        <v>11.978665594574878</v>
      </c>
      <c r="F11" s="78">
        <f t="shared" si="1"/>
        <v>30.165434808049071</v>
      </c>
    </row>
    <row r="12" spans="1:13" ht="18" customHeight="1" x14ac:dyDescent="0.15">
      <c r="A12" s="18" t="s">
        <v>51</v>
      </c>
      <c r="B12" s="79">
        <f>SUM('[1]BEE '!$R$19)/1000</f>
        <v>452.47250000000003</v>
      </c>
      <c r="C12" s="78">
        <f>SUM('[1]BEE '!$S$19)/1000</f>
        <v>455.488</v>
      </c>
      <c r="D12" s="78">
        <f>SUM('[1]BEE '!$T$19)/1000</f>
        <v>528.86699999999996</v>
      </c>
      <c r="E12" s="78">
        <f t="shared" si="0"/>
        <v>16.8837885175342</v>
      </c>
      <c r="F12" s="78">
        <f t="shared" si="1"/>
        <v>16.109974357172959</v>
      </c>
    </row>
    <row r="13" spans="1:13" ht="18" customHeight="1" x14ac:dyDescent="0.15">
      <c r="A13" s="18" t="s">
        <v>52</v>
      </c>
      <c r="B13" s="79">
        <f>SUM('[1]BEE '!$R$20)/1000</f>
        <v>40.931333333333335</v>
      </c>
      <c r="C13" s="78">
        <f>SUM('[1]BEE '!$S$20)/1000</f>
        <v>48.671999999999997</v>
      </c>
      <c r="D13" s="78">
        <f>SUM('[1]BEE '!$T$20)/1000</f>
        <v>26.053000000000001</v>
      </c>
      <c r="E13" s="78">
        <f t="shared" si="0"/>
        <v>-36.34949590370865</v>
      </c>
      <c r="F13" s="78">
        <f t="shared" si="1"/>
        <v>-46.472304404996706</v>
      </c>
    </row>
    <row r="14" spans="1:13" ht="27.95" customHeight="1" x14ac:dyDescent="0.15">
      <c r="A14" s="16" t="s">
        <v>56</v>
      </c>
      <c r="B14" s="79">
        <f>SUM(B12:B13)</f>
        <v>493.40383333333335</v>
      </c>
      <c r="C14" s="78">
        <f>SUM(C12:C13)</f>
        <v>504.15999999999997</v>
      </c>
      <c r="D14" s="78">
        <f>SUM(D12:D13)</f>
        <v>554.91999999999996</v>
      </c>
      <c r="E14" s="78">
        <f t="shared" si="0"/>
        <v>12.467711539871146</v>
      </c>
      <c r="F14" s="78">
        <f t="shared" si="1"/>
        <v>10.068232307204056</v>
      </c>
    </row>
    <row r="15" spans="1:13" ht="27.95" customHeight="1" x14ac:dyDescent="0.15">
      <c r="A15" s="16" t="s">
        <v>70</v>
      </c>
      <c r="B15" s="79">
        <f>SUM('[1]BEE '!$R$22)/1000</f>
        <v>42.62</v>
      </c>
      <c r="C15" s="78">
        <f>SUM('[1]BEE '!$S$22)/1000</f>
        <v>62.238999999999997</v>
      </c>
      <c r="D15" s="78">
        <f>SUM('[1]BEE '!$T$22)/1000</f>
        <v>47.841999999999999</v>
      </c>
      <c r="E15" s="78">
        <f t="shared" si="0"/>
        <v>12.252463632097616</v>
      </c>
      <c r="F15" s="78">
        <f t="shared" si="1"/>
        <v>-23.131798390076966</v>
      </c>
    </row>
    <row r="16" spans="1:13" ht="27.95" customHeight="1" x14ac:dyDescent="0.15">
      <c r="A16" s="16" t="s">
        <v>24</v>
      </c>
      <c r="B16" s="79">
        <f>SUM('[1]BEE '!$R$23)/1000</f>
        <v>44.887999999999998</v>
      </c>
      <c r="C16" s="78">
        <f>SUM('[1]BEE '!$S$23)/1000</f>
        <v>43.851999999999997</v>
      </c>
      <c r="D16" s="78">
        <f>SUM('[1]BEE '!$T$23)/1000</f>
        <v>65.144999999999996</v>
      </c>
      <c r="E16" s="78">
        <f t="shared" si="0"/>
        <v>45.127873819283565</v>
      </c>
      <c r="F16" s="78">
        <f t="shared" si="1"/>
        <v>48.556508255039688</v>
      </c>
    </row>
    <row r="17" spans="1:6" ht="27.95" customHeight="1" x14ac:dyDescent="0.15">
      <c r="A17" s="16" t="s">
        <v>57</v>
      </c>
      <c r="B17" s="79">
        <f>SUM(B14:B16)</f>
        <v>580.91183333333333</v>
      </c>
      <c r="C17" s="78">
        <f>SUM(C14:C16)</f>
        <v>610.25099999999998</v>
      </c>
      <c r="D17" s="78">
        <f>SUM(D14:D16)</f>
        <v>667.90699999999993</v>
      </c>
      <c r="E17" s="78">
        <f t="shared" si="0"/>
        <v>14.975623093693784</v>
      </c>
      <c r="F17" s="78">
        <f t="shared" si="1"/>
        <v>9.4479156937063635</v>
      </c>
    </row>
    <row r="18" spans="1:6" ht="18" customHeight="1" x14ac:dyDescent="0.15">
      <c r="A18" s="22" t="s">
        <v>58</v>
      </c>
      <c r="B18" s="80">
        <f>SUM(B11,B17)</f>
        <v>2587.3734999999997</v>
      </c>
      <c r="C18" s="81">
        <f>SUM(C11,C17)</f>
        <v>2336.3689999999997</v>
      </c>
      <c r="D18" s="81">
        <f>SUM(D17,D11)</f>
        <v>2914.7160000000003</v>
      </c>
      <c r="E18" s="81">
        <f t="shared" si="0"/>
        <v>12.651536393953194</v>
      </c>
      <c r="F18" s="81">
        <f t="shared" si="1"/>
        <v>24.754094922505857</v>
      </c>
    </row>
    <row r="19" spans="1:6" ht="27.95" customHeight="1" x14ac:dyDescent="0.15">
      <c r="A19" s="31" t="s">
        <v>59</v>
      </c>
      <c r="B19" s="82">
        <f>SUM('[1]BEE '!$R$26)/1000</f>
        <v>402.64800000000002</v>
      </c>
      <c r="C19" s="83">
        <f>SUM('[1]BEE '!$S$26)/1000</f>
        <v>462.11700000000002</v>
      </c>
      <c r="D19" s="83">
        <f>SUM('[1]BEE '!$T$26)/1000</f>
        <v>459.339</v>
      </c>
      <c r="E19" s="83">
        <f t="shared" si="0"/>
        <v>14.07954342254277</v>
      </c>
      <c r="F19" s="83">
        <f t="shared" si="1"/>
        <v>-0.60114646290874418</v>
      </c>
    </row>
  </sheetData>
  <mergeCells count="6">
    <mergeCell ref="A1:F1"/>
    <mergeCell ref="B3:D3"/>
    <mergeCell ref="A3:A5"/>
    <mergeCell ref="E3:F3"/>
    <mergeCell ref="B5:D5"/>
    <mergeCell ref="E5:F5"/>
  </mergeCells>
  <phoneticPr fontId="0" type="noConversion"/>
  <conditionalFormatting sqref="A7:F19">
    <cfRule type="expression" dxfId="3" priority="2" stopIfTrue="1">
      <formula>MOD(ROW(),2)=1</formula>
    </cfRule>
  </conditionalFormatting>
  <conditionalFormatting sqref="A6:F6">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Layout" zoomScaleNormal="110" workbookViewId="0">
      <selection sqref="A1:M1"/>
    </sheetView>
  </sheetViews>
  <sheetFormatPr baseColWidth="10" defaultColWidth="11.28515625" defaultRowHeight="10.5" x14ac:dyDescent="0.15"/>
  <cols>
    <col min="1" max="1" width="20.140625" style="11" customWidth="1"/>
    <col min="2" max="3" width="5.7109375" style="11" customWidth="1"/>
    <col min="4" max="4" width="6.5703125" style="11" customWidth="1"/>
    <col min="5" max="6" width="5.7109375" style="11" customWidth="1"/>
    <col min="7" max="7" width="6.5703125" style="11" customWidth="1"/>
    <col min="8" max="9" width="5.7109375" style="11" customWidth="1"/>
    <col min="10" max="10" width="6.5703125" style="11" customWidth="1"/>
    <col min="11" max="12" width="5.7109375" style="11" customWidth="1"/>
    <col min="13" max="13" width="6.5703125" style="11" customWidth="1"/>
    <col min="14" max="16384" width="11.28515625" style="11"/>
  </cols>
  <sheetData>
    <row r="1" spans="1:13" s="38" customFormat="1" ht="12.75" x14ac:dyDescent="0.15">
      <c r="A1" s="134" t="s">
        <v>102</v>
      </c>
      <c r="B1" s="134"/>
      <c r="C1" s="134"/>
      <c r="D1" s="134"/>
      <c r="E1" s="134"/>
      <c r="F1" s="134"/>
      <c r="G1" s="134"/>
      <c r="H1" s="134"/>
      <c r="I1" s="134"/>
      <c r="J1" s="134"/>
      <c r="K1" s="134"/>
      <c r="L1" s="134"/>
      <c r="M1" s="134"/>
    </row>
    <row r="2" spans="1:13" ht="12.75" customHeight="1" x14ac:dyDescent="0.2">
      <c r="A2" s="2"/>
      <c r="B2" s="2"/>
      <c r="C2" s="2"/>
      <c r="D2" s="2"/>
      <c r="E2" s="2"/>
      <c r="F2" s="2"/>
      <c r="G2" s="2"/>
      <c r="H2" s="2"/>
      <c r="I2" s="2"/>
      <c r="J2" s="2"/>
      <c r="K2" s="2"/>
      <c r="L2" s="2"/>
      <c r="M2" s="2"/>
    </row>
    <row r="3" spans="1:13" ht="22.5" customHeight="1" x14ac:dyDescent="0.15">
      <c r="A3" s="128" t="s">
        <v>23</v>
      </c>
      <c r="B3" s="131" t="s">
        <v>19</v>
      </c>
      <c r="C3" s="132"/>
      <c r="D3" s="133"/>
      <c r="E3" s="131" t="s">
        <v>20</v>
      </c>
      <c r="F3" s="132"/>
      <c r="G3" s="133"/>
      <c r="H3" s="131" t="s">
        <v>21</v>
      </c>
      <c r="I3" s="132"/>
      <c r="J3" s="133"/>
      <c r="K3" s="132" t="s">
        <v>22</v>
      </c>
      <c r="L3" s="132"/>
      <c r="M3" s="132"/>
    </row>
    <row r="4" spans="1:13" ht="72.75" customHeight="1" x14ac:dyDescent="0.15">
      <c r="A4" s="129"/>
      <c r="B4" s="55">
        <v>2013</v>
      </c>
      <c r="C4" s="56" t="s">
        <v>92</v>
      </c>
      <c r="D4" s="56" t="s">
        <v>93</v>
      </c>
      <c r="E4" s="55">
        <v>2013</v>
      </c>
      <c r="F4" s="56" t="s">
        <v>92</v>
      </c>
      <c r="G4" s="56" t="s">
        <v>93</v>
      </c>
      <c r="H4" s="55">
        <v>2013</v>
      </c>
      <c r="I4" s="56" t="s">
        <v>92</v>
      </c>
      <c r="J4" s="56" t="s">
        <v>93</v>
      </c>
      <c r="K4" s="55">
        <v>2013</v>
      </c>
      <c r="L4" s="56" t="s">
        <v>92</v>
      </c>
      <c r="M4" s="57" t="s">
        <v>93</v>
      </c>
    </row>
    <row r="5" spans="1:13" ht="22.5" customHeight="1" x14ac:dyDescent="0.15">
      <c r="A5" s="130"/>
      <c r="B5" s="131" t="s">
        <v>2</v>
      </c>
      <c r="C5" s="133"/>
      <c r="D5" s="55" t="s">
        <v>3</v>
      </c>
      <c r="E5" s="131" t="s">
        <v>2</v>
      </c>
      <c r="F5" s="133"/>
      <c r="G5" s="55" t="s">
        <v>3</v>
      </c>
      <c r="H5" s="131" t="s">
        <v>2</v>
      </c>
      <c r="I5" s="133"/>
      <c r="J5" s="55" t="s">
        <v>3</v>
      </c>
      <c r="K5" s="131" t="s">
        <v>2</v>
      </c>
      <c r="L5" s="133"/>
      <c r="M5" s="54" t="s">
        <v>3</v>
      </c>
    </row>
    <row r="6" spans="1:13" ht="22.5" customHeight="1" x14ac:dyDescent="0.15">
      <c r="A6" s="18"/>
      <c r="B6" s="67"/>
      <c r="C6" s="68"/>
      <c r="D6" s="69"/>
      <c r="E6" s="69"/>
      <c r="F6" s="69"/>
      <c r="G6" s="70"/>
      <c r="H6" s="71"/>
      <c r="I6" s="68"/>
      <c r="J6" s="69"/>
      <c r="K6" s="69"/>
      <c r="L6" s="69"/>
      <c r="M6" s="72"/>
    </row>
    <row r="7" spans="1:13" ht="22.5" customHeight="1" x14ac:dyDescent="0.15">
      <c r="A7" s="16" t="s">
        <v>49</v>
      </c>
      <c r="B7" s="73">
        <v>85.76</v>
      </c>
      <c r="C7" s="68">
        <f>SUM([2]WW!E30)</f>
        <v>102.48421726010986</v>
      </c>
      <c r="D7" s="69">
        <f t="shared" ref="D7:D14" si="0">SUM(C7*100/B7-100)</f>
        <v>19.501186170837045</v>
      </c>
      <c r="E7" s="69">
        <v>78.66</v>
      </c>
      <c r="F7" s="69">
        <f>SUM([2]WW!E35)</f>
        <v>95.821173540700926</v>
      </c>
      <c r="G7" s="69">
        <f t="shared" ref="G7:G14" si="1">SUM(F7*100/E7-100)</f>
        <v>21.816900000891096</v>
      </c>
      <c r="H7" s="69">
        <v>75.11</v>
      </c>
      <c r="I7" s="68">
        <f>SUM([2]WW!E40)</f>
        <v>91.696513622833749</v>
      </c>
      <c r="J7" s="69">
        <f t="shared" ref="J7:J14" si="2">SUM(I7*100/H7-100)</f>
        <v>22.082963151156648</v>
      </c>
      <c r="K7" s="69">
        <v>92.65</v>
      </c>
      <c r="L7" s="69">
        <f>SUM([2]WW!E45)</f>
        <v>107.1377882011933</v>
      </c>
      <c r="M7" s="69">
        <f t="shared" ref="M7:M14" si="3">SUM(L7*100/K7-100)</f>
        <v>15.637116245216731</v>
      </c>
    </row>
    <row r="8" spans="1:13" ht="22.5" customHeight="1" x14ac:dyDescent="0.15">
      <c r="A8" s="84" t="s">
        <v>104</v>
      </c>
      <c r="B8" s="73">
        <v>75.8</v>
      </c>
      <c r="C8" s="69">
        <f>SUM([2]SW!E30)</f>
        <v>80.740542190014423</v>
      </c>
      <c r="D8" s="69">
        <f t="shared" si="0"/>
        <v>6.5178656860348667</v>
      </c>
      <c r="E8" s="69">
        <v>65</v>
      </c>
      <c r="F8" s="69">
        <f>SUM([2]SW!E35)</f>
        <v>69.280769160139684</v>
      </c>
      <c r="G8" s="69">
        <f t="shared" si="1"/>
        <v>6.5857987079072018</v>
      </c>
      <c r="H8" s="69">
        <v>50</v>
      </c>
      <c r="I8" s="69">
        <f>SUM([2]SW!E40)</f>
        <v>65.928008031296869</v>
      </c>
      <c r="J8" s="69">
        <f t="shared" si="2"/>
        <v>31.856016062593739</v>
      </c>
      <c r="K8" s="69">
        <v>75</v>
      </c>
      <c r="L8" s="69">
        <f>SUM([2]SW!E45)</f>
        <v>77.088917934333082</v>
      </c>
      <c r="M8" s="69">
        <f t="shared" si="3"/>
        <v>2.7852239124441098</v>
      </c>
    </row>
    <row r="9" spans="1:13" ht="22.5" customHeight="1" x14ac:dyDescent="0.15">
      <c r="A9" s="16" t="s">
        <v>54</v>
      </c>
      <c r="B9" s="73">
        <v>76.16</v>
      </c>
      <c r="C9" s="69">
        <f>SUM([2]RO!E30)</f>
        <v>85.224055646033648</v>
      </c>
      <c r="D9" s="69">
        <f t="shared" si="0"/>
        <v>11.901333568846709</v>
      </c>
      <c r="E9" s="69">
        <v>76.06</v>
      </c>
      <c r="F9" s="69">
        <f>SUM([2]RO!E35)</f>
        <v>80.085330173080237</v>
      </c>
      <c r="G9" s="69">
        <v>2</v>
      </c>
      <c r="H9" s="69">
        <v>75.760000000000005</v>
      </c>
      <c r="I9" s="69">
        <f>SUM([2]RO!E40)</f>
        <v>80.08529514144557</v>
      </c>
      <c r="J9" s="69">
        <f t="shared" si="2"/>
        <v>5.7092068920875931</v>
      </c>
      <c r="K9" s="69">
        <v>78.13</v>
      </c>
      <c r="L9" s="69">
        <f>SUM([2]RO!E45)</f>
        <v>82.301544605811486</v>
      </c>
      <c r="M9" s="69">
        <f t="shared" si="3"/>
        <v>5.3392353843741063</v>
      </c>
    </row>
    <row r="10" spans="1:13" ht="22.5" customHeight="1" x14ac:dyDescent="0.15">
      <c r="A10" s="16" t="s">
        <v>51</v>
      </c>
      <c r="B10" s="73">
        <v>85.81</v>
      </c>
      <c r="C10" s="69">
        <f>SUM([2]WG!E30)</f>
        <v>95.78675846697503</v>
      </c>
      <c r="D10" s="69">
        <f t="shared" si="0"/>
        <v>11.626568543264213</v>
      </c>
      <c r="E10" s="69">
        <v>81.290000000000006</v>
      </c>
      <c r="F10" s="69">
        <f>SUM([2]WG!E35)</f>
        <v>88.551978800916345</v>
      </c>
      <c r="G10" s="69">
        <f t="shared" si="1"/>
        <v>8.9334220702624521</v>
      </c>
      <c r="H10" s="69">
        <v>75.16</v>
      </c>
      <c r="I10" s="69">
        <f>SUM([2]WG!E40)</f>
        <v>82.336011181666279</v>
      </c>
      <c r="J10" s="69">
        <f t="shared" si="2"/>
        <v>9.5476465961499173</v>
      </c>
      <c r="K10" s="69">
        <v>86.42</v>
      </c>
      <c r="L10" s="69">
        <f>SUM([2]WG!E45)</f>
        <v>98.742130914985552</v>
      </c>
      <c r="M10" s="69">
        <f t="shared" si="3"/>
        <v>14.258425034697467</v>
      </c>
    </row>
    <row r="11" spans="1:13" ht="22.5" customHeight="1" x14ac:dyDescent="0.15">
      <c r="A11" s="16" t="s">
        <v>52</v>
      </c>
      <c r="B11" s="73">
        <v>57.26</v>
      </c>
      <c r="C11" s="69">
        <f>SUM([2]SG!E30)</f>
        <v>59.2186548422127</v>
      </c>
      <c r="D11" s="69">
        <f t="shared" si="0"/>
        <v>3.4206336748388111</v>
      </c>
      <c r="E11" s="69">
        <v>54.24</v>
      </c>
      <c r="F11" s="69">
        <f>SUM([2]SG!E35)</f>
        <v>52.893638944168501</v>
      </c>
      <c r="G11" s="69">
        <f>SUM(F11*100/E11-100)</f>
        <v>-2.4822290852350761</v>
      </c>
      <c r="H11" s="69">
        <v>54.63</v>
      </c>
      <c r="I11" s="69">
        <f>SUM([2]SG!E40)</f>
        <v>52.526151360477989</v>
      </c>
      <c r="J11" s="69">
        <f t="shared" si="2"/>
        <v>-3.8510866548087392</v>
      </c>
      <c r="K11" s="69">
        <v>58.92</v>
      </c>
      <c r="L11" s="69">
        <f>SUM([2]SG!E45)</f>
        <v>57.110167870854099</v>
      </c>
      <c r="M11" s="69">
        <f t="shared" si="3"/>
        <v>-3.0716770691546174</v>
      </c>
    </row>
    <row r="12" spans="1:13" ht="22.5" customHeight="1" x14ac:dyDescent="0.15">
      <c r="A12" s="84" t="s">
        <v>105</v>
      </c>
      <c r="B12" s="73">
        <v>56.43</v>
      </c>
      <c r="C12" s="69">
        <f>SUM('[2]HA+SM'!E30)</f>
        <v>60.316207067116025</v>
      </c>
      <c r="D12" s="69">
        <f t="shared" si="0"/>
        <v>6.8867748841326062</v>
      </c>
      <c r="E12" s="69">
        <v>53.57</v>
      </c>
      <c r="F12" s="69">
        <f>SUM('[2]HA+SM'!E35)</f>
        <v>49.897699492777591</v>
      </c>
      <c r="G12" s="69">
        <f t="shared" si="1"/>
        <v>-6.8551437506485087</v>
      </c>
      <c r="H12" s="69">
        <v>50.88</v>
      </c>
      <c r="I12" s="69">
        <f>SUM('[2]HA+SM'!E40)</f>
        <v>50.537873269906008</v>
      </c>
      <c r="J12" s="69">
        <f t="shared" si="2"/>
        <v>-0.67241888776335657</v>
      </c>
      <c r="K12" s="69">
        <v>53.13</v>
      </c>
      <c r="L12" s="69">
        <f>SUM('[2]HA+SM'!E45)</f>
        <v>57.848357580945432</v>
      </c>
      <c r="M12" s="69">
        <f t="shared" si="3"/>
        <v>8.8807784320448491</v>
      </c>
    </row>
    <row r="13" spans="1:13" ht="22.5" customHeight="1" x14ac:dyDescent="0.15">
      <c r="A13" s="16" t="s">
        <v>24</v>
      </c>
      <c r="B13" s="73">
        <v>72.5</v>
      </c>
      <c r="C13" s="69">
        <f>SUM([2]TR!E30)</f>
        <v>78.671993407621429</v>
      </c>
      <c r="D13" s="69">
        <f t="shared" si="0"/>
        <v>8.5130943553399021</v>
      </c>
      <c r="E13" s="69">
        <v>68.5</v>
      </c>
      <c r="F13" s="69">
        <f>SUM([2]TR!E35)</f>
        <v>72.841935656491316</v>
      </c>
      <c r="G13" s="69">
        <f t="shared" si="1"/>
        <v>6.3385921992573913</v>
      </c>
      <c r="H13" s="69">
        <v>70.41</v>
      </c>
      <c r="I13" s="69">
        <f>SUM([2]TR!E40)</f>
        <v>73.304041421953741</v>
      </c>
      <c r="J13" s="69">
        <f t="shared" si="2"/>
        <v>4.1102704473139369</v>
      </c>
      <c r="K13" s="69">
        <v>80.23</v>
      </c>
      <c r="L13" s="69">
        <f>SUM([2]TR!E45)</f>
        <v>83.115445137476442</v>
      </c>
      <c r="M13" s="69">
        <f t="shared" si="3"/>
        <v>3.5964665804268066</v>
      </c>
    </row>
    <row r="14" spans="1:13" ht="22.5" customHeight="1" x14ac:dyDescent="0.15">
      <c r="A14" s="31" t="s">
        <v>59</v>
      </c>
      <c r="B14" s="74">
        <v>39.04</v>
      </c>
      <c r="C14" s="75">
        <f>SUM([2]WR!E30)</f>
        <v>48.596480510707124</v>
      </c>
      <c r="D14" s="75">
        <f t="shared" si="0"/>
        <v>24.478689832753901</v>
      </c>
      <c r="E14" s="75">
        <v>38.93</v>
      </c>
      <c r="F14" s="75">
        <f>SUM([2]WR!E35)</f>
        <v>43.389669618596564</v>
      </c>
      <c r="G14" s="75">
        <f t="shared" si="1"/>
        <v>11.455611658352339</v>
      </c>
      <c r="H14" s="75">
        <v>38.42</v>
      </c>
      <c r="I14" s="75">
        <f>SUM([2]WR!E40)</f>
        <v>41.756259068619805</v>
      </c>
      <c r="J14" s="75">
        <f t="shared" si="2"/>
        <v>8.6836519224877691</v>
      </c>
      <c r="K14" s="75">
        <v>41.69</v>
      </c>
      <c r="L14" s="75">
        <f>SUM([2]WR!E45)</f>
        <v>46.452495402850111</v>
      </c>
      <c r="M14" s="75">
        <f t="shared" si="3"/>
        <v>11.42359175545721</v>
      </c>
    </row>
    <row r="15" spans="1:13" ht="15" customHeight="1" x14ac:dyDescent="0.2">
      <c r="A15" s="2"/>
      <c r="B15" s="2"/>
      <c r="C15" s="23"/>
      <c r="D15" s="23"/>
      <c r="E15" s="23"/>
      <c r="F15" s="23"/>
      <c r="G15" s="23"/>
      <c r="H15" s="23"/>
      <c r="I15" s="23"/>
      <c r="J15" s="23"/>
      <c r="K15" s="2"/>
      <c r="L15" s="2"/>
      <c r="M15" s="2"/>
    </row>
    <row r="16" spans="1:13" ht="12" x14ac:dyDescent="0.2">
      <c r="B16" s="2"/>
      <c r="C16" s="2"/>
      <c r="D16" s="2"/>
      <c r="E16" s="2"/>
      <c r="F16" s="2"/>
      <c r="G16" s="2"/>
      <c r="H16" s="2"/>
      <c r="I16" s="2"/>
      <c r="J16" s="2"/>
      <c r="K16" s="2"/>
      <c r="L16" s="2"/>
      <c r="M16" s="2"/>
    </row>
    <row r="17" spans="1:13" ht="12" x14ac:dyDescent="0.2">
      <c r="A17" s="2"/>
      <c r="B17" s="2"/>
      <c r="C17" s="2"/>
      <c r="D17" s="2"/>
      <c r="E17" s="2"/>
      <c r="F17" s="2"/>
      <c r="G17" s="2"/>
      <c r="H17" s="2"/>
      <c r="I17" s="2"/>
      <c r="J17" s="2"/>
      <c r="K17" s="2"/>
      <c r="L17" s="2"/>
      <c r="M17" s="2"/>
    </row>
    <row r="18" spans="1:13" x14ac:dyDescent="0.15">
      <c r="A18" s="148"/>
      <c r="B18" s="148"/>
      <c r="C18" s="148"/>
      <c r="D18" s="148"/>
      <c r="E18" s="148"/>
      <c r="F18" s="148"/>
      <c r="G18" s="148"/>
      <c r="H18" s="148"/>
      <c r="I18" s="148"/>
      <c r="J18" s="148"/>
    </row>
    <row r="20" spans="1:13" ht="12" x14ac:dyDescent="0.15">
      <c r="A20" s="12"/>
    </row>
    <row r="22" spans="1:13" ht="12" x14ac:dyDescent="0.15">
      <c r="A22" s="12"/>
    </row>
    <row r="23" spans="1:13" ht="12" x14ac:dyDescent="0.15">
      <c r="A23" s="12"/>
      <c r="B23" s="34"/>
    </row>
    <row r="24" spans="1:13" ht="12" x14ac:dyDescent="0.15">
      <c r="A24" s="12"/>
      <c r="B24" s="34"/>
      <c r="C24" s="12"/>
    </row>
    <row r="25" spans="1:13" ht="12" x14ac:dyDescent="0.15">
      <c r="A25" s="12"/>
      <c r="B25" s="34"/>
      <c r="D25" s="12"/>
    </row>
    <row r="26" spans="1:13" ht="12" x14ac:dyDescent="0.15">
      <c r="A26" s="12"/>
      <c r="B26" s="34"/>
    </row>
    <row r="27" spans="1:13" ht="12" x14ac:dyDescent="0.15">
      <c r="A27" s="12"/>
      <c r="B27" s="34"/>
    </row>
    <row r="28" spans="1:13" ht="12" x14ac:dyDescent="0.15">
      <c r="A28" s="12"/>
      <c r="B28" s="34"/>
    </row>
    <row r="29" spans="1:13" ht="12" x14ac:dyDescent="0.15">
      <c r="A29" s="12"/>
      <c r="B29" s="34"/>
      <c r="C29" s="12"/>
    </row>
  </sheetData>
  <mergeCells count="11">
    <mergeCell ref="A18:J18"/>
    <mergeCell ref="A3:A5"/>
    <mergeCell ref="B5:C5"/>
    <mergeCell ref="E5:F5"/>
    <mergeCell ref="H5:I5"/>
    <mergeCell ref="A1:M1"/>
    <mergeCell ref="K5:L5"/>
    <mergeCell ref="B3:D3"/>
    <mergeCell ref="E3:G3"/>
    <mergeCell ref="H3:J3"/>
    <mergeCell ref="K3:M3"/>
  </mergeCells>
  <conditionalFormatting sqref="A7:M14">
    <cfRule type="expression" dxfId="1" priority="2" stopIfTrue="1">
      <formula>MOD(ROW(),2)=1</formula>
    </cfRule>
  </conditionalFormatting>
  <conditionalFormatting sqref="A6:M6">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RowHeight="12.75" x14ac:dyDescent="0.2"/>
  <sheetData>
    <row r="1" spans="1:8" s="37" customFormat="1" ht="32.25" customHeight="1" x14ac:dyDescent="0.2">
      <c r="A1" s="134" t="s">
        <v>94</v>
      </c>
      <c r="B1" s="134"/>
      <c r="C1" s="134"/>
      <c r="D1" s="134"/>
      <c r="E1" s="134"/>
      <c r="F1" s="134"/>
      <c r="G1" s="134"/>
      <c r="H1" s="134"/>
    </row>
    <row r="23" spans="1:8" ht="32.25" customHeight="1" x14ac:dyDescent="0.2">
      <c r="A23" s="149" t="s">
        <v>95</v>
      </c>
      <c r="B23" s="150"/>
      <c r="C23" s="150"/>
      <c r="D23" s="150"/>
      <c r="E23" s="150"/>
      <c r="F23" s="150"/>
      <c r="G23" s="150"/>
      <c r="H23" s="150"/>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C_II_1_m1409</vt:lpstr>
      <vt:lpstr> Impressum</vt:lpstr>
      <vt:lpstr>Seite 3 - Tabelle 1</vt:lpstr>
      <vt:lpstr>Seite 4 - Tabelle 2</vt:lpstr>
      <vt:lpstr>Seite 5 - Tabelle 3</vt:lpstr>
      <vt:lpstr>Seite 6 - Diagramme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Dez.120</dc:creator>
  <cp:lastModifiedBy>Grabowsky, Oliver</cp:lastModifiedBy>
  <cp:lastPrinted>2014-09-25T08:42:37Z</cp:lastPrinted>
  <dcterms:created xsi:type="dcterms:W3CDTF">2013-05-31T05:36:44Z</dcterms:created>
  <dcterms:modified xsi:type="dcterms:W3CDTF">2014-09-25T09:11:14Z</dcterms:modified>
</cp:coreProperties>
</file>