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790" windowHeight="10725"/>
  </bookViews>
  <sheets>
    <sheet name="C II 1 - m 1507 SH" sheetId="11"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 r:id="rId8"/>
    <externalReference r:id="rId9"/>
  </externalReferences>
  <definedNames>
    <definedName name="\a" localSheetId="2">#REF!</definedName>
    <definedName name="\a" localSheetId="3">#REF!</definedName>
    <definedName name="\a">#REF!</definedName>
    <definedName name="\b" localSheetId="2">#REF!</definedName>
    <definedName name="\b" localSheetId="3">#REF!</definedName>
    <definedName name="\b">#REF!</definedName>
    <definedName name="\g" localSheetId="2">#REF!</definedName>
    <definedName name="\g" localSheetId="3">#REF!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B9" i="23" l="1"/>
  <c r="D12" i="22" l="1"/>
  <c r="D13" i="23"/>
  <c r="D11" i="23"/>
  <c r="D11" i="22" l="1"/>
  <c r="D13" i="22"/>
  <c r="D24" i="23" l="1"/>
  <c r="C24" i="23"/>
  <c r="D22" i="23"/>
  <c r="C22" i="23"/>
  <c r="D17" i="23"/>
  <c r="C17" i="23"/>
  <c r="D16" i="23"/>
  <c r="C16" i="23"/>
  <c r="D14" i="23"/>
  <c r="C14" i="23"/>
  <c r="D9" i="23"/>
  <c r="C9" i="23"/>
  <c r="D25" i="23"/>
  <c r="C25" i="23"/>
  <c r="C16" i="22"/>
  <c r="B16" i="22"/>
  <c r="D21" i="23"/>
  <c r="C21" i="23"/>
  <c r="C12" i="22"/>
  <c r="B12" i="22"/>
  <c r="D20" i="23"/>
  <c r="C20" i="23"/>
  <c r="D18" i="23"/>
  <c r="C18" i="23"/>
  <c r="C11" i="22"/>
  <c r="B11" i="22"/>
  <c r="C13" i="23"/>
  <c r="C8" i="22"/>
  <c r="B8" i="22"/>
  <c r="C11" i="23"/>
  <c r="C7" i="22"/>
  <c r="B7" i="22"/>
  <c r="B25" i="23" l="1"/>
  <c r="B21" i="23"/>
  <c r="B20" i="23"/>
  <c r="B17" i="23"/>
  <c r="B16" i="23"/>
  <c r="B13" i="23"/>
  <c r="D16" i="22" l="1"/>
  <c r="D8" i="22"/>
  <c r="D7" i="22"/>
  <c r="D9" i="22" l="1"/>
  <c r="D15" i="22" s="1"/>
  <c r="F12" i="22"/>
  <c r="F8" i="22"/>
  <c r="E8" i="22"/>
  <c r="B9" i="22"/>
  <c r="B13" i="22" l="1"/>
  <c r="B15" i="22" s="1"/>
  <c r="C9" i="22"/>
  <c r="E7" i="22"/>
  <c r="F7" i="22"/>
  <c r="C13" i="22"/>
  <c r="F13" i="22" s="1"/>
  <c r="E12" i="22"/>
  <c r="F16" i="22"/>
  <c r="E9" i="22"/>
  <c r="E11" i="22"/>
  <c r="E16" i="22"/>
  <c r="F11" i="22"/>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3" i="22" l="1"/>
  <c r="C15" i="22"/>
  <c r="F15" i="22" s="1"/>
  <c r="F9" i="22"/>
  <c r="E15" i="22"/>
  <c r="E16" i="23" l="1"/>
  <c r="E9" i="23"/>
  <c r="E25" i="23"/>
  <c r="E13" i="23"/>
  <c r="E20" i="23"/>
  <c r="E21" i="23"/>
  <c r="E17" i="23"/>
  <c r="B14" i="23" l="1"/>
  <c r="G17" i="23"/>
  <c r="F17" i="23"/>
  <c r="G20" i="23"/>
  <c r="F20" i="23"/>
  <c r="F13" i="23"/>
  <c r="G13" i="23"/>
  <c r="G25" i="23"/>
  <c r="F25" i="23"/>
  <c r="F21" i="23"/>
  <c r="G21" i="23"/>
  <c r="B18" i="23"/>
  <c r="B22" i="23" s="1"/>
  <c r="F16" i="23"/>
  <c r="G16" i="23"/>
  <c r="G9" i="23"/>
  <c r="F9" i="23"/>
  <c r="E18" i="23"/>
  <c r="F18" i="23" l="1"/>
  <c r="G18" i="23"/>
  <c r="E11" i="23"/>
  <c r="E22" i="23"/>
  <c r="G22" i="23" l="1"/>
  <c r="F22" i="23"/>
  <c r="F11" i="23"/>
  <c r="G11" i="23"/>
  <c r="E14" i="23"/>
  <c r="F14" i="23" l="1"/>
  <c r="G14" i="23"/>
  <c r="E24" i="23" l="1"/>
  <c r="G24" i="23" l="1"/>
</calcChain>
</file>

<file path=xl/sharedStrings.xml><?xml version="1.0" encoding="utf-8"?>
<sst xmlns="http://schemas.openxmlformats.org/spreadsheetml/2006/main" count="134" uniqueCount="124">
  <si>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</si>
  <si>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</si>
  <si>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</si>
  <si>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</si>
  <si>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</si>
  <si>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</si>
  <si>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</si>
  <si>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</si>
  <si>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</si>
  <si>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</si>
  <si>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</si>
  <si>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</si>
  <si>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</si>
  <si>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</si>
  <si>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</si>
  <si>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</si>
  <si>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</si>
  <si>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</si>
  <si>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</si>
  <si>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</si>
  <si>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</si>
  <si>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</si>
  <si>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</si>
  <si>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</si>
  <si>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</si>
  <si>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</si>
  <si>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</si>
  <si>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</si>
  <si>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</si>
  <si>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</si>
  <si>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</si>
  <si>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</si>
  <si>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</si>
  <si>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</si>
  <si>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</si>
  <si>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</si>
  <si>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</si>
  <si>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</si>
  <si>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</si>
  <si>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</si>
  <si>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</si>
  <si>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</si>
  <si>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</si>
  <si>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</si>
  <si>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</si>
  <si>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</si>
  <si>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</si>
  <si>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</si>
  <si>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</si>
  <si>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</si>
  <si>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</si>
  <si>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</si>
  <si>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</si>
  <si>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</si>
  <si>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</si>
  <si>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</si>
  <si>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</si>
  <si>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</si>
  <si>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</si>
  <si>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</si>
  <si>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</si>
  <si>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</si>
  <si>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</si>
  <si>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</si>
  <si>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</si>
  <si>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</si>
  <si>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</si>
  <si>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Winterraps</t>
  </si>
  <si>
    <t>Ernteberichterstattung über Feldfrüchte</t>
  </si>
  <si>
    <t>Elke Gripp</t>
  </si>
  <si>
    <t xml:space="preserve">Telefon: </t>
  </si>
  <si>
    <t>0431 6895-9310</t>
  </si>
  <si>
    <t>ernte@statistik-nord.de</t>
  </si>
  <si>
    <t>Internet:</t>
  </si>
  <si>
    <t xml:space="preserve">© Statistisches Amt für Hamburg und Schleswig-Holstein, Hamburg 2015 
Auszugsweise Vervielfältigung und Verbreitung mit Quellenangabe gestattet.         </t>
  </si>
  <si>
    <t>Differenzen zwischen der Gesamtzahl und der Summe der Teilzahlen entstehen durch unabhängige Rundungen.</t>
  </si>
  <si>
    <t>Allen Rechnungen liegen ungerundete Zahlen zugrunde.</t>
  </si>
  <si>
    <t>%</t>
  </si>
  <si>
    <t xml:space="preserve">Kennziffer: C II 1 - m 7/15 SH </t>
  </si>
  <si>
    <t>Qualitätskennzeichnung:</t>
  </si>
  <si>
    <t>1 000 t</t>
  </si>
  <si>
    <t xml:space="preserve"> Durchschnitt 2009 - 2014</t>
  </si>
  <si>
    <t>Durchschnitt 2009 - 2014</t>
  </si>
  <si>
    <t xml:space="preserve"> Veränderung Vorschätzung 2015 gegenüber</t>
  </si>
  <si>
    <t>Erntemenge</t>
  </si>
  <si>
    <t xml:space="preserve">1. Die voraussichtlichen Getreide- und Ölfruchternten </t>
  </si>
  <si>
    <t xml:space="preserve">2. Vorläufige Getreide-, Ölfruchtanbaufläche und voraussichtliche Erträge </t>
  </si>
  <si>
    <t>Ertrag</t>
  </si>
  <si>
    <t>Veränderung 2015 gegenüber</t>
  </si>
  <si>
    <t>dt/ha</t>
  </si>
  <si>
    <t xml:space="preserve">   Roggen</t>
  </si>
  <si>
    <t xml:space="preserve">  Gerste zusammen</t>
  </si>
  <si>
    <t xml:space="preserve"> </t>
  </si>
  <si>
    <t>(7)</t>
  </si>
  <si>
    <t>Vorläufige
 Anbau-
fläche 
2015</t>
  </si>
  <si>
    <t>Es ist zu berücksichtigen, dass bei den Flächenangaben aus der vorläufigen Bodennutzungshaupterhebung 2015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 verfahren.</t>
  </si>
  <si>
    <r>
      <t>Prognose für 2015</t>
    </r>
    <r>
      <rPr>
        <vertAlign val="superscript"/>
        <sz val="9"/>
        <rFont val="Arial"/>
        <family val="2"/>
      </rPr>
      <t>a</t>
    </r>
  </si>
  <si>
    <r>
      <rPr>
        <vertAlign val="superscript"/>
        <sz val="8"/>
        <rFont val="Arial"/>
        <family val="2"/>
      </rPr>
      <t xml:space="preserve">a  </t>
    </r>
    <r>
      <rPr>
        <sz val="8"/>
        <rFont val="Arial"/>
        <family val="2"/>
      </rPr>
      <t>Prognose der 450 Ernte- und Betriebsberichterstatter</t>
    </r>
  </si>
  <si>
    <r>
      <rPr>
        <vertAlign val="superscript"/>
        <sz val="8"/>
        <rFont val="Arial"/>
        <family val="2"/>
      </rPr>
      <t xml:space="preserve">1  </t>
    </r>
    <r>
      <rPr>
        <sz val="8"/>
        <rFont val="Arial"/>
        <family val="2"/>
      </rPr>
      <t>ohne Körnermais und CCM</t>
    </r>
  </si>
  <si>
    <r>
      <t>Getreide insgesamt</t>
    </r>
    <r>
      <rPr>
        <b/>
        <vertAlign val="superscript"/>
        <sz val="9"/>
        <rFont val="Arial"/>
        <family val="2"/>
      </rPr>
      <t>1</t>
    </r>
  </si>
  <si>
    <t xml:space="preserve">                 </t>
  </si>
  <si>
    <r>
      <t>Hinweis:</t>
    </r>
    <r>
      <rPr>
        <sz val="10"/>
        <color rgb="FF000000"/>
        <rFont val="Arial"/>
        <family val="2"/>
      </rPr>
      <t xml:space="preserve">  Bundeszahlen veröffentlicht das Statistische Bundesamt in seiner Fachserie 3 „Land- und Forstwirt-
                 schaft, Fischerei“, Reihe 3.2.1 Wachstum und Ernte „Feldfrüchte“</t>
    </r>
  </si>
  <si>
    <t xml:space="preserve">(74,8) </t>
  </si>
  <si>
    <t xml:space="preserve">(79,3) </t>
  </si>
  <si>
    <t xml:space="preserve">(70,0) </t>
  </si>
  <si>
    <t xml:space="preserve">/  </t>
  </si>
  <si>
    <r>
      <t>Prognose 
für 
2015</t>
    </r>
    <r>
      <rPr>
        <vertAlign val="superscript"/>
        <sz val="9"/>
        <rFont val="Arial"/>
        <family val="2"/>
      </rPr>
      <t>a</t>
    </r>
  </si>
  <si>
    <t xml:space="preserve"> Winterweizen </t>
  </si>
  <si>
    <t xml:space="preserve"> Sommer- und Hartweizen</t>
  </si>
  <si>
    <t xml:space="preserve">    Roggen</t>
  </si>
  <si>
    <t xml:space="preserve"> Wintergerste</t>
  </si>
  <si>
    <t xml:space="preserve"> Sommergerste</t>
  </si>
  <si>
    <t xml:space="preserve">    Triticale</t>
  </si>
  <si>
    <t xml:space="preserve">  Brotgetreidearten zusammen</t>
  </si>
  <si>
    <t xml:space="preserve">   Weizen zusammen</t>
  </si>
  <si>
    <t xml:space="preserve">  Futtergetreidearten zusammen</t>
  </si>
  <si>
    <t xml:space="preserve">   Weizen</t>
  </si>
  <si>
    <t xml:space="preserve">   Gerste</t>
  </si>
  <si>
    <t xml:space="preserve">   Hafer, Sommermenggetreide 
   und Triticale</t>
  </si>
  <si>
    <t>(- 6)</t>
  </si>
  <si>
    <t xml:space="preserve">    Hafer und Sommermenggetreide</t>
  </si>
  <si>
    <t>und Grünland in Schleswig-Holstein</t>
  </si>
  <si>
    <t>Juni 2015</t>
  </si>
  <si>
    <t>Herausgegeben am: 16.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</si>
</sst>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0&quot;  &quot;;\-#####\ ##0.0&quot;  &quot;;&quot;-  &quot;"/>
    <numFmt numFmtId="173" formatCode="\A\-00000"/>
    <numFmt numFmtId="174" formatCode="\ 0"/>
    <numFmt numFmtId="175" formatCode="\-\ 0"/>
  </numFmts>
  <fonts count="53"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sz val="9"/>
      <color indexed="10"/>
      <name val="Arial"/>
      <family val="2"/>
    </font>
    <font>
      <b/>
      <vertAlign val="superscript"/>
      <sz val="9"/>
      <name val="Arial"/>
      <family val="2"/>
    </font>
    <font>
      <b/>
      <sz val="9"/>
      <color rgb="FFFF0000"/>
      <name val="Arial"/>
      <family val="2"/>
    </font>
    <font>
      <b/>
      <sz val="12"/>
      <color rgb="FFFF0000"/>
      <name val="MS Sans Serif"/>
      <family val="2"/>
    </font>
    <font>
      <strike/>
      <sz val="9"/>
      <name val="Arial"/>
      <family val="2"/>
    </font>
    <font>
      <b/>
      <sz val="10"/>
      <color rgb="FF000000"/>
      <name val="Arial"/>
      <family val="2"/>
    </font>
    <font>
      <sz val="10"/>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 fillId="0" borderId="0"/>
    <xf numFmtId="0" fontId="1" fillId="0" borderId="0"/>
    <xf numFmtId="0" fontId="5" fillId="0" borderId="0"/>
    <xf numFmtId="0" fontId="2" fillId="0" borderId="0"/>
    <xf numFmtId="0" fontId="3" fillId="0" borderId="0"/>
    <xf numFmtId="0" fontId="2" fillId="0" borderId="0"/>
    <xf numFmtId="0" fontId="36" fillId="0" borderId="0" applyNumberFormat="0" applyFill="0" applyBorder="0" applyAlignment="0" applyProtection="0"/>
    <xf numFmtId="0" fontId="37" fillId="0" borderId="0"/>
    <xf numFmtId="0" fontId="39" fillId="0" borderId="0"/>
    <xf numFmtId="0" fontId="35" fillId="0" borderId="0"/>
    <xf numFmtId="0" fontId="1" fillId="0" borderId="0"/>
    <xf numFmtId="0" fontId="3" fillId="0" borderId="0"/>
    <xf numFmtId="0" fontId="2" fillId="0" borderId="0"/>
    <xf numFmtId="0" fontId="35" fillId="0" borderId="0"/>
    <xf numFmtId="0" fontId="12" fillId="37" borderId="31" applyBorder="0" applyAlignment="0">
      <alignment horizontal="left" vertical="center" wrapText="1" indent="1"/>
    </xf>
    <xf numFmtId="0" fontId="3" fillId="0" borderId="0"/>
    <xf numFmtId="0" fontId="3" fillId="37" borderId="31" applyBorder="0" applyAlignment="0">
      <alignment horizontal="left" vertical="center" wrapText="1" indent="1"/>
    </xf>
  </cellStyleXfs>
  <cellXfs count="18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horizontal="left"/>
    </xf>
    <xf numFmtId="0" fontId="1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xf numFmtId="0" fontId="2" fillId="0" borderId="0" xfId="50" applyFont="1"/>
    <xf numFmtId="0" fontId="44" fillId="0" borderId="0" xfId="50" applyFont="1"/>
    <xf numFmtId="0" fontId="2" fillId="0" borderId="0" xfId="50" applyFont="1" applyAlignment="1">
      <alignment horizontal="left"/>
    </xf>
    <xf numFmtId="0" fontId="2" fillId="0" borderId="0" xfId="50" applyFont="1" applyAlignment="1">
      <alignment horizontal="left" wrapText="1"/>
    </xf>
    <xf numFmtId="0" fontId="38" fillId="0" borderId="0" xfId="57" applyFont="1" applyAlignment="1">
      <alignment horizontal="left"/>
    </xf>
    <xf numFmtId="0" fontId="44" fillId="0" borderId="0" xfId="50" applyFont="1" applyAlignment="1">
      <alignment horizontal="left" wrapText="1"/>
    </xf>
    <xf numFmtId="0" fontId="38" fillId="0" borderId="0" xfId="57" applyFont="1" applyAlignment="1"/>
    <xf numFmtId="0" fontId="44" fillId="0" borderId="0" xfId="50" applyFont="1" applyAlignment="1"/>
    <xf numFmtId="0" fontId="3" fillId="0" borderId="0" xfId="58" applyFont="1" applyAlignment="1">
      <alignment horizontal="left" wrapText="1"/>
    </xf>
    <xf numFmtId="0" fontId="10" fillId="0" borderId="0" xfId="50" applyFont="1" applyAlignment="1">
      <alignment horizontal="left"/>
    </xf>
    <xf numFmtId="0" fontId="3" fillId="0" borderId="0" xfId="64" quotePrefix="1" applyFont="1" applyAlignment="1">
      <alignment horizontal="left"/>
    </xf>
    <xf numFmtId="0" fontId="3" fillId="0" borderId="0" xfId="64" applyFont="1"/>
    <xf numFmtId="0" fontId="3" fillId="0" borderId="0" xfId="64" applyFont="1" applyAlignment="1">
      <alignment horizontal="left"/>
    </xf>
    <xf numFmtId="0" fontId="9" fillId="0" borderId="0" xfId="64" applyFont="1" applyAlignment="1">
      <alignment horizontal="left"/>
    </xf>
    <xf numFmtId="0" fontId="3" fillId="0" borderId="0" xfId="58" applyFont="1"/>
    <xf numFmtId="0" fontId="3" fillId="0" borderId="0" xfId="50" applyFont="1" applyAlignment="1">
      <alignment horizontal="left"/>
    </xf>
    <xf numFmtId="0" fontId="37" fillId="0" borderId="0" xfId="58"/>
    <xf numFmtId="0" fontId="12" fillId="0" borderId="0" xfId="58" applyFont="1"/>
    <xf numFmtId="0" fontId="41" fillId="0" borderId="0" xfId="58" applyFont="1"/>
    <xf numFmtId="0" fontId="9" fillId="0" borderId="0" xfId="58" applyFont="1" applyAlignment="1">
      <alignment horizontal="center" vertical="center"/>
    </xf>
    <xf numFmtId="0" fontId="3" fillId="0" borderId="0" xfId="58" applyFont="1" applyBorder="1"/>
    <xf numFmtId="0" fontId="46" fillId="0" borderId="0" xfId="58" applyFont="1"/>
    <xf numFmtId="1" fontId="12" fillId="0" borderId="29" xfId="58" applyNumberFormat="1" applyFont="1" applyBorder="1" applyAlignment="1">
      <alignment horizontal="right" indent="2"/>
    </xf>
    <xf numFmtId="3" fontId="12" fillId="0" borderId="29" xfId="58" applyNumberFormat="1" applyFont="1" applyFill="1" applyBorder="1" applyAlignment="1">
      <alignment horizontal="right" indent="2"/>
    </xf>
    <xf numFmtId="1" fontId="12" fillId="0" borderId="30" xfId="58" applyNumberFormat="1" applyFont="1" applyBorder="1" applyAlignment="1">
      <alignment horizontal="right" indent="2"/>
    </xf>
    <xf numFmtId="0" fontId="12" fillId="0" borderId="29" xfId="58" applyFont="1" applyBorder="1" applyAlignment="1"/>
    <xf numFmtId="3" fontId="45" fillId="0" borderId="0" xfId="58" applyNumberFormat="1" applyFont="1" applyBorder="1" applyAlignment="1">
      <alignment horizontal="right" indent="2"/>
    </xf>
    <xf numFmtId="3" fontId="45" fillId="0" borderId="34" xfId="58" applyNumberFormat="1" applyFont="1" applyBorder="1" applyAlignment="1">
      <alignment horizontal="right" indent="2"/>
    </xf>
    <xf numFmtId="0" fontId="45" fillId="0" borderId="0" xfId="58" applyFont="1" applyBorder="1" applyAlignment="1"/>
    <xf numFmtId="1" fontId="12" fillId="0" borderId="0" xfId="58" applyNumberFormat="1" applyFont="1" applyBorder="1" applyAlignment="1">
      <alignment horizontal="right" indent="2"/>
    </xf>
    <xf numFmtId="3" fontId="12" fillId="0" borderId="0" xfId="58" applyNumberFormat="1" applyFont="1" applyFill="1" applyBorder="1" applyAlignment="1">
      <alignment horizontal="right" indent="2"/>
    </xf>
    <xf numFmtId="3" fontId="12" fillId="0" borderId="0" xfId="58" applyNumberFormat="1" applyFont="1" applyBorder="1" applyAlignment="1">
      <alignment horizontal="right" indent="2"/>
    </xf>
    <xf numFmtId="3" fontId="12" fillId="0" borderId="34" xfId="58" applyNumberFormat="1" applyFont="1" applyBorder="1" applyAlignment="1">
      <alignment horizontal="right" indent="2"/>
    </xf>
    <xf numFmtId="3" fontId="12" fillId="0" borderId="0" xfId="58" applyNumberFormat="1" applyFont="1" applyAlignment="1">
      <alignment horizontal="right" indent="2"/>
    </xf>
    <xf numFmtId="0" fontId="12" fillId="0" borderId="0" xfId="58" applyFont="1" applyBorder="1" applyAlignment="1">
      <alignment wrapText="1"/>
    </xf>
    <xf numFmtId="0" fontId="12" fillId="0" borderId="0" xfId="58" applyFont="1" applyBorder="1"/>
    <xf numFmtId="1" fontId="12" fillId="0" borderId="34" xfId="58" applyNumberFormat="1" applyFont="1" applyBorder="1" applyAlignment="1">
      <alignment horizontal="right" indent="2"/>
    </xf>
    <xf numFmtId="0" fontId="12" fillId="0" borderId="0" xfId="58" applyFont="1" applyBorder="1" applyAlignment="1"/>
    <xf numFmtId="170" fontId="12" fillId="0" borderId="0" xfId="58" applyNumberFormat="1" applyFont="1" applyBorder="1"/>
    <xf numFmtId="0" fontId="12" fillId="0" borderId="0" xfId="58" applyFont="1" applyBorder="1" applyAlignment="1">
      <alignment horizontal="center"/>
    </xf>
    <xf numFmtId="0" fontId="12" fillId="0" borderId="32" xfId="58" applyFont="1" applyBorder="1" applyAlignment="1">
      <alignment horizontal="center"/>
    </xf>
    <xf numFmtId="0" fontId="12" fillId="37" borderId="24"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0" borderId="33" xfId="58" applyFont="1" applyBorder="1"/>
    <xf numFmtId="0" fontId="12" fillId="0" borderId="32" xfId="58" applyFont="1" applyBorder="1"/>
    <xf numFmtId="0" fontId="12" fillId="0" borderId="33" xfId="58" applyFont="1" applyBorder="1" applyAlignment="1">
      <alignment horizontal="left" indent="1"/>
    </xf>
    <xf numFmtId="0" fontId="45" fillId="0" borderId="33" xfId="58" applyFont="1" applyBorder="1" applyAlignment="1">
      <alignment vertical="center"/>
    </xf>
    <xf numFmtId="0" fontId="12" fillId="0" borderId="27" xfId="58" applyFont="1" applyBorder="1"/>
    <xf numFmtId="3" fontId="3" fillId="0" borderId="0" xfId="58" applyNumberFormat="1" applyFont="1" applyBorder="1" applyAlignment="1">
      <alignment horizontal="right" vertical="center"/>
    </xf>
    <xf numFmtId="170" fontId="3" fillId="0" borderId="0" xfId="58" applyNumberFormat="1" applyFont="1" applyBorder="1" applyAlignment="1">
      <alignment vertical="center"/>
    </xf>
    <xf numFmtId="1" fontId="3" fillId="0" borderId="0" xfId="58" applyNumberFormat="1" applyFont="1" applyBorder="1" applyAlignment="1">
      <alignment vertical="center"/>
    </xf>
    <xf numFmtId="1" fontId="49" fillId="0" borderId="0" xfId="58" applyNumberFormat="1" applyFont="1"/>
    <xf numFmtId="1" fontId="49" fillId="0" borderId="0" xfId="58" applyNumberFormat="1" applyFont="1" applyAlignment="1">
      <alignment horizontal="center"/>
    </xf>
    <xf numFmtId="0" fontId="37" fillId="0" borderId="0" xfId="58" applyAlignment="1">
      <alignment horizontal="center"/>
    </xf>
    <xf numFmtId="0" fontId="48" fillId="0" borderId="0" xfId="58" applyFont="1" applyAlignment="1">
      <alignment horizontal="center"/>
    </xf>
    <xf numFmtId="3" fontId="50" fillId="0" borderId="0" xfId="58" applyNumberFormat="1" applyFont="1" applyFill="1" applyBorder="1" applyAlignment="1">
      <alignment horizontal="right" indent="2"/>
    </xf>
    <xf numFmtId="3" fontId="45" fillId="0" borderId="0" xfId="58" applyNumberFormat="1" applyFont="1" applyFill="1" applyBorder="1" applyAlignment="1">
      <alignment horizontal="right" indent="2"/>
    </xf>
    <xf numFmtId="0" fontId="12" fillId="0" borderId="0" xfId="58" applyNumberFormat="1" applyFont="1" applyBorder="1" applyAlignment="1">
      <alignment vertical="center"/>
    </xf>
    <xf numFmtId="173" fontId="12" fillId="0" borderId="0" xfId="58" applyNumberFormat="1" applyFont="1" applyBorder="1" applyAlignment="1">
      <alignment vertical="center"/>
    </xf>
    <xf numFmtId="1" fontId="41" fillId="0" borderId="0" xfId="58" applyNumberFormat="1" applyFont="1"/>
    <xf numFmtId="174" fontId="12" fillId="0" borderId="0" xfId="58" applyNumberFormat="1" applyFont="1" applyBorder="1" applyAlignment="1">
      <alignment horizontal="right" indent="2"/>
    </xf>
    <xf numFmtId="174" fontId="45" fillId="0" borderId="0" xfId="58" applyNumberFormat="1" applyFont="1" applyBorder="1" applyAlignment="1">
      <alignment horizontal="right" indent="2"/>
    </xf>
    <xf numFmtId="174" fontId="12" fillId="0" borderId="29" xfId="58" applyNumberFormat="1" applyFont="1" applyBorder="1" applyAlignment="1">
      <alignment horizontal="right" indent="2"/>
    </xf>
    <xf numFmtId="0" fontId="52" fillId="0" borderId="0" xfId="0" applyFont="1"/>
    <xf numFmtId="174" fontId="12" fillId="0" borderId="0" xfId="58" applyNumberFormat="1" applyFont="1" applyBorder="1" applyAlignment="1">
      <alignment horizontal="right" vertical="center" indent="1"/>
    </xf>
    <xf numFmtId="174" fontId="45" fillId="0" borderId="0" xfId="58" applyNumberFormat="1" applyFont="1" applyBorder="1" applyAlignment="1">
      <alignment horizontal="right" vertical="center" indent="1"/>
    </xf>
    <xf numFmtId="174" fontId="12" fillId="0" borderId="29" xfId="58" applyNumberFormat="1" applyFont="1" applyBorder="1" applyAlignment="1">
      <alignment horizontal="right" vertical="center" indent="1"/>
    </xf>
    <xf numFmtId="175" fontId="45" fillId="0" borderId="0" xfId="58" applyNumberFormat="1" applyFont="1" applyBorder="1" applyAlignment="1">
      <alignment horizontal="right" vertical="center" indent="1"/>
    </xf>
    <xf numFmtId="172" fontId="12" fillId="0" borderId="0" xfId="58" applyNumberFormat="1" applyFont="1" applyBorder="1" applyAlignment="1">
      <alignment horizontal="right" vertical="center" indent="1"/>
    </xf>
    <xf numFmtId="169" fontId="12" fillId="0" borderId="0" xfId="58" applyNumberFormat="1" applyFont="1" applyBorder="1" applyAlignment="1">
      <alignment horizontal="right" vertical="center" indent="1"/>
    </xf>
    <xf numFmtId="171" fontId="12" fillId="0" borderId="0" xfId="58" applyNumberFormat="1" applyFont="1" applyBorder="1" applyAlignment="1">
      <alignment horizontal="right" vertical="center" indent="1"/>
    </xf>
    <xf numFmtId="169" fontId="45" fillId="0" borderId="0" xfId="58" applyNumberFormat="1" applyFont="1" applyBorder="1" applyAlignment="1">
      <alignment horizontal="right" vertical="center" indent="1"/>
    </xf>
    <xf numFmtId="169" fontId="12" fillId="0" borderId="29" xfId="58" applyNumberFormat="1" applyFont="1" applyBorder="1" applyAlignment="1">
      <alignment horizontal="right" vertical="center" indent="1"/>
    </xf>
    <xf numFmtId="0" fontId="45" fillId="0" borderId="33" xfId="58" applyFont="1" applyBorder="1"/>
    <xf numFmtId="2" fontId="12" fillId="0" borderId="0" xfId="58" applyNumberFormat="1" applyFont="1" applyAlignment="1">
      <alignment horizontal="right" indent="1"/>
    </xf>
    <xf numFmtId="49" fontId="12" fillId="0" borderId="0" xfId="58" applyNumberFormat="1" applyFont="1" applyAlignment="1">
      <alignment horizontal="right" vertical="center" indent="1"/>
    </xf>
    <xf numFmtId="174" fontId="12" fillId="0" borderId="0" xfId="58" applyNumberFormat="1" applyFont="1" applyAlignment="1">
      <alignment horizontal="right" vertical="center"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51" fillId="0" borderId="0" xfId="0" applyFont="1" applyAlignment="1">
      <alignment horizontal="left" wrapText="1"/>
    </xf>
    <xf numFmtId="0" fontId="2" fillId="0" borderId="0" xfId="50" applyFont="1" applyAlignment="1">
      <alignment horizontal="left" wrapText="1"/>
    </xf>
    <xf numFmtId="0" fontId="10" fillId="0" borderId="0" xfId="50" applyFont="1" applyAlignment="1">
      <alignment horizontal="left" wrapText="1"/>
    </xf>
    <xf numFmtId="0" fontId="38" fillId="0" borderId="0" xfId="57" applyFont="1" applyAlignment="1"/>
    <xf numFmtId="0" fontId="44" fillId="0" borderId="0" xfId="50" applyFont="1" applyAlignment="1"/>
    <xf numFmtId="0" fontId="0" fillId="0" borderId="0" xfId="0" applyAlignment="1">
      <alignment horizontal="left" vertical="top" wrapText="1"/>
    </xf>
    <xf numFmtId="0" fontId="2" fillId="0" borderId="0" xfId="0" applyFont="1" applyAlignment="1">
      <alignment horizontal="left"/>
    </xf>
    <xf numFmtId="0" fontId="3" fillId="0" borderId="0" xfId="58" applyFont="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9" fillId="0" borderId="0" xfId="58" applyFont="1" applyAlignment="1">
      <alignment horizontal="center" vertical="center"/>
    </xf>
    <xf numFmtId="0" fontId="12" fillId="37" borderId="23" xfId="58" applyFont="1" applyFill="1" applyBorder="1" applyAlignment="1">
      <alignment horizontal="center" vertical="center"/>
    </xf>
    <xf numFmtId="0" fontId="12" fillId="37" borderId="33" xfId="58" applyFont="1" applyFill="1" applyBorder="1" applyAlignment="1">
      <alignment horizontal="center" vertical="center"/>
    </xf>
    <xf numFmtId="0" fontId="12" fillId="37" borderId="27" xfId="58" applyFont="1" applyFill="1" applyBorder="1" applyAlignment="1">
      <alignment horizontal="center" vertical="center"/>
    </xf>
    <xf numFmtId="0" fontId="12" fillId="37" borderId="24"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25"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4"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37" borderId="31" xfId="58" applyFont="1" applyFill="1" applyBorder="1" applyAlignment="1">
      <alignment horizontal="center" vertical="center" wrapText="1"/>
    </xf>
    <xf numFmtId="0" fontId="12" fillId="37" borderId="35" xfId="58" applyFont="1" applyFill="1" applyBorder="1" applyAlignment="1">
      <alignment horizontal="center" vertical="center" wrapText="1"/>
    </xf>
    <xf numFmtId="0" fontId="12" fillId="37" borderId="36" xfId="58" applyFont="1" applyFill="1" applyBorder="1" applyAlignment="1">
      <alignment horizontal="center" vertical="center" wrapText="1"/>
    </xf>
    <xf numFmtId="0" fontId="12" fillId="37" borderId="31" xfId="58" applyFont="1" applyFill="1" applyBorder="1" applyAlignment="1">
      <alignment horizontal="center" vertical="center"/>
    </xf>
    <xf numFmtId="0" fontId="12" fillId="37" borderId="36" xfId="58" applyFont="1" applyFill="1" applyBorder="1" applyAlignment="1">
      <alignment horizontal="center" vertical="center"/>
    </xf>
    <xf numFmtId="0" fontId="12" fillId="37" borderId="28" xfId="58"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kopf 2" xfId="67"/>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142875</xdr:rowOff>
    </xdr:from>
    <xdr:to>
      <xdr:col>6</xdr:col>
      <xdr:colOff>900450</xdr:colOff>
      <xdr:row>51</xdr:row>
      <xdr:rowOff>108375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beitsbereiche\AB-2\AB-232\Ernte\FELDBER\STETIG\Ver&#246;ffentlichung\LAND\LAND-Ver&#246;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beitsbereiche\AB-2\AB-232\Ernte\BEE\Erntesch&#228;tzungen\2015\1SITZ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Vorräte"/>
      <sheetName val="Heuanteil"/>
      <sheetName val="Hektarerträge"/>
      <sheetName val="Grafik"/>
      <sheetName val="Grafik 1"/>
    </sheetNames>
    <sheetDataSet>
      <sheetData sheetId="0" refreshError="1"/>
      <sheetData sheetId="1">
        <row r="67">
          <cell r="B67">
            <v>158.43705</v>
          </cell>
        </row>
        <row r="68">
          <cell r="J68">
            <v>104.79</v>
          </cell>
          <cell r="K68">
            <v>91.590630400472179</v>
          </cell>
        </row>
      </sheetData>
      <sheetData sheetId="2">
        <row r="67">
          <cell r="B67">
            <v>14.019770000000001</v>
          </cell>
        </row>
      </sheetData>
      <sheetData sheetId="3" refreshError="1"/>
      <sheetData sheetId="4" refreshError="1"/>
      <sheetData sheetId="5">
        <row r="67">
          <cell r="E67">
            <v>1523213</v>
          </cell>
        </row>
        <row r="68">
          <cell r="E68">
            <v>2006.586</v>
          </cell>
          <cell r="G68">
            <v>1829.3336666666667</v>
          </cell>
          <cell r="J68">
            <v>104.29</v>
          </cell>
          <cell r="K68">
            <v>90.88932706104346</v>
          </cell>
        </row>
      </sheetData>
      <sheetData sheetId="6">
        <row r="67">
          <cell r="B67">
            <v>26.506259999999997</v>
          </cell>
        </row>
        <row r="68">
          <cell r="E68">
            <v>184.02099999999999</v>
          </cell>
          <cell r="G68">
            <v>170.22733333333335</v>
          </cell>
          <cell r="J68">
            <v>80.83</v>
          </cell>
          <cell r="K68">
            <v>70.954481172397749</v>
          </cell>
        </row>
      </sheetData>
      <sheetData sheetId="7">
        <row r="67">
          <cell r="B67">
            <v>53.398389999999999</v>
          </cell>
        </row>
        <row r="68">
          <cell r="J68">
            <v>96.75</v>
          </cell>
          <cell r="K68">
            <v>85.006799469791744</v>
          </cell>
        </row>
      </sheetData>
      <sheetData sheetId="8">
        <row r="67">
          <cell r="B67">
            <v>8.7131499999999988</v>
          </cell>
        </row>
        <row r="68">
          <cell r="J68">
            <v>55.13</v>
          </cell>
          <cell r="K68">
            <v>51.602944736626398</v>
          </cell>
        </row>
      </sheetData>
      <sheetData sheetId="9">
        <row r="67">
          <cell r="E67">
            <v>504160</v>
          </cell>
        </row>
        <row r="68">
          <cell r="E68">
            <v>550.03599999999994</v>
          </cell>
          <cell r="G68">
            <v>484.54016666666666</v>
          </cell>
          <cell r="J68">
            <v>93.77</v>
          </cell>
          <cell r="K68">
            <v>81.096298711348012</v>
          </cell>
        </row>
      </sheetData>
      <sheetData sheetId="10">
        <row r="67">
          <cell r="B67">
            <v>5.7503500000000001</v>
          </cell>
        </row>
        <row r="68">
          <cell r="E68">
            <v>41.48</v>
          </cell>
          <cell r="G68">
            <v>41.800833333333337</v>
          </cell>
          <cell r="J68">
            <v>79.569999999999993</v>
          </cell>
          <cell r="K68">
            <v>71.927869371498318</v>
          </cell>
        </row>
      </sheetData>
      <sheetData sheetId="11" refreshError="1"/>
      <sheetData sheetId="12" refreshError="1"/>
      <sheetData sheetId="13">
        <row r="67">
          <cell r="B67">
            <v>11.46002</v>
          </cell>
        </row>
        <row r="68">
          <cell r="E68">
            <v>38.527999999999999</v>
          </cell>
          <cell r="G68">
            <v>41.514499999999998</v>
          </cell>
          <cell r="J68">
            <v>56.23</v>
          </cell>
          <cell r="K68">
            <v>55.379297955728042</v>
          </cell>
        </row>
      </sheetData>
      <sheetData sheetId="14">
        <row r="68">
          <cell r="J68">
            <v>98.66</v>
          </cell>
          <cell r="K68">
            <v>86.063034191645357</v>
          </cell>
        </row>
      </sheetData>
      <sheetData sheetId="15">
        <row r="68">
          <cell r="J68">
            <v>101.81</v>
          </cell>
          <cell r="K68">
            <v>88.766203176007707</v>
          </cell>
        </row>
      </sheetData>
      <sheetData sheetId="16">
        <row r="68">
          <cell r="J68">
            <v>89.09</v>
          </cell>
          <cell r="K68">
            <v>77.728130343457778</v>
          </cell>
        </row>
      </sheetData>
      <sheetData sheetId="17" refreshError="1"/>
      <sheetData sheetId="18" refreshError="1"/>
      <sheetData sheetId="19" refreshError="1"/>
      <sheetData sheetId="20">
        <row r="67">
          <cell r="B67">
            <v>112.60169</v>
          </cell>
        </row>
        <row r="68">
          <cell r="E68">
            <v>462.42099999999999</v>
          </cell>
          <cell r="G68">
            <v>412.63850000000002</v>
          </cell>
          <cell r="J68">
            <v>46.24</v>
          </cell>
          <cell r="K68">
            <v>42.066181790811292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2"/>
    </sheetNames>
    <sheetDataSet>
      <sheetData sheetId="0" refreshError="1">
        <row r="10">
          <cell r="C10">
            <v>191191.72</v>
          </cell>
          <cell r="D10">
            <v>90</v>
          </cell>
        </row>
        <row r="11">
          <cell r="J11">
            <v>89.737423060613466</v>
          </cell>
        </row>
        <row r="12">
          <cell r="J12">
            <v>83.004810177762067</v>
          </cell>
        </row>
        <row r="14">
          <cell r="C14">
            <v>27621.17</v>
          </cell>
          <cell r="D14">
            <v>75.3</v>
          </cell>
        </row>
        <row r="16">
          <cell r="D16">
            <v>87.942509119104898</v>
          </cell>
        </row>
        <row r="18">
          <cell r="C18">
            <v>59374.36</v>
          </cell>
          <cell r="D18">
            <v>85.5</v>
          </cell>
        </row>
        <row r="20">
          <cell r="C20">
            <v>5425.74</v>
          </cell>
          <cell r="D20">
            <v>55.7</v>
          </cell>
        </row>
        <row r="22">
          <cell r="C22">
            <v>7034.06</v>
          </cell>
          <cell r="D22">
            <v>60.4</v>
          </cell>
        </row>
        <row r="24">
          <cell r="C24">
            <v>7490.45</v>
          </cell>
          <cell r="D24">
            <v>79.7</v>
          </cell>
        </row>
        <row r="26">
          <cell r="D26">
            <v>80.688326107118584</v>
          </cell>
        </row>
        <row r="28">
          <cell r="D28">
            <v>86.033923642947485</v>
          </cell>
        </row>
        <row r="31">
          <cell r="C31">
            <v>91043.05</v>
          </cell>
          <cell r="D31">
            <v>41.5</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6" t="s">
        <v>39</v>
      </c>
      <c r="B3" s="136"/>
      <c r="C3" s="136"/>
      <c r="D3" s="136"/>
    </row>
    <row r="4" spans="1:7" ht="20.25" x14ac:dyDescent="0.3">
      <c r="A4" s="136" t="s">
        <v>40</v>
      </c>
      <c r="B4" s="136"/>
      <c r="C4" s="136"/>
      <c r="D4" s="136"/>
    </row>
    <row r="11" spans="1:7" ht="15.6" x14ac:dyDescent="0.3">
      <c r="A11" s="1"/>
      <c r="F11" s="2"/>
      <c r="G11" s="3"/>
    </row>
    <row r="13" spans="1:7" x14ac:dyDescent="0.25">
      <c r="A13" s="5"/>
    </row>
    <row r="15" spans="1:7" ht="22.7" x14ac:dyDescent="0.25">
      <c r="D15" s="137" t="s">
        <v>58</v>
      </c>
      <c r="E15" s="137"/>
      <c r="F15" s="137"/>
      <c r="G15" s="137"/>
    </row>
    <row r="16" spans="1:7" ht="15.6" x14ac:dyDescent="0.25">
      <c r="D16" s="138" t="s">
        <v>78</v>
      </c>
      <c r="E16" s="138"/>
      <c r="F16" s="138"/>
      <c r="G16" s="138"/>
    </row>
    <row r="18" spans="1:7" ht="34.5" x14ac:dyDescent="0.45">
      <c r="A18" s="139" t="s">
        <v>68</v>
      </c>
      <c r="B18" s="139"/>
      <c r="C18" s="139"/>
      <c r="D18" s="139"/>
      <c r="E18" s="139"/>
      <c r="F18" s="139"/>
      <c r="G18" s="139"/>
    </row>
    <row r="19" spans="1:7" ht="34.5" x14ac:dyDescent="0.45">
      <c r="A19" s="139" t="s">
        <v>121</v>
      </c>
      <c r="B19" s="139"/>
      <c r="C19" s="139"/>
      <c r="D19" s="139"/>
      <c r="E19" s="139"/>
      <c r="F19" s="139"/>
      <c r="G19" s="139"/>
    </row>
    <row r="20" spans="1:7" ht="34.9" x14ac:dyDescent="0.6">
      <c r="A20" s="140" t="s">
        <v>122</v>
      </c>
      <c r="B20" s="139"/>
      <c r="C20" s="139"/>
      <c r="D20" s="139"/>
      <c r="E20" s="139"/>
      <c r="F20" s="139"/>
      <c r="G20" s="139"/>
    </row>
    <row r="21" spans="1:7" ht="16.149999999999999" x14ac:dyDescent="0.3">
      <c r="A21" s="41"/>
      <c r="B21" s="41"/>
      <c r="C21" s="41"/>
      <c r="D21" s="41"/>
      <c r="E21" s="41"/>
      <c r="F21" s="41"/>
    </row>
    <row r="22" spans="1:7" ht="15.6" x14ac:dyDescent="0.3">
      <c r="E22" s="134" t="s">
        <v>123</v>
      </c>
      <c r="F22" s="134"/>
      <c r="G22" s="134"/>
    </row>
    <row r="23" spans="1:7" ht="16.149999999999999" x14ac:dyDescent="0.3">
      <c r="A23" s="135"/>
      <c r="B23" s="135"/>
      <c r="C23" s="135"/>
      <c r="D23" s="135"/>
      <c r="E23" s="135"/>
      <c r="F23" s="135"/>
      <c r="G23" s="135"/>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51" t="s">
        <v>0</v>
      </c>
      <c r="B1" s="151"/>
      <c r="C1" s="151"/>
      <c r="D1" s="151"/>
      <c r="E1" s="151"/>
      <c r="F1" s="151"/>
      <c r="G1" s="151"/>
    </row>
    <row r="2" spans="1:7" s="49" customFormat="1" x14ac:dyDescent="0.25"/>
    <row r="3" spans="1:7" s="49" customFormat="1" ht="15.6" x14ac:dyDescent="0.3">
      <c r="A3" s="152" t="s">
        <v>1</v>
      </c>
      <c r="B3" s="153"/>
      <c r="C3" s="153"/>
      <c r="D3" s="153"/>
      <c r="E3" s="153"/>
      <c r="F3" s="153"/>
      <c r="G3" s="153"/>
    </row>
    <row r="4" spans="1:7" s="49" customFormat="1" x14ac:dyDescent="0.25">
      <c r="A4" s="154"/>
      <c r="B4" s="154"/>
      <c r="C4" s="154"/>
      <c r="D4" s="154"/>
      <c r="E4" s="154"/>
      <c r="F4" s="154"/>
      <c r="G4" s="154"/>
    </row>
    <row r="5" spans="1:7" s="49" customFormat="1" x14ac:dyDescent="0.25">
      <c r="A5" s="50" t="s">
        <v>64</v>
      </c>
    </row>
    <row r="6" spans="1:7" s="49" customFormat="1" ht="5.25" customHeight="1" x14ac:dyDescent="0.25">
      <c r="A6" s="50"/>
    </row>
    <row r="7" spans="1:7" s="49" customFormat="1" ht="12.75" customHeight="1" x14ac:dyDescent="0.2">
      <c r="A7" s="155" t="s">
        <v>41</v>
      </c>
      <c r="B7" s="150"/>
      <c r="C7" s="150"/>
      <c r="D7" s="150"/>
      <c r="E7" s="150"/>
      <c r="F7" s="150"/>
      <c r="G7" s="150"/>
    </row>
    <row r="8" spans="1:7" s="49" customFormat="1" x14ac:dyDescent="0.2">
      <c r="A8" s="149" t="s">
        <v>4</v>
      </c>
      <c r="B8" s="150"/>
      <c r="C8" s="150"/>
      <c r="D8" s="150"/>
      <c r="E8" s="150"/>
      <c r="F8" s="150"/>
      <c r="G8" s="150"/>
    </row>
    <row r="9" spans="1:7" s="49" customFormat="1" ht="5.25" customHeight="1" x14ac:dyDescent="0.25">
      <c r="A9" s="51"/>
    </row>
    <row r="10" spans="1:7" s="49" customFormat="1" ht="12.75" customHeight="1" x14ac:dyDescent="0.2">
      <c r="A10" s="147" t="s">
        <v>2</v>
      </c>
      <c r="B10" s="147"/>
      <c r="C10" s="147"/>
      <c r="D10" s="147"/>
      <c r="E10" s="147"/>
      <c r="F10" s="147"/>
      <c r="G10" s="147"/>
    </row>
    <row r="11" spans="1:7" s="49" customFormat="1" x14ac:dyDescent="0.25">
      <c r="A11" s="149" t="s">
        <v>3</v>
      </c>
      <c r="B11" s="150"/>
      <c r="C11" s="150"/>
      <c r="D11" s="150"/>
      <c r="E11" s="150"/>
      <c r="F11" s="150"/>
      <c r="G11" s="150"/>
    </row>
    <row r="12" spans="1:7" s="49" customFormat="1" x14ac:dyDescent="0.25">
      <c r="A12" s="52"/>
      <c r="B12" s="53"/>
      <c r="C12" s="53"/>
      <c r="D12" s="53"/>
      <c r="E12" s="53"/>
      <c r="F12" s="53"/>
      <c r="G12" s="53"/>
    </row>
    <row r="13" spans="1:7" s="49" customFormat="1" ht="12.75" customHeight="1" x14ac:dyDescent="0.25"/>
    <row r="14" spans="1:7" s="49" customFormat="1" ht="12.75" customHeight="1" x14ac:dyDescent="0.2">
      <c r="A14" s="143" t="s">
        <v>42</v>
      </c>
      <c r="B14" s="143"/>
      <c r="C14" s="143"/>
      <c r="D14" s="143"/>
      <c r="E14" s="143"/>
      <c r="F14" s="143"/>
      <c r="G14" s="143"/>
    </row>
    <row r="15" spans="1:7" s="49" customFormat="1" ht="5.25" customHeight="1" x14ac:dyDescent="0.25">
      <c r="A15" s="56"/>
      <c r="B15" s="57"/>
      <c r="C15" s="57"/>
      <c r="D15" s="57"/>
      <c r="E15" s="57"/>
      <c r="F15" s="57"/>
      <c r="G15" s="57"/>
    </row>
    <row r="16" spans="1:7" s="49" customFormat="1" ht="12.75" customHeight="1" x14ac:dyDescent="0.25">
      <c r="A16" s="142" t="s">
        <v>69</v>
      </c>
      <c r="B16" s="142"/>
      <c r="C16" s="142"/>
      <c r="D16" s="142"/>
      <c r="E16" s="142"/>
      <c r="F16" s="142"/>
      <c r="G16" s="142"/>
    </row>
    <row r="17" spans="1:7" s="49" customFormat="1" ht="12.75" customHeight="1" x14ac:dyDescent="0.25">
      <c r="A17" s="58" t="s">
        <v>70</v>
      </c>
      <c r="B17" s="58" t="s">
        <v>71</v>
      </c>
      <c r="C17" s="59"/>
      <c r="D17" s="59"/>
      <c r="E17" s="59"/>
      <c r="F17" s="59"/>
      <c r="G17" s="59"/>
    </row>
    <row r="18" spans="1:7" s="49" customFormat="1" ht="12.75" customHeight="1" x14ac:dyDescent="0.25">
      <c r="A18" s="58" t="s">
        <v>52</v>
      </c>
      <c r="B18" s="60" t="s">
        <v>72</v>
      </c>
      <c r="C18" s="59"/>
      <c r="D18" s="59"/>
      <c r="E18" s="59"/>
      <c r="F18" s="59"/>
      <c r="G18" s="59"/>
    </row>
    <row r="19" spans="1:7" s="49" customFormat="1" ht="12.75" customHeight="1" x14ac:dyDescent="0.25">
      <c r="A19" s="58"/>
      <c r="B19" s="60"/>
      <c r="C19" s="59"/>
      <c r="D19" s="59"/>
      <c r="E19" s="59"/>
      <c r="F19" s="59"/>
      <c r="G19" s="59"/>
    </row>
    <row r="20" spans="1:7" s="49" customFormat="1" ht="12.75" customHeight="1" x14ac:dyDescent="0.25">
      <c r="A20" s="58"/>
      <c r="B20" s="60"/>
      <c r="C20" s="59"/>
      <c r="D20" s="59"/>
      <c r="E20" s="59"/>
      <c r="F20" s="59"/>
      <c r="G20" s="59"/>
    </row>
    <row r="21" spans="1:7" s="49" customFormat="1" ht="12.75" customHeight="1" x14ac:dyDescent="0.25">
      <c r="A21" s="143" t="s">
        <v>59</v>
      </c>
      <c r="B21" s="143"/>
      <c r="C21" s="143"/>
      <c r="D21" s="143"/>
      <c r="E21" s="143"/>
      <c r="F21" s="143"/>
      <c r="G21" s="143"/>
    </row>
    <row r="22" spans="1:7" s="49" customFormat="1" ht="5.25" customHeight="1" x14ac:dyDescent="0.25">
      <c r="A22" s="56"/>
      <c r="B22" s="57"/>
      <c r="C22" s="57"/>
      <c r="D22" s="57"/>
      <c r="E22" s="57"/>
      <c r="F22" s="57"/>
      <c r="G22" s="57"/>
    </row>
    <row r="23" spans="1:7" s="49" customFormat="1" ht="12.75" customHeight="1" x14ac:dyDescent="0.25">
      <c r="A23" s="59" t="s">
        <v>53</v>
      </c>
      <c r="B23" s="142" t="s">
        <v>54</v>
      </c>
      <c r="C23" s="142"/>
      <c r="D23" s="59"/>
      <c r="E23" s="59"/>
      <c r="F23" s="59"/>
      <c r="G23" s="59"/>
    </row>
    <row r="24" spans="1:7" s="49" customFormat="1" ht="12.75" customHeight="1" x14ac:dyDescent="0.2">
      <c r="A24" s="59" t="s">
        <v>55</v>
      </c>
      <c r="B24" s="142" t="s">
        <v>56</v>
      </c>
      <c r="C24" s="142"/>
      <c r="D24" s="59"/>
      <c r="E24" s="59"/>
      <c r="F24" s="59"/>
      <c r="G24" s="59"/>
    </row>
    <row r="25" spans="1:7" s="49" customFormat="1" ht="12.75" customHeight="1" x14ac:dyDescent="0.25">
      <c r="A25" s="59"/>
      <c r="B25" s="142" t="s">
        <v>57</v>
      </c>
      <c r="C25" s="142"/>
      <c r="D25" s="61"/>
      <c r="E25" s="61"/>
      <c r="F25" s="61"/>
      <c r="G25" s="61"/>
    </row>
    <row r="26" spans="1:7" s="49" customFormat="1" ht="12.75" customHeight="1" x14ac:dyDescent="0.25">
      <c r="A26" s="56"/>
      <c r="B26" s="57"/>
      <c r="C26" s="57"/>
      <c r="D26" s="57"/>
      <c r="E26" s="57"/>
      <c r="F26" s="57"/>
      <c r="G26" s="57"/>
    </row>
    <row r="27" spans="1:7" s="49" customFormat="1" x14ac:dyDescent="0.25">
      <c r="A27" s="59" t="s">
        <v>73</v>
      </c>
      <c r="B27" s="144" t="s">
        <v>60</v>
      </c>
      <c r="C27" s="145"/>
      <c r="D27" s="145"/>
      <c r="E27" s="145"/>
      <c r="F27" s="145"/>
      <c r="G27" s="145"/>
    </row>
    <row r="28" spans="1:7" s="49" customFormat="1" ht="12.75" customHeight="1" x14ac:dyDescent="0.25">
      <c r="A28" s="59"/>
      <c r="B28" s="62"/>
      <c r="C28" s="63"/>
      <c r="D28" s="63"/>
      <c r="E28" s="63"/>
      <c r="F28" s="63"/>
      <c r="G28" s="63"/>
    </row>
    <row r="29" spans="1:7" s="49" customFormat="1" ht="14.1" customHeight="1" x14ac:dyDescent="0.25">
      <c r="A29" s="59"/>
      <c r="B29" s="62"/>
      <c r="C29" s="63"/>
      <c r="D29" s="63"/>
      <c r="E29" s="63"/>
      <c r="F29" s="63"/>
      <c r="G29" s="63"/>
    </row>
    <row r="30" spans="1:7" s="49" customFormat="1" x14ac:dyDescent="0.25">
      <c r="A30" s="59"/>
      <c r="B30" s="61"/>
      <c r="C30" s="61"/>
      <c r="D30" s="61"/>
      <c r="E30" s="61"/>
      <c r="F30" s="61"/>
      <c r="G30" s="61"/>
    </row>
    <row r="31" spans="1:7" s="49" customFormat="1" ht="28.35" customHeight="1" x14ac:dyDescent="0.2">
      <c r="A31" s="148" t="s">
        <v>74</v>
      </c>
      <c r="B31" s="148"/>
      <c r="C31" s="148"/>
      <c r="D31" s="148"/>
      <c r="E31" s="148"/>
      <c r="F31" s="148"/>
      <c r="G31" s="148"/>
    </row>
    <row r="32" spans="1:7" s="49" customFormat="1" ht="45.4" customHeight="1" x14ac:dyDescent="0.2">
      <c r="A32" s="148" t="s">
        <v>63</v>
      </c>
      <c r="B32" s="148"/>
      <c r="C32" s="148"/>
      <c r="D32" s="148"/>
      <c r="E32" s="148"/>
      <c r="F32" s="148"/>
      <c r="G32" s="148"/>
    </row>
    <row r="33" spans="1:14" s="49" customFormat="1" x14ac:dyDescent="0.25">
      <c r="A33" s="64"/>
      <c r="B33" s="64"/>
      <c r="C33" s="64"/>
      <c r="D33" s="64"/>
      <c r="E33" s="64"/>
      <c r="F33" s="64"/>
      <c r="G33" s="64"/>
    </row>
    <row r="34" spans="1:14" s="49" customFormat="1" x14ac:dyDescent="0.2">
      <c r="A34" s="65" t="s">
        <v>61</v>
      </c>
      <c r="B34" s="65"/>
      <c r="C34" s="61"/>
      <c r="D34" s="61"/>
      <c r="E34" s="61"/>
      <c r="F34" s="61"/>
      <c r="G34" s="61"/>
    </row>
    <row r="35" spans="1:14" s="49" customFormat="1" x14ac:dyDescent="0.25">
      <c r="A35" s="65"/>
      <c r="B35" s="65"/>
      <c r="C35" s="61"/>
      <c r="D35" s="61"/>
      <c r="E35" s="61"/>
      <c r="F35" s="61"/>
      <c r="G35" s="61"/>
    </row>
    <row r="36" spans="1:14" s="49" customFormat="1" x14ac:dyDescent="0.2">
      <c r="A36" s="66">
        <v>0</v>
      </c>
      <c r="B36" s="67" t="s">
        <v>5</v>
      </c>
      <c r="C36" s="57"/>
      <c r="D36" s="57"/>
      <c r="E36" s="57"/>
      <c r="F36" s="57"/>
      <c r="G36" s="57"/>
    </row>
    <row r="37" spans="1:14" s="49" customFormat="1" x14ac:dyDescent="0.2">
      <c r="A37" s="68" t="s">
        <v>10</v>
      </c>
      <c r="B37" s="67" t="s">
        <v>6</v>
      </c>
      <c r="C37" s="57"/>
      <c r="D37" s="57"/>
      <c r="E37" s="57"/>
      <c r="F37" s="57"/>
      <c r="G37" s="57"/>
    </row>
    <row r="38" spans="1:14" s="49" customFormat="1" x14ac:dyDescent="0.2">
      <c r="A38" s="69" t="s">
        <v>11</v>
      </c>
      <c r="B38" s="67" t="s">
        <v>7</v>
      </c>
      <c r="C38" s="57"/>
      <c r="D38" s="57"/>
      <c r="E38" s="57"/>
      <c r="F38" s="57"/>
      <c r="G38" s="57"/>
    </row>
    <row r="39" spans="1:14" s="49" customFormat="1" x14ac:dyDescent="0.2">
      <c r="A39" s="69" t="s">
        <v>12</v>
      </c>
      <c r="B39" s="67" t="s">
        <v>8</v>
      </c>
      <c r="C39" s="57"/>
      <c r="D39" s="57"/>
      <c r="E39" s="57"/>
      <c r="F39" s="57"/>
      <c r="G39" s="57"/>
    </row>
    <row r="40" spans="1:14" s="49" customFormat="1" ht="12.75" customHeight="1" x14ac:dyDescent="0.2">
      <c r="A40" s="68" t="s">
        <v>62</v>
      </c>
      <c r="B40" s="67" t="s">
        <v>9</v>
      </c>
      <c r="C40" s="57"/>
      <c r="D40" s="57"/>
      <c r="E40" s="57"/>
      <c r="F40" s="57"/>
      <c r="G40" s="57"/>
    </row>
    <row r="41" spans="1:14" s="49" customFormat="1" x14ac:dyDescent="0.25">
      <c r="A41" s="68"/>
      <c r="B41" s="67"/>
      <c r="C41" s="57"/>
      <c r="D41" s="57"/>
      <c r="E41" s="57"/>
      <c r="F41" s="57"/>
      <c r="G41" s="57"/>
    </row>
    <row r="42" spans="1:14" s="49" customFormat="1" x14ac:dyDescent="0.25">
      <c r="H42"/>
      <c r="I42"/>
      <c r="J42"/>
      <c r="K42"/>
      <c r="L42"/>
      <c r="M42"/>
      <c r="N42"/>
    </row>
    <row r="43" spans="1:14" s="49" customFormat="1" x14ac:dyDescent="0.2">
      <c r="A43" s="65" t="s">
        <v>79</v>
      </c>
      <c r="H43"/>
      <c r="I43"/>
      <c r="J43"/>
      <c r="K43"/>
      <c r="L43"/>
      <c r="M43"/>
      <c r="N43"/>
    </row>
    <row r="44" spans="1:14" s="49" customFormat="1" ht="12.75" customHeight="1" x14ac:dyDescent="0.2">
      <c r="A44" s="146" t="s">
        <v>95</v>
      </c>
      <c r="B44" s="146"/>
      <c r="C44" s="146"/>
      <c r="D44" s="146"/>
      <c r="E44" s="146"/>
      <c r="F44" s="146"/>
      <c r="G44" s="146"/>
      <c r="H44"/>
      <c r="I44"/>
      <c r="J44"/>
      <c r="K44"/>
      <c r="L44"/>
      <c r="M44"/>
      <c r="N44"/>
    </row>
    <row r="45" spans="1:14" s="49" customFormat="1" x14ac:dyDescent="0.2">
      <c r="A45" s="146"/>
      <c r="B45" s="146"/>
      <c r="C45" s="146"/>
      <c r="D45" s="146"/>
      <c r="E45" s="146"/>
      <c r="F45" s="146"/>
      <c r="G45" s="146"/>
      <c r="H45"/>
      <c r="I45"/>
      <c r="J45"/>
      <c r="K45"/>
      <c r="L45"/>
      <c r="M45"/>
      <c r="N45"/>
    </row>
    <row r="46" spans="1:14" s="49" customFormat="1" x14ac:dyDescent="0.2">
      <c r="A46" s="146"/>
      <c r="B46" s="146"/>
      <c r="C46" s="146"/>
      <c r="D46" s="146"/>
      <c r="E46" s="146"/>
      <c r="F46" s="146"/>
      <c r="G46" s="146"/>
    </row>
    <row r="47" spans="1:14" s="49" customFormat="1" x14ac:dyDescent="0.2">
      <c r="A47" s="146"/>
      <c r="B47" s="146"/>
      <c r="C47" s="146"/>
      <c r="D47" s="146"/>
      <c r="E47" s="146"/>
      <c r="F47" s="146"/>
      <c r="G47" s="146"/>
    </row>
    <row r="48" spans="1:14" s="49" customFormat="1" x14ac:dyDescent="0.2">
      <c r="A48" s="146"/>
      <c r="B48" s="146"/>
      <c r="C48" s="146"/>
      <c r="D48" s="146"/>
      <c r="E48" s="146"/>
      <c r="F48" s="146"/>
      <c r="G48" s="146"/>
    </row>
    <row r="49" spans="1:7" s="49" customFormat="1" x14ac:dyDescent="0.2">
      <c r="A49" s="146"/>
      <c r="B49" s="146"/>
      <c r="C49" s="146"/>
      <c r="D49" s="146"/>
      <c r="E49" s="146"/>
      <c r="F49" s="146"/>
      <c r="G49" s="146"/>
    </row>
    <row r="50" spans="1:7" s="49" customFormat="1" x14ac:dyDescent="0.2">
      <c r="A50" s="54"/>
      <c r="B50" s="54"/>
    </row>
    <row r="51" spans="1:7" s="49" customFormat="1" x14ac:dyDescent="0.2">
      <c r="A51" s="71" t="s">
        <v>75</v>
      </c>
      <c r="B51" s="54"/>
    </row>
    <row r="52" spans="1:7" s="49" customFormat="1" x14ac:dyDescent="0.2">
      <c r="A52" s="71" t="s">
        <v>76</v>
      </c>
      <c r="B52" s="54"/>
    </row>
    <row r="53" spans="1:7" s="49" customFormat="1" x14ac:dyDescent="0.2">
      <c r="A53" s="54"/>
      <c r="B53" s="54"/>
    </row>
    <row r="54" spans="1:7" s="49" customFormat="1" x14ac:dyDescent="0.2"/>
    <row r="55" spans="1:7" ht="28.35" customHeight="1" x14ac:dyDescent="0.2">
      <c r="A55" s="141" t="s">
        <v>101</v>
      </c>
      <c r="B55" s="141"/>
      <c r="C55" s="141"/>
      <c r="D55" s="141"/>
      <c r="E55" s="141"/>
      <c r="F55" s="141"/>
      <c r="G55" s="141"/>
    </row>
    <row r="56" spans="1:7" x14ac:dyDescent="0.2">
      <c r="A56" s="120" t="s">
        <v>100</v>
      </c>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row r="176" spans="1:7" x14ac:dyDescent="0.2">
      <c r="A176" s="55"/>
      <c r="B176" s="55"/>
      <c r="C176" s="55"/>
      <c r="D176" s="55"/>
      <c r="E176" s="55"/>
      <c r="F176" s="55"/>
      <c r="G176" s="55"/>
    </row>
  </sheetData>
  <mergeCells count="18">
    <mergeCell ref="A1:G1"/>
    <mergeCell ref="A3:G3"/>
    <mergeCell ref="A4:G4"/>
    <mergeCell ref="A7:G7"/>
    <mergeCell ref="A8:G8"/>
    <mergeCell ref="A10:G10"/>
    <mergeCell ref="A32:G32"/>
    <mergeCell ref="A11:G11"/>
    <mergeCell ref="B23:C23"/>
    <mergeCell ref="B24:C24"/>
    <mergeCell ref="B25:C25"/>
    <mergeCell ref="A31:G31"/>
    <mergeCell ref="A14:G14"/>
    <mergeCell ref="A55:G55"/>
    <mergeCell ref="A16:G16"/>
    <mergeCell ref="A21:G21"/>
    <mergeCell ref="B27:G27"/>
    <mergeCell ref="A44:G49"/>
  </mergeCells>
  <hyperlinks>
    <hyperlink ref="B18"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7/15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130" zoomScaleNormal="100" zoomScalePageLayoutView="130" workbookViewId="0">
      <selection sqref="A1:F1"/>
    </sheetView>
  </sheetViews>
  <sheetFormatPr baseColWidth="10" defaultColWidth="11.28515625" defaultRowHeight="12.75" x14ac:dyDescent="0.2"/>
  <cols>
    <col min="1" max="1" width="28.28515625" style="72" customWidth="1"/>
    <col min="2" max="6" width="12.7109375" style="72" customWidth="1"/>
    <col min="7" max="16384" width="11.28515625" style="72"/>
  </cols>
  <sheetData>
    <row r="1" spans="1:6" ht="13.7" customHeight="1" x14ac:dyDescent="0.2">
      <c r="A1" s="156" t="s">
        <v>85</v>
      </c>
      <c r="B1" s="156"/>
      <c r="C1" s="156"/>
      <c r="D1" s="156"/>
      <c r="E1" s="156"/>
      <c r="F1" s="156"/>
    </row>
    <row r="2" spans="1:6" ht="13.7" customHeight="1" x14ac:dyDescent="0.35">
      <c r="A2" s="70"/>
      <c r="B2" s="70"/>
      <c r="C2" s="70"/>
      <c r="D2" s="70"/>
      <c r="E2" s="70"/>
      <c r="F2" s="70"/>
    </row>
    <row r="3" spans="1:6" ht="36.950000000000003" customHeight="1" x14ac:dyDescent="0.2">
      <c r="A3" s="157" t="s">
        <v>65</v>
      </c>
      <c r="B3" s="160" t="s">
        <v>84</v>
      </c>
      <c r="C3" s="161"/>
      <c r="D3" s="162"/>
      <c r="E3" s="163" t="s">
        <v>83</v>
      </c>
      <c r="F3" s="164"/>
    </row>
    <row r="4" spans="1:6" ht="36.950000000000003" customHeight="1" x14ac:dyDescent="0.2">
      <c r="A4" s="158"/>
      <c r="B4" s="98" t="s">
        <v>82</v>
      </c>
      <c r="C4" s="99">
        <v>2014</v>
      </c>
      <c r="D4" s="98" t="s">
        <v>96</v>
      </c>
      <c r="E4" s="98" t="s">
        <v>81</v>
      </c>
      <c r="F4" s="97">
        <v>2014</v>
      </c>
    </row>
    <row r="5" spans="1:6" ht="22.7" customHeight="1" x14ac:dyDescent="0.2">
      <c r="A5" s="159"/>
      <c r="B5" s="165" t="s">
        <v>80</v>
      </c>
      <c r="C5" s="165"/>
      <c r="D5" s="165"/>
      <c r="E5" s="165" t="s">
        <v>77</v>
      </c>
      <c r="F5" s="160"/>
    </row>
    <row r="6" spans="1:6" ht="16.899999999999999" customHeight="1" x14ac:dyDescent="0.35">
      <c r="A6" s="91"/>
      <c r="B6" s="96"/>
      <c r="C6" s="91"/>
      <c r="D6" s="95"/>
      <c r="E6" s="94"/>
      <c r="F6" s="91"/>
    </row>
    <row r="7" spans="1:6" ht="16.899999999999999" customHeight="1" x14ac:dyDescent="0.35">
      <c r="A7" s="93" t="s">
        <v>116</v>
      </c>
      <c r="B7" s="88">
        <f>SUM('[3]Weizen zus.'!$G$68)</f>
        <v>1829.3336666666667</v>
      </c>
      <c r="C7" s="87">
        <f>SUM('[3]Weizen zus.'!$E$68)</f>
        <v>2006.586</v>
      </c>
      <c r="D7" s="86">
        <f>SUM(1720725+25139)/1000</f>
        <v>1745.864</v>
      </c>
      <c r="E7" s="117">
        <f t="shared" ref="E7:E13" si="0">D7*100/B7-100</f>
        <v>-4.5628453784902803</v>
      </c>
      <c r="F7" s="117">
        <f t="shared" ref="F7:F13" si="1">D7*100/C7-100</f>
        <v>-12.993313020224406</v>
      </c>
    </row>
    <row r="8" spans="1:6" ht="16.899999999999999" customHeight="1" x14ac:dyDescent="0.35">
      <c r="A8" s="93" t="s">
        <v>90</v>
      </c>
      <c r="B8" s="92">
        <f>SUM([3]Roggen!$G$68)</f>
        <v>170.22733333333335</v>
      </c>
      <c r="C8" s="85">
        <f>SUM([3]Roggen!$E$68)</f>
        <v>184.02099999999999</v>
      </c>
      <c r="D8" s="86">
        <f>SUM(207987/1000)</f>
        <v>207.98699999999999</v>
      </c>
      <c r="E8" s="117">
        <f t="shared" si="0"/>
        <v>22.181905765231591</v>
      </c>
      <c r="F8" s="117">
        <f t="shared" si="1"/>
        <v>13.023513620728082</v>
      </c>
    </row>
    <row r="9" spans="1:6" ht="16.899999999999999" customHeight="1" x14ac:dyDescent="0.35">
      <c r="A9" s="84" t="s">
        <v>113</v>
      </c>
      <c r="B9" s="88">
        <f>SUM(B7:B8)</f>
        <v>1999.5609999999999</v>
      </c>
      <c r="C9" s="87">
        <f>SUM(C7:C8)</f>
        <v>2190.607</v>
      </c>
      <c r="D9" s="86">
        <f>SUM(D7:D8)</f>
        <v>1953.8510000000001</v>
      </c>
      <c r="E9" s="117">
        <f t="shared" si="0"/>
        <v>-2.2860017773901262</v>
      </c>
      <c r="F9" s="117">
        <f t="shared" si="1"/>
        <v>-10.807780674488853</v>
      </c>
    </row>
    <row r="10" spans="1:6" ht="8.4499999999999993" customHeight="1" x14ac:dyDescent="0.35">
      <c r="A10" s="84"/>
      <c r="B10" s="88"/>
      <c r="C10" s="87"/>
      <c r="D10" s="86"/>
      <c r="E10" s="117"/>
      <c r="F10" s="117"/>
    </row>
    <row r="11" spans="1:6" ht="16.899999999999999" customHeight="1" x14ac:dyDescent="0.35">
      <c r="A11" s="93" t="s">
        <v>117</v>
      </c>
      <c r="B11" s="88">
        <f>SUM('[3]Gerste zus.'!$G$68)</f>
        <v>484.54016666666666</v>
      </c>
      <c r="C11" s="89">
        <f>SUM('[3]Gerste zus.'!$E$68)</f>
        <v>550.03599999999994</v>
      </c>
      <c r="D11" s="86">
        <f>(SUM(507651+30221)/1000)</f>
        <v>537.87199999999996</v>
      </c>
      <c r="E11" s="117">
        <f t="shared" si="0"/>
        <v>11.00668984786607</v>
      </c>
      <c r="F11" s="117">
        <f t="shared" si="1"/>
        <v>-2.2114916114581575</v>
      </c>
    </row>
    <row r="12" spans="1:6" ht="25.5" customHeight="1" x14ac:dyDescent="0.35">
      <c r="A12" s="90" t="s">
        <v>118</v>
      </c>
      <c r="B12" s="88">
        <f>SUM('[3]Hafer u. Sommermenggetreide'!$G$68+[3]Triticale!$G$68)</f>
        <v>83.315333333333342</v>
      </c>
      <c r="C12" s="89">
        <f>SUM('[3]Hafer u. Sommermenggetreide'!$E$68+[3]Triticale!$E$68)</f>
        <v>80.007999999999996</v>
      </c>
      <c r="D12" s="86">
        <f>SUM((42486+59699)/1000)</f>
        <v>102.185</v>
      </c>
      <c r="E12" s="117">
        <f t="shared" si="0"/>
        <v>22.648492074288029</v>
      </c>
      <c r="F12" s="117">
        <f t="shared" si="1"/>
        <v>27.718478152184787</v>
      </c>
    </row>
    <row r="13" spans="1:6" ht="16.899999999999999" customHeight="1" x14ac:dyDescent="0.35">
      <c r="A13" s="84" t="s">
        <v>115</v>
      </c>
      <c r="B13" s="88">
        <f>SUM(B11:B12)</f>
        <v>567.85550000000001</v>
      </c>
      <c r="C13" s="87">
        <f>SUM(C11:C12)</f>
        <v>630.04399999999998</v>
      </c>
      <c r="D13" s="86">
        <f>SUM(D11:D12)</f>
        <v>640.05700000000002</v>
      </c>
      <c r="E13" s="117">
        <f t="shared" si="0"/>
        <v>12.714766344607042</v>
      </c>
      <c r="F13" s="117">
        <f t="shared" si="1"/>
        <v>1.5892540838417801</v>
      </c>
    </row>
    <row r="14" spans="1:6" ht="16.899999999999999" customHeight="1" x14ac:dyDescent="0.35">
      <c r="A14" s="84"/>
      <c r="B14" s="88"/>
      <c r="C14" s="87"/>
      <c r="D14" s="112"/>
      <c r="E14" s="117"/>
      <c r="F14" s="117"/>
    </row>
    <row r="15" spans="1:6" ht="16.899999999999999" customHeight="1" x14ac:dyDescent="0.35">
      <c r="A15" s="84" t="s">
        <v>99</v>
      </c>
      <c r="B15" s="83">
        <f>SUM(B13,B9)</f>
        <v>2567.4164999999998</v>
      </c>
      <c r="C15" s="82">
        <f>SUM(C13,C9)</f>
        <v>2820.6509999999998</v>
      </c>
      <c r="D15" s="113">
        <f>SUM(D13,D9)</f>
        <v>2593.9080000000004</v>
      </c>
      <c r="E15" s="118">
        <f>D15*100/B15-100</f>
        <v>1.0318349204346333</v>
      </c>
      <c r="F15" s="118">
        <f>D15*100/C15-100</f>
        <v>-8.0386761779461295</v>
      </c>
    </row>
    <row r="16" spans="1:6" ht="16.899999999999999" customHeight="1" x14ac:dyDescent="0.35">
      <c r="A16" s="81" t="s">
        <v>67</v>
      </c>
      <c r="B16" s="80">
        <f>SUM([3]Winterraps!$G$68)</f>
        <v>412.63850000000002</v>
      </c>
      <c r="C16" s="78">
        <f>SUM([3]Winterraps!$E$68)</f>
        <v>462.42099999999999</v>
      </c>
      <c r="D16" s="79">
        <f>SUM(377829/1000)</f>
        <v>377.82900000000001</v>
      </c>
      <c r="E16" s="119">
        <f>D16*100/B16-100</f>
        <v>-8.4358342714022143</v>
      </c>
      <c r="F16" s="119">
        <f>D16*100/C16-100</f>
        <v>-18.293286853321973</v>
      </c>
    </row>
    <row r="17" spans="1:6" ht="13.7" customHeight="1" x14ac:dyDescent="0.35">
      <c r="B17" s="73"/>
      <c r="C17" s="77"/>
      <c r="D17" s="109"/>
      <c r="E17" s="111"/>
      <c r="F17" s="111"/>
    </row>
    <row r="18" spans="1:6" ht="16.149999999999999" x14ac:dyDescent="0.35">
      <c r="A18" s="74" t="s">
        <v>97</v>
      </c>
      <c r="C18" s="72" t="s">
        <v>92</v>
      </c>
      <c r="D18" s="109"/>
      <c r="E18" s="110"/>
      <c r="F18" s="110"/>
    </row>
    <row r="19" spans="1:6" ht="15.75" x14ac:dyDescent="0.25">
      <c r="A19" s="116" t="s">
        <v>98</v>
      </c>
      <c r="B19" s="108"/>
      <c r="C19" s="108"/>
      <c r="D19" s="109"/>
      <c r="E19" s="109"/>
      <c r="F19" s="109"/>
    </row>
    <row r="20" spans="1:6" ht="13.7" customHeight="1" x14ac:dyDescent="0.35">
      <c r="A20" s="70"/>
      <c r="B20" s="70"/>
      <c r="C20" s="70"/>
      <c r="D20" s="70"/>
      <c r="E20" s="70"/>
      <c r="F20" s="70"/>
    </row>
    <row r="21" spans="1:6" ht="13.7" customHeight="1" x14ac:dyDescent="0.35">
      <c r="A21" s="70"/>
    </row>
    <row r="22" spans="1:6" ht="13.7" customHeight="1" x14ac:dyDescent="0.35">
      <c r="A22" s="70"/>
      <c r="C22" s="70"/>
    </row>
    <row r="23" spans="1:6" ht="13.7" customHeight="1" x14ac:dyDescent="0.35"/>
    <row r="24" spans="1:6" ht="13.7" customHeight="1" x14ac:dyDescent="0.35"/>
    <row r="25" spans="1:6" ht="13.7" customHeight="1" x14ac:dyDescent="0.35"/>
    <row r="26" spans="1:6" ht="13.7" customHeight="1" x14ac:dyDescent="0.35"/>
    <row r="27" spans="1:6" ht="13.7" customHeight="1" x14ac:dyDescent="0.35"/>
    <row r="28" spans="1:6" ht="13.7" customHeight="1" x14ac:dyDescent="0.35"/>
    <row r="29" spans="1:6" ht="13.7" customHeight="1" x14ac:dyDescent="0.35"/>
    <row r="30" spans="1:6" ht="13.7" customHeight="1" x14ac:dyDescent="0.35"/>
    <row r="36" spans="1:6" ht="14.45" x14ac:dyDescent="0.35">
      <c r="A36" s="70"/>
      <c r="B36" s="70"/>
      <c r="C36" s="70"/>
      <c r="D36" s="70"/>
      <c r="E36" s="70"/>
      <c r="F36" s="70"/>
    </row>
  </sheetData>
  <mergeCells count="6">
    <mergeCell ref="A1:F1"/>
    <mergeCell ref="A3:A5"/>
    <mergeCell ref="B3:D3"/>
    <mergeCell ref="E3:F3"/>
    <mergeCell ref="B5:D5"/>
    <mergeCell ref="E5:F5"/>
  </mergeCells>
  <conditionalFormatting sqref="A6:F16">
    <cfRule type="expression" dxfId="3"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7/15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Layout" zoomScale="120" zoomScaleNormal="140" zoomScalePageLayoutView="120" workbookViewId="0">
      <selection sqref="A1:G1"/>
    </sheetView>
  </sheetViews>
  <sheetFormatPr baseColWidth="10" defaultColWidth="108.42578125" defaultRowHeight="12.75" x14ac:dyDescent="0.2"/>
  <cols>
    <col min="1" max="1" width="28.140625" style="70" customWidth="1"/>
    <col min="2" max="2" width="10.5703125" style="70" customWidth="1"/>
    <col min="3" max="3" width="12.42578125" style="70" customWidth="1"/>
    <col min="4" max="4" width="10.140625" style="70" customWidth="1"/>
    <col min="5" max="5" width="10.42578125" style="70" customWidth="1"/>
    <col min="6" max="7" width="10.140625" style="70" customWidth="1"/>
    <col min="8" max="16384" width="108.42578125" style="70"/>
  </cols>
  <sheetData>
    <row r="1" spans="1:12" ht="13.7" customHeight="1" x14ac:dyDescent="0.2">
      <c r="A1" s="156" t="s">
        <v>86</v>
      </c>
      <c r="B1" s="156"/>
      <c r="C1" s="156"/>
      <c r="D1" s="156"/>
      <c r="E1" s="156"/>
      <c r="F1" s="156"/>
      <c r="G1" s="156"/>
    </row>
    <row r="2" spans="1:12" ht="13.7" customHeight="1" x14ac:dyDescent="0.25">
      <c r="A2" s="75"/>
      <c r="B2" s="75"/>
      <c r="C2" s="75"/>
      <c r="D2" s="75"/>
      <c r="E2" s="75"/>
      <c r="F2" s="75"/>
      <c r="G2" s="75"/>
    </row>
    <row r="3" spans="1:12" ht="13.7" hidden="1" customHeight="1" x14ac:dyDescent="0.25"/>
    <row r="4" spans="1:12" ht="27.2" customHeight="1" x14ac:dyDescent="0.2">
      <c r="A4" s="157" t="s">
        <v>65</v>
      </c>
      <c r="B4" s="166" t="s">
        <v>94</v>
      </c>
      <c r="C4" s="160" t="s">
        <v>87</v>
      </c>
      <c r="D4" s="161"/>
      <c r="E4" s="161"/>
      <c r="F4" s="161"/>
      <c r="G4" s="161"/>
    </row>
    <row r="5" spans="1:12" ht="27.2" customHeight="1" x14ac:dyDescent="0.2">
      <c r="A5" s="158"/>
      <c r="B5" s="167"/>
      <c r="C5" s="166" t="s">
        <v>82</v>
      </c>
      <c r="D5" s="169">
        <v>2014</v>
      </c>
      <c r="E5" s="166" t="s">
        <v>106</v>
      </c>
      <c r="F5" s="164" t="s">
        <v>88</v>
      </c>
      <c r="G5" s="171"/>
    </row>
    <row r="6" spans="1:12" ht="53.85" customHeight="1" x14ac:dyDescent="0.2">
      <c r="A6" s="158"/>
      <c r="B6" s="168"/>
      <c r="C6" s="168"/>
      <c r="D6" s="170"/>
      <c r="E6" s="168"/>
      <c r="F6" s="98" t="s">
        <v>82</v>
      </c>
      <c r="G6" s="97">
        <v>2014</v>
      </c>
    </row>
    <row r="7" spans="1:12" ht="22.7" customHeight="1" x14ac:dyDescent="0.2">
      <c r="A7" s="159"/>
      <c r="B7" s="99" t="s">
        <v>66</v>
      </c>
      <c r="C7" s="160" t="s">
        <v>89</v>
      </c>
      <c r="D7" s="161"/>
      <c r="E7" s="161"/>
      <c r="F7" s="160" t="s">
        <v>77</v>
      </c>
      <c r="G7" s="161"/>
    </row>
    <row r="8" spans="1:12" ht="13.7" customHeight="1" x14ac:dyDescent="0.25">
      <c r="A8" s="100"/>
      <c r="B8" s="101"/>
      <c r="C8" s="91"/>
      <c r="D8" s="91"/>
      <c r="E8" s="91"/>
      <c r="F8" s="91"/>
      <c r="G8" s="91"/>
    </row>
    <row r="9" spans="1:12" ht="13.7" customHeight="1" x14ac:dyDescent="0.25">
      <c r="A9" s="102" t="s">
        <v>107</v>
      </c>
      <c r="B9" s="125">
        <f>SUM('[4]Tabelle 2'!$C$10)/1000</f>
        <v>191.19172</v>
      </c>
      <c r="C9" s="126">
        <f>SUM([3]Winterweizen!$K$68)</f>
        <v>91.590630400472179</v>
      </c>
      <c r="D9" s="126">
        <f>SUM([3]Winterweizen!$J$68)</f>
        <v>104.79</v>
      </c>
      <c r="E9" s="127">
        <f>SUM('[4]Tabelle 2'!$D$10)</f>
        <v>90</v>
      </c>
      <c r="F9" s="121">
        <f t="shared" ref="F9:F25" si="0">E9*100/C9-100</f>
        <v>-1.7366737116201563</v>
      </c>
      <c r="G9" s="121">
        <f t="shared" ref="G9:G25" si="1">E9*100/D9-100</f>
        <v>-14.113942170054401</v>
      </c>
    </row>
    <row r="10" spans="1:12" ht="13.7" customHeight="1" x14ac:dyDescent="0.25">
      <c r="A10" s="102" t="s">
        <v>108</v>
      </c>
      <c r="B10" s="131" t="s">
        <v>105</v>
      </c>
      <c r="C10" s="132" t="s">
        <v>104</v>
      </c>
      <c r="D10" s="132" t="s">
        <v>103</v>
      </c>
      <c r="E10" s="132" t="s">
        <v>102</v>
      </c>
      <c r="F10" s="133" t="s">
        <v>93</v>
      </c>
      <c r="G10" s="133" t="s">
        <v>119</v>
      </c>
      <c r="H10" s="115"/>
      <c r="I10" s="114"/>
      <c r="J10" s="114"/>
      <c r="K10" s="114"/>
      <c r="L10" s="114"/>
    </row>
    <row r="11" spans="1:12" ht="13.7" customHeight="1" x14ac:dyDescent="0.25">
      <c r="A11" s="130" t="s">
        <v>114</v>
      </c>
      <c r="B11" s="126">
        <v>194.6</v>
      </c>
      <c r="C11" s="126">
        <f>SUM('[3]Weizen zus.'!$K$68)</f>
        <v>90.88932706104346</v>
      </c>
      <c r="D11" s="126">
        <f>SUM('[3]Weizen zus.'!$J$68)</f>
        <v>104.29</v>
      </c>
      <c r="E11" s="126">
        <f>SUM('[4]Tabelle 2'!$J$11)</f>
        <v>89.737423060613466</v>
      </c>
      <c r="F11" s="121">
        <f t="shared" si="0"/>
        <v>-1.2673699296467902</v>
      </c>
      <c r="G11" s="121">
        <f t="shared" si="1"/>
        <v>-13.95395238219055</v>
      </c>
    </row>
    <row r="12" spans="1:12" ht="8.4499999999999993" customHeight="1" x14ac:dyDescent="0.25">
      <c r="A12" s="130"/>
      <c r="B12" s="126"/>
      <c r="C12" s="126"/>
      <c r="D12" s="126"/>
      <c r="E12" s="126"/>
      <c r="F12" s="121"/>
      <c r="G12" s="121"/>
    </row>
    <row r="13" spans="1:12" ht="13.7" customHeight="1" x14ac:dyDescent="0.25">
      <c r="A13" s="100" t="s">
        <v>109</v>
      </c>
      <c r="B13" s="126">
        <f>SUM('[4]Tabelle 2'!$C$14)/1000</f>
        <v>27.621169999999999</v>
      </c>
      <c r="C13" s="126">
        <f>SUM([3]Roggen!$K$68)</f>
        <v>70.954481172397749</v>
      </c>
      <c r="D13" s="126">
        <f>SUM([3]Roggen!$J$68)</f>
        <v>80.83</v>
      </c>
      <c r="E13" s="127">
        <f>SUM('[4]Tabelle 2'!$D$14)</f>
        <v>75.3</v>
      </c>
      <c r="F13" s="121">
        <f t="shared" si="0"/>
        <v>6.1243754528258307</v>
      </c>
      <c r="G13" s="121">
        <f t="shared" si="1"/>
        <v>-6.8415192379067093</v>
      </c>
    </row>
    <row r="14" spans="1:12" ht="13.7" customHeight="1" x14ac:dyDescent="0.25">
      <c r="A14" s="103" t="s">
        <v>113</v>
      </c>
      <c r="B14" s="126">
        <f>SUM(B11:B13)</f>
        <v>222.22117</v>
      </c>
      <c r="C14" s="126">
        <f>SUM([3]Brotgetreide!$K$68)</f>
        <v>88.766203176007707</v>
      </c>
      <c r="D14" s="126">
        <f>SUM([3]Brotgetreide!$J$68)</f>
        <v>101.81</v>
      </c>
      <c r="E14" s="126">
        <f>SUM('[4]Tabelle 2'!$D$16)</f>
        <v>87.942509119104898</v>
      </c>
      <c r="F14" s="121">
        <f t="shared" si="0"/>
        <v>-0.92793656530466251</v>
      </c>
      <c r="G14" s="121">
        <f t="shared" si="1"/>
        <v>-13.620951655922894</v>
      </c>
    </row>
    <row r="15" spans="1:12" ht="8.4499999999999993" customHeight="1" x14ac:dyDescent="0.25">
      <c r="A15" s="103"/>
      <c r="B15" s="126"/>
      <c r="C15" s="126"/>
      <c r="D15" s="126"/>
      <c r="E15" s="126"/>
      <c r="F15" s="121"/>
      <c r="G15" s="121"/>
    </row>
    <row r="16" spans="1:12" ht="13.7" customHeight="1" x14ac:dyDescent="0.25">
      <c r="A16" s="102" t="s">
        <v>110</v>
      </c>
      <c r="B16" s="126">
        <f>SUM('[4]Tabelle 2'!$C$18)/1000</f>
        <v>59.374360000000003</v>
      </c>
      <c r="C16" s="126">
        <f>SUM([3]Wintergerste!$K$68)</f>
        <v>85.006799469791744</v>
      </c>
      <c r="D16" s="126">
        <f>SUM([3]Wintergerste!$J$68)</f>
        <v>96.75</v>
      </c>
      <c r="E16" s="127">
        <f>SUM('[4]Tabelle 2'!$D$18)</f>
        <v>85.5</v>
      </c>
      <c r="F16" s="121">
        <f t="shared" si="0"/>
        <v>0.58018950635063504</v>
      </c>
      <c r="G16" s="121">
        <f t="shared" si="1"/>
        <v>-11.627906976744185</v>
      </c>
    </row>
    <row r="17" spans="1:7" ht="13.7" customHeight="1" x14ac:dyDescent="0.25">
      <c r="A17" s="102" t="s">
        <v>111</v>
      </c>
      <c r="B17" s="126">
        <f>SUM('[4]Tabelle 2'!$C$20)/1000</f>
        <v>5.4257399999999993</v>
      </c>
      <c r="C17" s="126">
        <f>SUM([3]Sommergerste!$K$68)</f>
        <v>51.602944736626398</v>
      </c>
      <c r="D17" s="126">
        <f>SUM([3]Sommergerste!$J$68)</f>
        <v>55.13</v>
      </c>
      <c r="E17" s="127">
        <f>SUM('[4]Tabelle 2'!$D$20)</f>
        <v>55.7</v>
      </c>
      <c r="F17" s="121">
        <f t="shared" si="0"/>
        <v>7.9395764801492419</v>
      </c>
      <c r="G17" s="121">
        <f t="shared" si="1"/>
        <v>1.0339198258661355</v>
      </c>
    </row>
    <row r="18" spans="1:7" ht="13.7" customHeight="1" x14ac:dyDescent="0.25">
      <c r="A18" s="130" t="s">
        <v>91</v>
      </c>
      <c r="B18" s="126">
        <f>SUM(B16:B17)</f>
        <v>64.8001</v>
      </c>
      <c r="C18" s="126">
        <f>SUM('[3]Gerste zus.'!$K$68)</f>
        <v>81.096298711348012</v>
      </c>
      <c r="D18" s="126">
        <f>SUM('[3]Gerste zus.'!$J$68)</f>
        <v>93.77</v>
      </c>
      <c r="E18" s="127">
        <f>SUM('[4]Tabelle 2'!$J$12)</f>
        <v>83.004810177762067</v>
      </c>
      <c r="F18" s="121">
        <f t="shared" si="0"/>
        <v>2.3533891148437647</v>
      </c>
      <c r="G18" s="121">
        <f t="shared" si="1"/>
        <v>-11.480419987456472</v>
      </c>
    </row>
    <row r="19" spans="1:7" ht="8.4499999999999993" customHeight="1" x14ac:dyDescent="0.25">
      <c r="A19" s="130"/>
      <c r="B19" s="126"/>
      <c r="C19" s="126"/>
      <c r="D19" s="126"/>
      <c r="E19" s="127"/>
      <c r="F19" s="121"/>
      <c r="G19" s="121"/>
    </row>
    <row r="20" spans="1:7" ht="13.7" customHeight="1" x14ac:dyDescent="0.25">
      <c r="A20" s="100" t="s">
        <v>120</v>
      </c>
      <c r="B20" s="126">
        <f>SUM('[4]Tabelle 2'!$C$22)/1000</f>
        <v>7.0340600000000002</v>
      </c>
      <c r="C20" s="126">
        <f>SUM('[3]Hafer u. Sommermenggetreide'!$K$68)</f>
        <v>55.379297955728042</v>
      </c>
      <c r="D20" s="126">
        <f>SUM('[3]Hafer u. Sommermenggetreide'!$J$68)</f>
        <v>56.23</v>
      </c>
      <c r="E20" s="127">
        <f>SUM('[4]Tabelle 2'!$D$22)</f>
        <v>60.4</v>
      </c>
      <c r="F20" s="121">
        <f t="shared" si="0"/>
        <v>9.0660268902030197</v>
      </c>
      <c r="G20" s="121">
        <f t="shared" si="1"/>
        <v>7.4159701227103056</v>
      </c>
    </row>
    <row r="21" spans="1:7" ht="13.7" customHeight="1" x14ac:dyDescent="0.25">
      <c r="A21" s="100" t="s">
        <v>112</v>
      </c>
      <c r="B21" s="126">
        <f>SUM('[4]Tabelle 2'!$C$24)/1000</f>
        <v>7.4904500000000001</v>
      </c>
      <c r="C21" s="126">
        <f>SUM([3]Triticale!$K$68)</f>
        <v>71.927869371498318</v>
      </c>
      <c r="D21" s="126">
        <f>SUM([3]Triticale!$J$68)</f>
        <v>79.569999999999993</v>
      </c>
      <c r="E21" s="127">
        <f>SUM('[4]Tabelle 2'!$D$24)</f>
        <v>79.7</v>
      </c>
      <c r="F21" s="121">
        <f t="shared" si="0"/>
        <v>10.805450928011808</v>
      </c>
      <c r="G21" s="121">
        <f t="shared" si="1"/>
        <v>0.16337815759709429</v>
      </c>
    </row>
    <row r="22" spans="1:7" ht="13.7" customHeight="1" x14ac:dyDescent="0.25">
      <c r="A22" s="103" t="s">
        <v>115</v>
      </c>
      <c r="B22" s="126">
        <f>SUM(B18:B21)</f>
        <v>79.324609999999993</v>
      </c>
      <c r="C22" s="126">
        <f>SUM('[3]Futtergetreide (ohne Körnerm)'!$K$68)</f>
        <v>77.728130343457778</v>
      </c>
      <c r="D22" s="126">
        <f>SUM('[3]Futtergetreide (ohne Körnerm)'!$J$68)</f>
        <v>89.09</v>
      </c>
      <c r="E22" s="127">
        <f>SUM('[4]Tabelle 2'!$D$26)</f>
        <v>80.688326107118584</v>
      </c>
      <c r="F22" s="121">
        <f t="shared" si="0"/>
        <v>3.8083969736317727</v>
      </c>
      <c r="G22" s="121">
        <f t="shared" si="1"/>
        <v>-9.4305465179946424</v>
      </c>
    </row>
    <row r="23" spans="1:7" ht="13.7" customHeight="1" x14ac:dyDescent="0.25">
      <c r="A23" s="103"/>
      <c r="B23" s="126"/>
      <c r="C23" s="126"/>
      <c r="D23" s="126"/>
      <c r="E23" s="127"/>
      <c r="F23" s="121"/>
      <c r="G23" s="121"/>
    </row>
    <row r="24" spans="1:7" ht="13.7" customHeight="1" x14ac:dyDescent="0.25">
      <c r="A24" s="103" t="s">
        <v>99</v>
      </c>
      <c r="B24" s="128">
        <v>301.5</v>
      </c>
      <c r="C24" s="128">
        <f>SUM('[3]Getreide insges. (o.Körnermais)'!$K$68)</f>
        <v>86.063034191645357</v>
      </c>
      <c r="D24" s="128">
        <f>SUM('[3]Getreide insges. (o.Körnermais)'!$J$68)</f>
        <v>98.66</v>
      </c>
      <c r="E24" s="128">
        <f>SUM('[4]Tabelle 2'!$D$28)</f>
        <v>86.033923642947485</v>
      </c>
      <c r="F24" s="124">
        <v>0</v>
      </c>
      <c r="G24" s="122">
        <f t="shared" si="1"/>
        <v>-12.797563710776927</v>
      </c>
    </row>
    <row r="25" spans="1:7" ht="13.7" customHeight="1" x14ac:dyDescent="0.25">
      <c r="A25" s="104" t="s">
        <v>67</v>
      </c>
      <c r="B25" s="129">
        <f>SUM('[4]Tabelle 2'!$C$31)/1000</f>
        <v>91.043050000000008</v>
      </c>
      <c r="C25" s="129">
        <f>SUM([3]Winterraps!$K$68)</f>
        <v>42.066181790811292</v>
      </c>
      <c r="D25" s="129">
        <f>SUM([3]Winterraps!$J$68)</f>
        <v>46.24</v>
      </c>
      <c r="E25" s="129">
        <f>SUM('[4]Tabelle 2'!$D$31)</f>
        <v>41.5</v>
      </c>
      <c r="F25" s="123">
        <f t="shared" si="0"/>
        <v>-1.3459310227555932</v>
      </c>
      <c r="G25" s="123">
        <f t="shared" si="1"/>
        <v>-10.250865051903119</v>
      </c>
    </row>
    <row r="26" spans="1:7" ht="13.7" customHeight="1" x14ac:dyDescent="0.25">
      <c r="B26" s="105"/>
      <c r="C26" s="106"/>
      <c r="D26" s="106"/>
      <c r="E26" s="106"/>
      <c r="F26" s="107"/>
      <c r="G26" s="107"/>
    </row>
    <row r="27" spans="1:7" ht="13.7" customHeight="1" x14ac:dyDescent="0.25">
      <c r="A27" s="74" t="s">
        <v>97</v>
      </c>
      <c r="B27" s="76"/>
      <c r="C27" s="76"/>
      <c r="D27" s="76"/>
      <c r="E27" s="76"/>
      <c r="F27" s="76"/>
      <c r="G27" s="76"/>
    </row>
    <row r="28" spans="1:7" ht="13.7" customHeight="1" x14ac:dyDescent="0.2">
      <c r="A28" s="116" t="s">
        <v>98</v>
      </c>
      <c r="B28" s="76"/>
      <c r="C28" s="76"/>
      <c r="D28" s="76"/>
      <c r="E28" s="76"/>
      <c r="F28" s="76"/>
      <c r="G28" s="76"/>
    </row>
    <row r="29" spans="1:7" ht="13.7" customHeight="1" x14ac:dyDescent="0.25">
      <c r="B29" s="76"/>
      <c r="C29" s="76"/>
      <c r="D29" s="76"/>
      <c r="E29" s="76"/>
      <c r="F29" s="76"/>
      <c r="G29" s="76"/>
    </row>
  </sheetData>
  <mergeCells count="10">
    <mergeCell ref="A1:G1"/>
    <mergeCell ref="A4:A7"/>
    <mergeCell ref="B4:B6"/>
    <mergeCell ref="C4:G4"/>
    <mergeCell ref="C5:C6"/>
    <mergeCell ref="D5:D6"/>
    <mergeCell ref="E5:E6"/>
    <mergeCell ref="F5:G5"/>
    <mergeCell ref="C7:E7"/>
    <mergeCell ref="F7:G7"/>
  </mergeCells>
  <conditionalFormatting sqref="A4:G7">
    <cfRule type="expression" dxfId="2" priority="4" stopIfTrue="1">
      <formula>MOD(ROW(),2)=1</formula>
    </cfRule>
  </conditionalFormatting>
  <conditionalFormatting sqref="B7:G7">
    <cfRule type="expression" dxfId="1" priority="3" stopIfTrue="1">
      <formula>MOD(ROW(),2)=1</formula>
    </cfRule>
  </conditionalFormatting>
  <conditionalFormatting sqref="A8:G9 A10:A25 B11:G25 H10:L10">
    <cfRule type="expression" dxfId="0"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7/15 SH</oddFooter>
  </headerFooter>
  <ignoredErrors>
    <ignoredError sqref="F10 C10:E10" numberStoredAsText="1"/>
    <ignoredError sqref="B1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2" t="s">
        <v>24</v>
      </c>
      <c r="B3" s="177" t="s">
        <v>25</v>
      </c>
      <c r="C3" s="178"/>
      <c r="D3" s="8"/>
      <c r="E3" s="8"/>
      <c r="F3" s="8"/>
      <c r="G3" s="8"/>
      <c r="H3" s="8"/>
      <c r="I3" s="8"/>
      <c r="J3" s="8"/>
      <c r="K3" s="8"/>
      <c r="L3" s="8"/>
      <c r="M3" s="8"/>
      <c r="N3" s="8"/>
      <c r="O3" s="8"/>
      <c r="P3" s="10"/>
      <c r="Q3" s="10"/>
      <c r="R3" s="11"/>
      <c r="S3" s="11"/>
      <c r="T3" s="11"/>
      <c r="U3" s="11"/>
      <c r="V3" s="11"/>
      <c r="W3" s="11"/>
      <c r="X3" s="11"/>
      <c r="Y3" s="11"/>
      <c r="Z3" s="11"/>
    </row>
    <row r="4" spans="1:26" x14ac:dyDescent="0.2">
      <c r="A4" s="173"/>
      <c r="B4" s="179" t="s">
        <v>43</v>
      </c>
      <c r="C4" s="180"/>
      <c r="D4" s="8"/>
      <c r="E4" s="8"/>
      <c r="F4" s="8"/>
      <c r="G4" s="8"/>
      <c r="H4" s="8"/>
      <c r="I4" s="8"/>
      <c r="J4" s="8"/>
      <c r="K4" s="8"/>
      <c r="L4" s="8"/>
      <c r="M4" s="8"/>
      <c r="N4" s="8"/>
      <c r="O4" s="8"/>
      <c r="P4" s="10"/>
      <c r="Q4" s="10"/>
      <c r="R4" s="11"/>
      <c r="S4" s="11"/>
      <c r="T4" s="11"/>
      <c r="U4" s="11"/>
      <c r="V4" s="11"/>
      <c r="W4" s="11"/>
      <c r="X4" s="11"/>
      <c r="Y4" s="11"/>
      <c r="Z4" s="11"/>
    </row>
    <row r="5" spans="1:26" x14ac:dyDescent="0.2">
      <c r="A5" s="173"/>
      <c r="B5" s="175"/>
      <c r="C5" s="176"/>
      <c r="D5" s="8"/>
      <c r="E5" s="8"/>
      <c r="F5" s="8"/>
      <c r="G5" s="8"/>
      <c r="H5" s="8"/>
      <c r="I5" s="8"/>
      <c r="J5" s="8"/>
      <c r="K5" s="8"/>
      <c r="L5" s="8"/>
      <c r="M5" s="8"/>
      <c r="N5" s="8"/>
      <c r="O5" s="8"/>
      <c r="P5" s="8"/>
      <c r="Q5" s="8"/>
      <c r="R5" s="8"/>
      <c r="S5" s="8"/>
      <c r="T5" s="8"/>
      <c r="U5" s="8"/>
      <c r="V5" s="8"/>
      <c r="W5" s="8"/>
      <c r="X5" s="8"/>
      <c r="Y5" s="8"/>
      <c r="Z5" s="11"/>
    </row>
    <row r="6" spans="1:26" x14ac:dyDescent="0.2">
      <c r="A6" s="174"/>
      <c r="B6" s="175"/>
      <c r="C6" s="17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1507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2015-07-16T06:46:14Z</cp:lastPrinted>
  <dcterms:created xsi:type="dcterms:W3CDTF">2012-03-28T07:56:08Z</dcterms:created>
  <dcterms:modified xsi:type="dcterms:W3CDTF">2015-07-16T06:46:35Z</dcterms:modified>
  <cp:category>LIS-Bericht</cp:category>
</cp:coreProperties>
</file>