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855"/>
  </bookViews>
  <sheets>
    <sheet name="C II 1 - m 1509 SH" sheetId="11" r:id="rId1"/>
    <sheet name="Seite 2 - Impressum" sheetId="17" r:id="rId2"/>
    <sheet name="Seite 3 - Tabelle 1" sheetId="19" r:id="rId3"/>
    <sheet name="Seite 4 - Tabelle 2" sheetId="20" r:id="rId4"/>
    <sheet name="Seite 5 - Tabelle 3" sheetId="21" r:id="rId5"/>
    <sheet name="Seite 6 - Diagramme" sheetId="22" r:id="rId6"/>
    <sheet name="T3_1" sheetId="9" state="hidden" r:id="rId7"/>
  </sheets>
  <externalReferences>
    <externalReference r:id="rId8"/>
    <externalReference r:id="rId9"/>
    <externalReference r:id="rId10"/>
    <externalReference r:id="rId11"/>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D19" i="20" l="1"/>
  <c r="C19" i="20"/>
  <c r="B19" i="20"/>
  <c r="D16" i="20"/>
  <c r="C16" i="20"/>
  <c r="B16" i="20"/>
  <c r="D15" i="20"/>
  <c r="C15" i="20"/>
  <c r="B15" i="20"/>
  <c r="D13" i="20"/>
  <c r="C13" i="20"/>
  <c r="B13" i="20"/>
  <c r="D12" i="20"/>
  <c r="C12" i="20"/>
  <c r="B12" i="20"/>
  <c r="C11" i="20"/>
  <c r="D10" i="20"/>
  <c r="C10" i="20"/>
  <c r="B10" i="20"/>
  <c r="D8" i="20"/>
  <c r="C8" i="20"/>
  <c r="B8" i="20"/>
  <c r="D7" i="20"/>
  <c r="C7" i="20"/>
  <c r="B7" i="20"/>
  <c r="F21" i="19"/>
  <c r="D21" i="19"/>
  <c r="C21" i="19"/>
  <c r="B21" i="19"/>
  <c r="F20" i="19"/>
  <c r="D20" i="19"/>
  <c r="C20" i="19"/>
  <c r="F19" i="19"/>
  <c r="D19" i="19"/>
  <c r="C19" i="19"/>
  <c r="F18" i="19"/>
  <c r="D18" i="19"/>
  <c r="C18" i="19"/>
  <c r="B18" i="19"/>
  <c r="F17" i="19"/>
  <c r="D17" i="19"/>
  <c r="C17" i="19"/>
  <c r="B17" i="19"/>
  <c r="F16" i="19"/>
  <c r="D16" i="19"/>
  <c r="C16" i="19"/>
  <c r="F15" i="19"/>
  <c r="D15" i="19"/>
  <c r="C15" i="19"/>
  <c r="B15" i="19"/>
  <c r="F14" i="19"/>
  <c r="D14" i="19"/>
  <c r="C14" i="19"/>
  <c r="B14" i="19"/>
  <c r="F13" i="19"/>
  <c r="D13" i="19"/>
  <c r="C13" i="19"/>
  <c r="F12" i="19"/>
  <c r="D12" i="19"/>
  <c r="C12" i="19"/>
  <c r="B12" i="19"/>
  <c r="F11" i="19"/>
  <c r="D11" i="19"/>
  <c r="C11" i="19"/>
  <c r="F10" i="19"/>
  <c r="D10" i="19"/>
  <c r="C10" i="19"/>
  <c r="B10" i="19"/>
  <c r="F9" i="19"/>
  <c r="D9" i="19"/>
  <c r="C9" i="19"/>
  <c r="B9" i="19"/>
  <c r="I12" i="21"/>
  <c r="I13" i="21"/>
  <c r="I7" i="21" l="1"/>
  <c r="L13" i="21"/>
  <c r="F13" i="21"/>
  <c r="C13" i="21"/>
  <c r="L10" i="21"/>
  <c r="I10" i="21"/>
  <c r="F10" i="21"/>
  <c r="C10" i="21"/>
  <c r="L9" i="21"/>
  <c r="I9" i="21"/>
  <c r="F9" i="21"/>
  <c r="C9" i="21"/>
  <c r="L8" i="21"/>
  <c r="I8" i="21"/>
  <c r="F8" i="21"/>
  <c r="C8" i="21"/>
  <c r="L7" i="21"/>
  <c r="F7" i="21"/>
  <c r="C7" i="21"/>
  <c r="M13" i="21" l="1"/>
  <c r="J13" i="21"/>
  <c r="G13" i="21"/>
  <c r="D13" i="21"/>
  <c r="M10" i="21"/>
  <c r="J10" i="21"/>
  <c r="G10" i="21"/>
  <c r="D10" i="21"/>
  <c r="M9" i="21"/>
  <c r="J9" i="21"/>
  <c r="G9" i="21"/>
  <c r="D9" i="21"/>
  <c r="M8" i="21"/>
  <c r="J8" i="21"/>
  <c r="D8" i="21"/>
  <c r="M7" i="21"/>
  <c r="J7" i="21"/>
  <c r="G7" i="21"/>
  <c r="D7" i="21"/>
  <c r="F19" i="20"/>
  <c r="E19" i="20"/>
  <c r="F16" i="20"/>
  <c r="E16" i="20"/>
  <c r="F15" i="20"/>
  <c r="E15" i="20"/>
  <c r="C14" i="20"/>
  <c r="C17" i="20" s="1"/>
  <c r="C18" i="20" s="1"/>
  <c r="D14" i="20"/>
  <c r="F12" i="20"/>
  <c r="E12" i="20"/>
  <c r="B14" i="20"/>
  <c r="B17" i="20" s="1"/>
  <c r="F10" i="20"/>
  <c r="D9" i="20"/>
  <c r="D11" i="20" s="1"/>
  <c r="F8" i="20"/>
  <c r="E8" i="20"/>
  <c r="F7" i="20"/>
  <c r="C9" i="20"/>
  <c r="E7" i="20"/>
  <c r="H21" i="19"/>
  <c r="H20" i="19"/>
  <c r="G20" i="19"/>
  <c r="H19" i="19"/>
  <c r="H18" i="19"/>
  <c r="G18" i="19"/>
  <c r="G16" i="19"/>
  <c r="H14" i="19"/>
  <c r="G14" i="19"/>
  <c r="B16" i="19"/>
  <c r="B19" i="19" s="1"/>
  <c r="H13" i="19"/>
  <c r="H12" i="19"/>
  <c r="G12" i="19"/>
  <c r="H10" i="19"/>
  <c r="B11" i="19"/>
  <c r="B13" i="19" s="1"/>
  <c r="G10" i="19" l="1"/>
  <c r="H11" i="19"/>
  <c r="H16" i="19"/>
  <c r="H17" i="19"/>
  <c r="H9" i="19"/>
  <c r="H15" i="19"/>
  <c r="B20" i="19"/>
  <c r="F11" i="20"/>
  <c r="F14" i="20"/>
  <c r="D17" i="20"/>
  <c r="E14" i="20"/>
  <c r="E13" i="20"/>
  <c r="G9" i="19"/>
  <c r="G11" i="19"/>
  <c r="G13" i="19"/>
  <c r="G15" i="19"/>
  <c r="G17" i="19"/>
  <c r="G19" i="19"/>
  <c r="G21" i="19"/>
  <c r="B9" i="20"/>
  <c r="B11" i="20" s="1"/>
  <c r="B18" i="20" s="1"/>
  <c r="F9" i="20"/>
  <c r="E10" i="20"/>
  <c r="F13" i="20"/>
  <c r="F17" i="20" l="1"/>
  <c r="D18" i="20"/>
  <c r="E17" i="20"/>
  <c r="E9" i="20"/>
  <c r="E11" i="20"/>
  <c r="F18" i="20" l="1"/>
  <c r="E18" i="20"/>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F11" i="21" l="1"/>
  <c r="G11" i="21" s="1"/>
  <c r="C11" i="21" l="1"/>
  <c r="D11" i="21" s="1"/>
  <c r="I11" i="21"/>
  <c r="J11" i="21" s="1"/>
  <c r="L11" i="21"/>
  <c r="M11" i="21" s="1"/>
  <c r="J12" i="21"/>
  <c r="F12" i="21"/>
  <c r="G12" i="21" s="1"/>
  <c r="L12" i="21"/>
  <c r="M12" i="21" s="1"/>
  <c r="C12" i="21"/>
  <c r="D12" i="21" s="1"/>
</calcChain>
</file>

<file path=xl/sharedStrings.xml><?xml version="1.0" encoding="utf-8"?>
<sst xmlns="http://schemas.openxmlformats.org/spreadsheetml/2006/main" count="164" uniqueCount="131">
  <si>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</si>
  <si>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</si>
  <si>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</si>
  <si>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</si>
  <si>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</si>
  <si>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</si>
  <si>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</si>
  <si>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</si>
  <si>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</si>
  <si>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</si>
  <si>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</si>
  <si>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</si>
  <si>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</si>
  <si>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</si>
  <si>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</si>
  <si>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</si>
  <si>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</si>
  <si>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</si>
  <si>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</si>
  <si>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</si>
  <si>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</si>
  <si>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</si>
  <si>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</si>
  <si>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</si>
  <si>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</si>
  <si>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</si>
  <si>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</si>
  <si>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</si>
  <si>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</si>
  <si>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</si>
  <si>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</si>
  <si>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</si>
  <si>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</si>
  <si>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</si>
  <si>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</si>
  <si>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</si>
  <si>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</si>
  <si>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</si>
  <si>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</si>
  <si>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</si>
  <si>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</si>
  <si>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</si>
  <si>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</si>
  <si>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</si>
  <si>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</si>
  <si>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</si>
  <si>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</si>
  <si>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</si>
  <si>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</si>
  <si>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</si>
  <si>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</si>
  <si>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</si>
  <si>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</si>
  <si>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</si>
  <si>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</si>
  <si>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</si>
  <si>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</si>
  <si>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</si>
  <si>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</si>
  <si>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</si>
  <si>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</si>
  <si>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</si>
  <si>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</si>
  <si>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</si>
  <si>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</si>
  <si>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</si>
  <si>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Winterweizen</t>
  </si>
  <si>
    <t>Roggen</t>
  </si>
  <si>
    <t>Triticale</t>
  </si>
  <si>
    <t>Wintergerste</t>
  </si>
  <si>
    <t>Winterraps</t>
  </si>
  <si>
    <t>Sommergerste</t>
  </si>
  <si>
    <t>Hafer u. Sommermenggetreide</t>
  </si>
  <si>
    <t>Ernteberichterstattung über Feldfrüchte</t>
  </si>
  <si>
    <t>Elke Gripp</t>
  </si>
  <si>
    <t xml:space="preserve">Telefon: </t>
  </si>
  <si>
    <t>0431 6895-9310</t>
  </si>
  <si>
    <t>ernte@statistik-nord.de</t>
  </si>
  <si>
    <t>Internet:</t>
  </si>
  <si>
    <t xml:space="preserve">© Statistisches Amt für Hamburg und Schleswig-Holstein, Hamburg 2015 
Auszugsweise Vervielfältigung und Verbreitung mit Quellenangabe gestattet.         </t>
  </si>
  <si>
    <t>Differenzen zwischen der Gesamtzahl und der Summe der Teilzahlen entstehen durch unabhängige Rundungen.</t>
  </si>
  <si>
    <t>Allen Rechnungen liegen ungerundete Zahlen zugrunde.</t>
  </si>
  <si>
    <t xml:space="preserve">Kennziffer: C II 1 - m 9/15 SH </t>
  </si>
  <si>
    <t>1. Vorläufige Anbauflächen und endgültige Hektarerträge</t>
  </si>
  <si>
    <t>Ertrag</t>
  </si>
  <si>
    <t>dt/ha</t>
  </si>
  <si>
    <t>%</t>
  </si>
  <si>
    <t>Sommer- und Hartweizen</t>
  </si>
  <si>
    <t xml:space="preserve"> Weizen zusammen</t>
  </si>
  <si>
    <t>p</t>
  </si>
  <si>
    <t xml:space="preserve"> Roggen</t>
  </si>
  <si>
    <t xml:space="preserve"> Brotgetreidearten zusammen</t>
  </si>
  <si>
    <t xml:space="preserve"> Gerste zusammen</t>
  </si>
  <si>
    <t xml:space="preserve"> Hafer u. Sommermengetreide</t>
  </si>
  <si>
    <t xml:space="preserve"> Triticale</t>
  </si>
  <si>
    <t xml:space="preserve"> Futtergetreidearten zusammen</t>
  </si>
  <si>
    <t xml:space="preserve"> Getreide insgesamt</t>
  </si>
  <si>
    <t xml:space="preserve"> Winterraps</t>
  </si>
  <si>
    <t>p = vorläufige Zahl</t>
  </si>
  <si>
    <t>2. Erntemengen</t>
  </si>
  <si>
    <t>Erntemenge</t>
  </si>
  <si>
    <t>1 000 t</t>
  </si>
  <si>
    <t>Weizen zusammen</t>
  </si>
  <si>
    <t>Brotgetreidearten zusammen</t>
  </si>
  <si>
    <t>Gerste zusammen</t>
  </si>
  <si>
    <t>Futtergetreidearten zusammen</t>
  </si>
  <si>
    <t>Getreide insgesamt</t>
  </si>
  <si>
    <t>3. Vorläufige Erträge in den Naturräumen</t>
  </si>
  <si>
    <t xml:space="preserve">Fruchtart </t>
  </si>
  <si>
    <t>Marsch</t>
  </si>
  <si>
    <t>Hohe Geest</t>
  </si>
  <si>
    <t>Vorgeest</t>
  </si>
  <si>
    <t>Hügelland</t>
  </si>
  <si>
    <t>Hafer und
Sommermenggetreide</t>
  </si>
  <si>
    <t>Qualitätskennzeichnung:</t>
  </si>
  <si>
    <r>
      <t>Vorläufige Anbau-
fläche
2015
in 
1 000 ha</t>
    </r>
    <r>
      <rPr>
        <vertAlign val="superscript"/>
        <sz val="9"/>
        <rFont val="Arial"/>
        <family val="2"/>
      </rPr>
      <t>1</t>
    </r>
    <r>
      <rPr>
        <sz val="9"/>
        <rFont val="Arial"/>
        <family val="2"/>
      </rPr>
      <t xml:space="preserve"> </t>
    </r>
  </si>
  <si>
    <t>Veränderung 2015</t>
  </si>
  <si>
    <t>Durchschnitt 2009 - 2014</t>
  </si>
  <si>
    <t>2015 vorl.</t>
  </si>
  <si>
    <t>Verän-derung gegen 2014</t>
  </si>
  <si>
    <t>Durchschnittliche Hektarerträge von Winterweizen, Roggen und Hafer 
in Schleswig-Holstein von 1980 bis 2015</t>
  </si>
  <si>
    <t>Durchschnittliche Hektarerträge von Wintergerste, Sommergerste und Winterraps 
in Schleswig-Holstein von 1980 bis 2015</t>
  </si>
  <si>
    <t>2015
vorläufig</t>
  </si>
  <si>
    <t xml:space="preserve"> </t>
  </si>
  <si>
    <t>Es ist zu berücksichtigen, dass bei den Flächenangaben aus der vorläufigen Bodennutzungshaupterhebung 2015 eine Qualitätskennzeichnung erfolgte. Alle Merkmalswerte mit einem einfachen relativen Standartfehler von mehr als 10 Prozent bis unter 15 Prozent wurden mit Klammern versehen und alle Werte mit einem Standartfehler von mehr als 15 Prozent wurden durch einen Schrägstrich ersetzt. Mit den auf  Basis dieser Flächen berechneten Erntemengen wurde entsprechend verfahren.</t>
  </si>
  <si>
    <t>Durch-
schnitt 
2009 - 2014</t>
  </si>
  <si>
    <r>
      <rPr>
        <vertAlign val="superscript"/>
        <sz val="8"/>
        <rFont val="Arial"/>
        <family val="2"/>
      </rPr>
      <t xml:space="preserve">1  </t>
    </r>
    <r>
      <rPr>
        <sz val="8"/>
        <rFont val="Arial"/>
        <family val="2"/>
      </rPr>
      <t>Erläuterungen zur Qualitätskennzeichnung siehe "Qualitätskennzeichnung"</t>
    </r>
  </si>
  <si>
    <t>Veränderung 2015 
gegenüber</t>
  </si>
  <si>
    <t>Herausgegeben am: 12. Oktober 2015</t>
  </si>
  <si>
    <t>und Grünland in Schleswig-Holstein</t>
  </si>
  <si>
    <t>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</si>
</sst>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 ##0.0&quot;  &quot;;\-###\ ##0.0&quot;  &quot;;&quot;-  &quot;"/>
    <numFmt numFmtId="171" formatCode="\ #,##0"/>
    <numFmt numFmtId="172" formatCode="\ 0"/>
    <numFmt numFmtId="173" formatCode="0.00000000000000000000"/>
    <numFmt numFmtId="174" formatCode="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10"/>
      <color indexed="8"/>
      <name val="Arial"/>
      <family val="2"/>
    </font>
    <font>
      <sz val="9"/>
      <name val="MS Sans Serif"/>
      <family val="2"/>
    </font>
    <font>
      <b/>
      <sz val="9"/>
      <name val="Arial"/>
      <family val="2"/>
    </font>
    <font>
      <b/>
      <sz val="9"/>
      <color indexed="10"/>
      <name val="MS Sans Serif"/>
      <family val="2"/>
    </font>
    <font>
      <sz val="26"/>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top style="thin">
        <color rgb="FF1E4B7D"/>
      </top>
      <bottom/>
      <diagonal/>
    </border>
  </borders>
  <cellStyleXfs count="67">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 fillId="0" borderId="0"/>
    <xf numFmtId="0" fontId="1" fillId="0" borderId="0"/>
    <xf numFmtId="0" fontId="5" fillId="0" borderId="0"/>
    <xf numFmtId="0" fontId="2" fillId="0" borderId="0"/>
    <xf numFmtId="0" fontId="3" fillId="0" borderId="0"/>
    <xf numFmtId="0" fontId="2" fillId="0" borderId="0"/>
    <xf numFmtId="0" fontId="36" fillId="0" borderId="0" applyNumberFormat="0" applyFill="0" applyBorder="0" applyAlignment="0" applyProtection="0"/>
    <xf numFmtId="0" fontId="37" fillId="0" borderId="0"/>
    <xf numFmtId="0" fontId="39" fillId="0" borderId="0"/>
    <xf numFmtId="0" fontId="35" fillId="0" borderId="0"/>
    <xf numFmtId="0" fontId="1" fillId="0" borderId="0"/>
    <xf numFmtId="0" fontId="3" fillId="0" borderId="0"/>
    <xf numFmtId="0" fontId="2" fillId="0" borderId="0"/>
    <xf numFmtId="0" fontId="35" fillId="0" borderId="0"/>
    <xf numFmtId="0" fontId="12" fillId="37" borderId="33" applyBorder="0" applyAlignment="0">
      <alignment horizontal="left" vertical="center" wrapText="1" indent="1"/>
    </xf>
    <xf numFmtId="0" fontId="3" fillId="0" borderId="0"/>
  </cellStyleXfs>
  <cellXfs count="18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alignment horizontal="left"/>
    </xf>
    <xf numFmtId="0" fontId="13" fillId="0" borderId="0" xfId="0" applyFont="1" applyAlignment="1">
      <alignment horizontal="left"/>
    </xf>
    <xf numFmtId="0" fontId="10"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xf>
    <xf numFmtId="0" fontId="0" fillId="0" borderId="0" xfId="0" applyAlignment="1"/>
    <xf numFmtId="0" fontId="2" fillId="0" borderId="0" xfId="50" applyFont="1"/>
    <xf numFmtId="0" fontId="43" fillId="0" borderId="0" xfId="50" applyFont="1"/>
    <xf numFmtId="0" fontId="2" fillId="0" borderId="0" xfId="50" applyFont="1" applyAlignment="1">
      <alignment horizontal="left"/>
    </xf>
    <xf numFmtId="0" fontId="2" fillId="0" borderId="0" xfId="50" applyFont="1" applyAlignment="1">
      <alignment horizontal="left" wrapText="1"/>
    </xf>
    <xf numFmtId="0" fontId="38" fillId="0" borderId="0" xfId="57" applyFont="1" applyAlignment="1">
      <alignment horizontal="left"/>
    </xf>
    <xf numFmtId="0" fontId="43" fillId="0" borderId="0" xfId="50" applyFont="1" applyAlignment="1">
      <alignment horizontal="left" wrapText="1"/>
    </xf>
    <xf numFmtId="0" fontId="38" fillId="0" borderId="0" xfId="57" applyFont="1" applyAlignment="1"/>
    <xf numFmtId="0" fontId="43" fillId="0" borderId="0" xfId="50" applyFont="1" applyAlignment="1"/>
    <xf numFmtId="0" fontId="3" fillId="0" borderId="0" xfId="58" applyFont="1" applyAlignment="1">
      <alignment horizontal="left" wrapText="1"/>
    </xf>
    <xf numFmtId="0" fontId="10" fillId="0" borderId="0" xfId="50" applyFont="1" applyAlignment="1">
      <alignment horizontal="left"/>
    </xf>
    <xf numFmtId="0" fontId="3" fillId="0" borderId="0" xfId="64" quotePrefix="1" applyFont="1" applyAlignment="1">
      <alignment horizontal="left"/>
    </xf>
    <xf numFmtId="0" fontId="3" fillId="0" borderId="0" xfId="64" applyFont="1"/>
    <xf numFmtId="0" fontId="3" fillId="0" borderId="0" xfId="64" applyFont="1" applyAlignment="1">
      <alignment horizontal="left"/>
    </xf>
    <xf numFmtId="0" fontId="9" fillId="0" borderId="0" xfId="64" applyFont="1" applyAlignment="1">
      <alignment horizontal="left"/>
    </xf>
    <xf numFmtId="0" fontId="3" fillId="0" borderId="0" xfId="50" applyFont="1" applyAlignment="1">
      <alignment horizontal="left"/>
    </xf>
    <xf numFmtId="0" fontId="12" fillId="0" borderId="0" xfId="58" applyFont="1" applyAlignment="1">
      <alignment wrapText="1"/>
    </xf>
    <xf numFmtId="0" fontId="9" fillId="0" borderId="0" xfId="58" applyFont="1" applyAlignment="1">
      <alignment horizontal="center" vertical="center"/>
    </xf>
    <xf numFmtId="0" fontId="12" fillId="0" borderId="0" xfId="58" applyFont="1"/>
    <xf numFmtId="0" fontId="12" fillId="0" borderId="0" xfId="58" applyFont="1" applyBorder="1"/>
    <xf numFmtId="0" fontId="12" fillId="37" borderId="26" xfId="58" applyFont="1" applyFill="1" applyBorder="1" applyAlignment="1">
      <alignment horizontal="center" vertical="center" wrapText="1"/>
    </xf>
    <xf numFmtId="0" fontId="12" fillId="37" borderId="24" xfId="58" applyFont="1" applyFill="1" applyBorder="1" applyAlignment="1">
      <alignment horizontal="center" vertical="center"/>
    </xf>
    <xf numFmtId="0" fontId="12" fillId="0" borderId="34" xfId="58" applyFont="1" applyBorder="1" applyAlignment="1">
      <alignment horizontal="left" vertical="center" indent="1"/>
    </xf>
    <xf numFmtId="3" fontId="12" fillId="0" borderId="27" xfId="58" applyNumberFormat="1" applyFont="1" applyBorder="1" applyAlignment="1">
      <alignment horizontal="right" vertical="center"/>
    </xf>
    <xf numFmtId="170" fontId="12" fillId="0" borderId="0" xfId="58" applyNumberFormat="1" applyFont="1" applyBorder="1" applyAlignment="1">
      <alignment horizontal="right" vertical="center"/>
    </xf>
    <xf numFmtId="169" fontId="12" fillId="0" borderId="0" xfId="58" applyNumberFormat="1" applyFont="1" applyBorder="1" applyAlignment="1">
      <alignment vertical="center"/>
    </xf>
    <xf numFmtId="0" fontId="37" fillId="0" borderId="0" xfId="58"/>
    <xf numFmtId="0" fontId="12" fillId="0" borderId="34" xfId="58" applyFont="1" applyBorder="1" applyAlignment="1">
      <alignment vertical="center"/>
    </xf>
    <xf numFmtId="0" fontId="12" fillId="0" borderId="0" xfId="58" applyFont="1" applyAlignment="1">
      <alignment vertical="center"/>
    </xf>
    <xf numFmtId="0" fontId="12" fillId="0" borderId="28" xfId="58" applyFont="1" applyBorder="1" applyAlignment="1">
      <alignment vertical="center"/>
    </xf>
    <xf numFmtId="170" fontId="12" fillId="0" borderId="31" xfId="58" applyNumberFormat="1" applyFont="1" applyBorder="1" applyAlignment="1">
      <alignment horizontal="right" vertical="center"/>
    </xf>
    <xf numFmtId="169" fontId="12" fillId="0" borderId="31" xfId="58" applyNumberFormat="1" applyFont="1" applyBorder="1" applyAlignment="1">
      <alignment vertical="center"/>
    </xf>
    <xf numFmtId="0" fontId="12" fillId="0" borderId="0" xfId="58" applyFont="1" applyFill="1" applyAlignment="1">
      <alignment horizontal="right"/>
    </xf>
    <xf numFmtId="0" fontId="12" fillId="0" borderId="0" xfId="58" applyFont="1" applyAlignment="1">
      <alignment horizontal="right"/>
    </xf>
    <xf numFmtId="0" fontId="12" fillId="0" borderId="0" xfId="58" applyFont="1" applyAlignment="1">
      <alignment horizontal="left"/>
    </xf>
    <xf numFmtId="0" fontId="41" fillId="0" borderId="0" xfId="58" applyFont="1" applyBorder="1" applyAlignment="1">
      <alignment vertical="center"/>
    </xf>
    <xf numFmtId="0" fontId="41" fillId="0" borderId="0" xfId="58" applyFont="1"/>
    <xf numFmtId="0" fontId="9" fillId="0" borderId="0" xfId="58" applyFont="1" applyAlignment="1">
      <alignment horizontal="center" vertical="center" wrapText="1"/>
    </xf>
    <xf numFmtId="0" fontId="44" fillId="0" borderId="0" xfId="58" applyFont="1" applyAlignment="1">
      <alignment wrapText="1"/>
    </xf>
    <xf numFmtId="0" fontId="44" fillId="0" borderId="0" xfId="58" applyFont="1"/>
    <xf numFmtId="0" fontId="12" fillId="37" borderId="26" xfId="58" applyFont="1" applyFill="1" applyBorder="1" applyAlignment="1">
      <alignment horizontal="center" vertical="center"/>
    </xf>
    <xf numFmtId="0" fontId="12" fillId="0" borderId="0" xfId="58" applyFont="1" applyBorder="1" applyAlignment="1">
      <alignment horizontal="left" vertical="center" indent="1"/>
    </xf>
    <xf numFmtId="171" fontId="12" fillId="0" borderId="35" xfId="58" applyNumberFormat="1" applyFont="1" applyBorder="1" applyAlignment="1">
      <alignment vertical="center"/>
    </xf>
    <xf numFmtId="171" fontId="12" fillId="0" borderId="0" xfId="58" applyNumberFormat="1" applyFont="1" applyFill="1" applyBorder="1" applyAlignment="1">
      <alignment vertical="center"/>
    </xf>
    <xf numFmtId="171" fontId="12" fillId="0" borderId="0" xfId="58" applyNumberFormat="1" applyFont="1" applyBorder="1" applyAlignment="1">
      <alignment vertical="center"/>
    </xf>
    <xf numFmtId="0" fontId="12" fillId="0" borderId="0" xfId="58" applyFont="1" applyBorder="1" applyAlignment="1">
      <alignment vertical="center"/>
    </xf>
    <xf numFmtId="0" fontId="45" fillId="0" borderId="0" xfId="58" applyFont="1" applyBorder="1" applyAlignment="1">
      <alignment vertical="center"/>
    </xf>
    <xf numFmtId="0" fontId="12" fillId="0" borderId="31" xfId="58" applyFont="1" applyBorder="1" applyAlignment="1">
      <alignment vertical="center"/>
    </xf>
    <xf numFmtId="172" fontId="12" fillId="0" borderId="35" xfId="58" applyNumberFormat="1" applyFont="1" applyBorder="1" applyAlignment="1">
      <alignment vertical="center"/>
    </xf>
    <xf numFmtId="172" fontId="12" fillId="0" borderId="0" xfId="58" applyNumberFormat="1" applyFont="1" applyFill="1" applyBorder="1" applyAlignment="1">
      <alignment vertical="center"/>
    </xf>
    <xf numFmtId="172" fontId="12" fillId="0" borderId="0" xfId="58" applyNumberFormat="1" applyFont="1" applyBorder="1" applyAlignment="1">
      <alignment vertical="center"/>
    </xf>
    <xf numFmtId="172" fontId="12" fillId="0" borderId="27" xfId="58" applyNumberFormat="1" applyFont="1" applyBorder="1" applyAlignment="1">
      <alignment horizontal="left" vertical="center" indent="1"/>
    </xf>
    <xf numFmtId="172" fontId="12" fillId="0" borderId="27" xfId="58" applyNumberFormat="1" applyFont="1" applyBorder="1" applyAlignment="1">
      <alignment vertical="center"/>
    </xf>
    <xf numFmtId="172" fontId="12" fillId="0" borderId="0" xfId="58" applyNumberFormat="1" applyFont="1" applyBorder="1" applyAlignment="1">
      <alignment horizontal="left" vertical="center" indent="1"/>
    </xf>
    <xf numFmtId="173" fontId="12" fillId="0" borderId="0" xfId="58" applyNumberFormat="1" applyFont="1"/>
    <xf numFmtId="174" fontId="12" fillId="0" borderId="0" xfId="58" applyNumberFormat="1" applyFont="1" applyAlignment="1">
      <alignment vertical="center"/>
    </xf>
    <xf numFmtId="0" fontId="37" fillId="0" borderId="0" xfId="58" applyAlignment="1">
      <alignment wrapText="1"/>
    </xf>
    <xf numFmtId="0" fontId="45" fillId="0" borderId="34" xfId="58" applyFont="1" applyBorder="1" applyAlignment="1">
      <alignment vertical="center"/>
    </xf>
    <xf numFmtId="170" fontId="45" fillId="0" borderId="0" xfId="58" applyNumberFormat="1" applyFont="1" applyBorder="1" applyAlignment="1">
      <alignment horizontal="right" vertical="center"/>
    </xf>
    <xf numFmtId="169" fontId="45" fillId="0" borderId="0" xfId="58" applyNumberFormat="1" applyFont="1" applyBorder="1" applyAlignment="1">
      <alignment vertical="center"/>
    </xf>
    <xf numFmtId="171" fontId="12" fillId="0" borderId="30" xfId="58" applyNumberFormat="1" applyFont="1" applyBorder="1" applyAlignment="1">
      <alignment horizontal="right" vertical="center" indent="1"/>
    </xf>
    <xf numFmtId="171" fontId="12" fillId="0" borderId="0" xfId="58" applyNumberFormat="1" applyFont="1" applyFill="1" applyBorder="1" applyAlignment="1">
      <alignment horizontal="right" vertical="center" indent="1"/>
    </xf>
    <xf numFmtId="171" fontId="12" fillId="0" borderId="0" xfId="58" applyNumberFormat="1" applyFont="1" applyBorder="1" applyAlignment="1">
      <alignment horizontal="right" vertical="center" indent="1"/>
    </xf>
    <xf numFmtId="171" fontId="45" fillId="0" borderId="30" xfId="58" applyNumberFormat="1" applyFont="1" applyBorder="1" applyAlignment="1">
      <alignment horizontal="right" vertical="center" indent="1"/>
    </xf>
    <xf numFmtId="171" fontId="45" fillId="0" borderId="0" xfId="58" applyNumberFormat="1" applyFont="1" applyBorder="1" applyAlignment="1">
      <alignment horizontal="right" vertical="center" indent="1"/>
    </xf>
    <xf numFmtId="171" fontId="12" fillId="0" borderId="32" xfId="58" applyNumberFormat="1" applyFont="1" applyBorder="1" applyAlignment="1">
      <alignment horizontal="right" vertical="center" indent="1"/>
    </xf>
    <xf numFmtId="171" fontId="12" fillId="0" borderId="31" xfId="58" applyNumberFormat="1" applyFont="1" applyBorder="1" applyAlignment="1">
      <alignment horizontal="right" vertical="center" indent="1"/>
    </xf>
    <xf numFmtId="172" fontId="12" fillId="0" borderId="30" xfId="58" applyNumberFormat="1" applyFont="1" applyBorder="1" applyAlignment="1"/>
    <xf numFmtId="172" fontId="12" fillId="0" borderId="0" xfId="58" applyNumberFormat="1" applyFont="1" applyBorder="1" applyAlignment="1"/>
    <xf numFmtId="172" fontId="12" fillId="0" borderId="0" xfId="58" applyNumberFormat="1" applyFont="1" applyFill="1" applyBorder="1" applyAlignment="1"/>
    <xf numFmtId="172" fontId="12" fillId="0" borderId="32" xfId="58" applyNumberFormat="1" applyFont="1" applyBorder="1" applyAlignment="1"/>
    <xf numFmtId="172" fontId="12" fillId="0" borderId="31" xfId="58" applyNumberFormat="1" applyFont="1" applyBorder="1" applyAlignment="1"/>
    <xf numFmtId="0" fontId="12" fillId="0" borderId="0" xfId="58" applyFont="1" applyBorder="1" applyAlignment="1"/>
    <xf numFmtId="0" fontId="12" fillId="0" borderId="0" xfId="58" applyFont="1" applyBorder="1" applyAlignment="1">
      <alignment wrapText="1"/>
    </xf>
    <xf numFmtId="0" fontId="12" fillId="0" borderId="31" xfId="58" applyFont="1" applyBorder="1" applyAlignment="1"/>
    <xf numFmtId="0" fontId="12" fillId="37" borderId="26" xfId="58" applyFont="1" applyFill="1" applyBorder="1" applyAlignment="1">
      <alignment horizontal="center" vertical="center" wrapText="1"/>
    </xf>
    <xf numFmtId="0" fontId="12" fillId="37" borderId="26" xfId="58" applyFont="1" applyFill="1" applyBorder="1" applyAlignment="1">
      <alignment horizontal="center" vertical="center"/>
    </xf>
    <xf numFmtId="0" fontId="41" fillId="0" borderId="0" xfId="58" applyFont="1" applyAlignment="1">
      <alignment vertical="center"/>
    </xf>
    <xf numFmtId="0" fontId="12" fillId="37" borderId="24" xfId="58" applyFont="1" applyFill="1" applyBorder="1" applyAlignment="1">
      <alignment horizontal="center" vertical="center"/>
    </xf>
    <xf numFmtId="0" fontId="12" fillId="37" borderId="26" xfId="58" applyFont="1" applyFill="1" applyBorder="1" applyAlignment="1">
      <alignment horizontal="center" vertical="center" wrapText="1"/>
    </xf>
    <xf numFmtId="0" fontId="12" fillId="37" borderId="26" xfId="58" applyFont="1" applyFill="1" applyBorder="1" applyAlignment="1">
      <alignment horizontal="center" vertical="center"/>
    </xf>
    <xf numFmtId="0" fontId="12" fillId="37" borderId="24" xfId="58" applyFont="1" applyFill="1" applyBorder="1" applyAlignment="1">
      <alignment horizontal="center" vertical="center"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7" fillId="0" borderId="0" xfId="0" applyFont="1" applyAlignment="1">
      <alignment horizontal="right"/>
    </xf>
    <xf numFmtId="0" fontId="0" fillId="0" borderId="0" xfId="0" applyAlignment="1">
      <alignment horizontal="left" vertical="top" wrapText="1"/>
    </xf>
    <xf numFmtId="0" fontId="3" fillId="0" borderId="0" xfId="58" applyFont="1" applyAlignment="1">
      <alignment horizontal="left" wrapText="1"/>
    </xf>
    <xf numFmtId="0" fontId="2" fillId="0" borderId="0" xfId="0" applyFont="1" applyAlignment="1">
      <alignment horizontal="left" wrapText="1"/>
    </xf>
    <xf numFmtId="0" fontId="0" fillId="0" borderId="0" xfId="0" applyAlignment="1">
      <alignment horizontal="left" wrapText="1"/>
    </xf>
    <xf numFmtId="0" fontId="2" fillId="0" borderId="0" xfId="50" applyFont="1" applyAlignment="1">
      <alignment horizontal="left" wrapText="1"/>
    </xf>
    <xf numFmtId="0" fontId="10" fillId="0" borderId="0" xfId="50" applyFont="1" applyAlignment="1">
      <alignment horizontal="left" wrapText="1"/>
    </xf>
    <xf numFmtId="0" fontId="38" fillId="0" borderId="0" xfId="57" applyFont="1" applyAlignment="1"/>
    <xf numFmtId="0" fontId="43" fillId="0" borderId="0" xfId="50" applyFont="1" applyAlignment="1"/>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12" fillId="37" borderId="24" xfId="58" applyFont="1" applyFill="1" applyBorder="1" applyAlignment="1">
      <alignment horizontal="center" vertical="center"/>
    </xf>
    <xf numFmtId="0" fontId="12" fillId="37" borderId="29" xfId="58" applyFont="1" applyFill="1" applyBorder="1" applyAlignment="1">
      <alignment horizontal="center" vertical="center"/>
    </xf>
    <xf numFmtId="0" fontId="9" fillId="0" borderId="0" xfId="58" applyFont="1" applyAlignment="1">
      <alignment horizontal="center" vertical="center" wrapText="1"/>
    </xf>
    <xf numFmtId="0" fontId="12" fillId="37" borderId="23" xfId="58" applyFont="1" applyFill="1" applyBorder="1" applyAlignment="1">
      <alignment horizontal="center" vertical="center"/>
    </xf>
    <xf numFmtId="0" fontId="12" fillId="37" borderId="34" xfId="58" applyFont="1" applyFill="1" applyBorder="1" applyAlignment="1">
      <alignment horizontal="center" vertical="center"/>
    </xf>
    <xf numFmtId="0" fontId="12" fillId="37" borderId="28" xfId="58" applyFont="1" applyFill="1" applyBorder="1" applyAlignment="1">
      <alignment horizontal="center" vertical="center"/>
    </xf>
    <xf numFmtId="0" fontId="12" fillId="37" borderId="23" xfId="58" applyFont="1" applyFill="1" applyBorder="1" applyAlignment="1">
      <alignment horizontal="center" vertical="center" wrapText="1"/>
    </xf>
    <xf numFmtId="0" fontId="12" fillId="37" borderId="34" xfId="58" applyFont="1" applyFill="1" applyBorder="1" applyAlignment="1">
      <alignment horizontal="center" vertical="center" wrapText="1"/>
    </xf>
    <xf numFmtId="0" fontId="12" fillId="37" borderId="28" xfId="58" applyFont="1" applyFill="1" applyBorder="1" applyAlignment="1">
      <alignment horizontal="center" vertical="center" wrapText="1"/>
    </xf>
    <xf numFmtId="2" fontId="12" fillId="37" borderId="26" xfId="58" applyNumberFormat="1" applyFont="1" applyFill="1" applyBorder="1" applyAlignment="1">
      <alignment horizontal="center" vertical="center"/>
    </xf>
    <xf numFmtId="2" fontId="12" fillId="37" borderId="24" xfId="58" applyNumberFormat="1" applyFont="1" applyFill="1" applyBorder="1" applyAlignment="1">
      <alignment horizontal="center" vertical="center"/>
    </xf>
    <xf numFmtId="0" fontId="12" fillId="37" borderId="26" xfId="58" applyFont="1" applyFill="1" applyBorder="1" applyAlignment="1">
      <alignment horizontal="center" vertical="center" wrapText="1"/>
    </xf>
    <xf numFmtId="0" fontId="12" fillId="37" borderId="26" xfId="58" applyFont="1" applyFill="1" applyBorder="1" applyAlignment="1">
      <alignment horizontal="center" vertical="center"/>
    </xf>
    <xf numFmtId="0" fontId="12" fillId="37" borderId="35" xfId="58" applyFont="1" applyFill="1" applyBorder="1" applyAlignment="1">
      <alignment horizontal="center" vertical="center"/>
    </xf>
    <xf numFmtId="0" fontId="12" fillId="37" borderId="32" xfId="58" applyFont="1" applyFill="1" applyBorder="1" applyAlignment="1">
      <alignment horizontal="center" vertical="center"/>
    </xf>
    <xf numFmtId="0" fontId="12" fillId="37" borderId="25" xfId="58" applyFont="1" applyFill="1" applyBorder="1" applyAlignment="1">
      <alignment horizontal="center" vertical="center"/>
    </xf>
    <xf numFmtId="0" fontId="12" fillId="37" borderId="24" xfId="58" applyFont="1" applyFill="1" applyBorder="1" applyAlignment="1">
      <alignment horizontal="center" vertical="center" wrapText="1"/>
    </xf>
    <xf numFmtId="0" fontId="46" fillId="0" borderId="0" xfId="58" applyFont="1" applyAlignment="1">
      <alignment horizontal="center"/>
    </xf>
    <xf numFmtId="0" fontId="9" fillId="0" borderId="0" xfId="58" applyFont="1" applyAlignment="1">
      <alignment horizontal="center" wrapText="1"/>
    </xf>
    <xf numFmtId="0" fontId="9" fillId="0" borderId="0" xfId="58" applyFont="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17" fontId="0" fillId="0" borderId="0" xfId="0" quotePrefix="1" applyNumberFormat="1"/>
    <xf numFmtId="17" fontId="47" fillId="0" borderId="0" xfId="0" quotePrefix="1" applyNumberFormat="1" applyFont="1" applyAlignment="1">
      <alignment horizontal="right"/>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media/image4.tiff"/><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123825</xdr:rowOff>
    </xdr:from>
    <xdr:to>
      <xdr:col>6</xdr:col>
      <xdr:colOff>900450</xdr:colOff>
      <xdr:row>52</xdr:row>
      <xdr:rowOff>89325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7792</xdr:colOff>
      <xdr:row>26</xdr:row>
      <xdr:rowOff>66675</xdr:rowOff>
    </xdr:from>
    <xdr:to>
      <xdr:col>7</xdr:col>
      <xdr:colOff>704850</xdr:colOff>
      <xdr:row>35</xdr:row>
      <xdr:rowOff>76200</xdr:rowOff>
    </xdr:to>
    <xdr:sp macro="" textlink="">
      <xdr:nvSpPr>
        <xdr:cNvPr id="2" name="Text 1"/>
        <xdr:cNvSpPr txBox="1">
          <a:spLocks noChangeArrowheads="1"/>
        </xdr:cNvSpPr>
      </xdr:nvSpPr>
      <xdr:spPr bwMode="auto">
        <a:xfrm>
          <a:off x="7792" y="6076950"/>
          <a:ext cx="6364433" cy="1381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numCol="2" spcCol="432000" anchor="t" upright="1"/>
        <a:lstStyle/>
        <a:p>
          <a:pPr algn="l" rtl="0">
            <a:lnSpc>
              <a:spcPts val="1100"/>
            </a:lnSpc>
            <a:defRPr sz="1000"/>
          </a:pPr>
          <a:r>
            <a:rPr lang="de-DE" sz="900" b="0" i="0" u="none" strike="noStrike" baseline="0">
              <a:solidFill>
                <a:srgbClr val="000000"/>
              </a:solidFill>
              <a:latin typeface="Arial"/>
              <a:cs typeface="Arial"/>
            </a:rPr>
            <a:t>Nach den endgültigen Ergebnissen der "Besonderen Ernteermittlung 2015" wurden im Landesmittel bei allen Getreidearten überdurchschnittliche Hektarerträge erzielt. Den höchsten Ertrag erbringt danach die Wintergerste    mit knapp 102 dt je Hektar vor dem Winterweizen mit     100 dt/ha. Auch alle anderen Getreidearten brachten   gute Hektarerträge. Regional wurden die höchsten Getreideerträge erwartungsgemäß im Hügelland und         in der Marsch geerntet. </a:t>
          </a:r>
        </a:p>
        <a:p>
          <a:pPr algn="l" rtl="0">
            <a:defRPr sz="1000"/>
          </a:pPr>
          <a:r>
            <a:rPr lang="de-DE" sz="900" b="0" i="0" u="none" strike="noStrike" baseline="0">
              <a:solidFill>
                <a:srgbClr val="000000"/>
              </a:solidFill>
              <a:latin typeface="Arial"/>
              <a:cs typeface="Arial"/>
            </a:rPr>
            <a:t>Beim Winterraps sind die Ertragsunterschiede zwischen den Naturräumen wesentlich geringer. </a:t>
          </a:r>
        </a:p>
        <a:p>
          <a:pPr algn="l" rtl="0">
            <a:defRPr sz="1000"/>
          </a:pPr>
          <a:r>
            <a:rPr lang="de-DE" sz="900" b="0" i="0" u="none" strike="noStrike" baseline="0">
              <a:solidFill>
                <a:srgbClr val="000000"/>
              </a:solidFill>
              <a:latin typeface="Arial"/>
              <a:cs typeface="Arial"/>
            </a:rPr>
            <a:t>Im Landesdurchschnitt wurde ein Hektarertrag von 43 dt erreicht. </a:t>
          </a:r>
        </a:p>
        <a:p>
          <a:pPr algn="l" rtl="0">
            <a:lnSpc>
              <a:spcPts val="1400"/>
            </a:lnSpc>
            <a:defRPr sz="1000"/>
          </a:pPr>
          <a:endParaRPr lang="de-DE" sz="1000" b="0" i="0" u="none" strike="noStrike" baseline="0">
            <a:solidFill>
              <a:srgbClr val="000000"/>
            </a:solidFill>
            <a:latin typeface="Arial"/>
            <a:cs typeface="Arial"/>
          </a:endParaRPr>
        </a:p>
      </xdr:txBody>
    </xdr:sp>
    <xdr:clientData/>
  </xdr:twoCellAnchor>
  <xdr:twoCellAnchor>
    <xdr:from>
      <xdr:col>0</xdr:col>
      <xdr:colOff>5373</xdr:colOff>
      <xdr:row>42</xdr:row>
      <xdr:rowOff>128588</xdr:rowOff>
    </xdr:from>
    <xdr:to>
      <xdr:col>7</xdr:col>
      <xdr:colOff>507723</xdr:colOff>
      <xdr:row>45</xdr:row>
      <xdr:rowOff>31388</xdr:rowOff>
    </xdr:to>
    <xdr:sp macro="" textlink="">
      <xdr:nvSpPr>
        <xdr:cNvPr id="3" name="Textfeld 2"/>
        <xdr:cNvSpPr txBox="1"/>
      </xdr:nvSpPr>
      <xdr:spPr>
        <a:xfrm>
          <a:off x="5373" y="8294883"/>
          <a:ext cx="6101292" cy="324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900" b="1">
              <a:solidFill>
                <a:schemeClr val="dk1"/>
              </a:solidFill>
              <a:effectLst/>
              <a:latin typeface="Arial" pitchFamily="34" charset="0"/>
              <a:ea typeface="+mn-ea"/>
              <a:cs typeface="Arial" pitchFamily="34" charset="0"/>
            </a:rPr>
            <a:t>Hinweis: </a:t>
          </a:r>
          <a:r>
            <a:rPr lang="de-DE" sz="900">
              <a:solidFill>
                <a:schemeClr val="dk1"/>
              </a:solidFill>
              <a:effectLst/>
              <a:latin typeface="Arial" pitchFamily="34" charset="0"/>
              <a:ea typeface="+mn-ea"/>
              <a:cs typeface="Arial" pitchFamily="34" charset="0"/>
            </a:rPr>
            <a:t>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br>
            <a:rPr lang="de-DE" sz="900" baseline="0">
              <a:solidFill>
                <a:schemeClr val="dk1"/>
              </a:solidFill>
              <a:effectLst/>
              <a:latin typeface="Arial" pitchFamily="34" charset="0"/>
              <a:ea typeface="+mn-ea"/>
              <a:cs typeface="Arial" pitchFamily="34" charset="0"/>
            </a:rPr>
          </a:br>
          <a:r>
            <a:rPr kumimoji="0" lang="de-DE" sz="900" b="1" i="0" u="none" strike="noStrike" kern="0" cap="none" spc="0" normalizeH="0" baseline="0" noProof="0">
              <a:ln>
                <a:noFill/>
              </a:ln>
              <a:solidFill>
                <a:schemeClr val="bg1"/>
              </a:solidFill>
              <a:effectLst/>
              <a:uLnTx/>
              <a:uFillTx/>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„Land- und Forstwirtschaft, Fischerei“, Reihe 3.2.1 Wachstum und Ernte „Feldfrüchte“.</a:t>
          </a:r>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19052</xdr:rowOff>
    </xdr:from>
    <xdr:to>
      <xdr:col>5</xdr:col>
      <xdr:colOff>714375</xdr:colOff>
      <xdr:row>40</xdr:row>
      <xdr:rowOff>112543</xdr:rowOff>
    </xdr:to>
    <xdr:sp macro="" textlink="">
      <xdr:nvSpPr>
        <xdr:cNvPr id="2" name="Text 1"/>
        <xdr:cNvSpPr txBox="1">
          <a:spLocks noChangeArrowheads="1"/>
        </xdr:cNvSpPr>
      </xdr:nvSpPr>
      <xdr:spPr bwMode="auto">
        <a:xfrm>
          <a:off x="0" y="6410327"/>
          <a:ext cx="6276975" cy="249379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numCol="2" spcCol="432000" anchor="t" upright="1"/>
        <a:lstStyle/>
        <a:p>
          <a:pPr algn="l" rtl="0">
            <a:lnSpc>
              <a:spcPts val="1000"/>
            </a:lnSpc>
            <a:defRPr sz="1000"/>
          </a:pPr>
          <a:r>
            <a:rPr lang="de-DE" sz="900" b="0" i="0" u="none" strike="noStrike" baseline="0">
              <a:solidFill>
                <a:srgbClr val="000000"/>
              </a:solidFill>
              <a:latin typeface="Arial"/>
              <a:cs typeface="Arial"/>
            </a:rPr>
            <a:t>Anhand der noch vorläufigen Anbauflächen der Bodennutzungshaupterhebung errechnet sich eine Getreideernte von 2,9 Millionen (Mio.) Tonnen (t).         Allein 1,9 Mio. t oder 67 Prozent der Getreideernte entfallen auf den Weizen. </a:t>
          </a:r>
        </a:p>
        <a:p>
          <a:pPr algn="l" rtl="0">
            <a:lnSpc>
              <a:spcPts val="1000"/>
            </a:lnSpc>
            <a:defRPr sz="1000"/>
          </a:pPr>
          <a:r>
            <a:rPr lang="de-DE" sz="900" b="0" i="0" u="none" strike="noStrike" baseline="0">
              <a:solidFill>
                <a:srgbClr val="000000"/>
              </a:solidFill>
              <a:latin typeface="Arial"/>
              <a:cs typeface="Arial"/>
            </a:rPr>
            <a:t>Auf einer gegenüber dem Vorjahr um 16 000 ha ausgeweiteten Getreideanbaufläche und überdurch-schnittlichen Hektarerträgen fällt die Getreideernte damit um drei Prozent höher aus als im </a:t>
          </a:r>
          <a:r>
            <a:rPr lang="de-DE" sz="900" b="0" i="0" u="none" strike="noStrike" baseline="0">
              <a:solidFill>
                <a:srgbClr val="000000"/>
              </a:solidFill>
              <a:latin typeface="Arial"/>
              <a:ea typeface="+mn-ea"/>
              <a:cs typeface="Arial"/>
            </a:rPr>
            <a:t>Vorjahr.</a:t>
          </a:r>
        </a:p>
        <a:p>
          <a:pPr algn="l" rtl="0">
            <a:lnSpc>
              <a:spcPts val="1000"/>
            </a:lnSpc>
            <a:defRPr sz="1000"/>
          </a:pPr>
          <a:endParaRPr lang="de-DE" sz="900" b="0" i="0" u="none" strike="noStrike" baseline="0">
            <a:solidFill>
              <a:srgbClr val="000000"/>
            </a:solidFill>
            <a:latin typeface="Arial"/>
            <a:ea typeface="+mn-ea"/>
            <a:cs typeface="Arial"/>
          </a:endParaRPr>
        </a:p>
        <a:p>
          <a:pPr algn="l" rtl="0">
            <a:lnSpc>
              <a:spcPts val="1000"/>
            </a:lnSpc>
            <a:defRPr sz="1000"/>
          </a:pPr>
          <a:r>
            <a:rPr lang="de-DE" sz="900" b="0" i="0" u="none" strike="noStrike" baseline="0">
              <a:solidFill>
                <a:srgbClr val="000000"/>
              </a:solidFill>
              <a:latin typeface="Arial"/>
              <a:ea typeface="+mn-ea"/>
              <a:cs typeface="Arial"/>
            </a:rPr>
            <a:t>Die Getreidebestände zeigten sich mit einer guten Bestandesdichte im Frühjahr. Das Frühjahr war kalt und trocken, so dass die Vegetation ein bis zwei Wochen im Rückstand war. Im Mai/Juni wurde die Wasserversorgung auf leichten Standorten knapp. Durch viele Sonnen-stunden und einer ausgeglichenen Niederschlags-verteilung reiften im weiteren Verlauf gute Bestände heran. Die Getreideernte 2015 konnte bisher bei vergleichsweise gutem Wetter durchgeführt werden, örtlich sorgten allerdings Niederschläge für Unterbrechungen der Ernteaktivitäten.</a:t>
          </a:r>
        </a:p>
        <a:p>
          <a:pPr algn="l" rtl="0">
            <a:lnSpc>
              <a:spcPts val="1000"/>
            </a:lnSpc>
            <a:defRPr sz="1000"/>
          </a:pPr>
          <a:r>
            <a:rPr lang="de-DE" sz="900" b="0" i="0" u="none" strike="noStrike" baseline="0">
              <a:solidFill>
                <a:srgbClr val="000000"/>
              </a:solidFill>
              <a:latin typeface="Arial"/>
              <a:cs typeface="Arial"/>
            </a:rPr>
            <a:t>Auf einer gegenüber 2014 um 9 000 ha eingeschränkten Anbaufläche von 91 000 ha und einem Durchschnitts-ertrag von 43 dt/ha beträgt die Winterrapsernte rund        387 000 t.  Somit liegt die Erntemenge 16 Prozent unter der des Vorjahres.</a:t>
          </a:r>
        </a:p>
        <a:p>
          <a:pPr algn="l" rtl="0">
            <a:lnSpc>
              <a:spcPts val="1100"/>
            </a:lnSpc>
            <a:defRPr sz="1000"/>
          </a:pPr>
          <a:endParaRPr lang="de-DE" sz="900" b="0" i="0" u="none" strike="noStrike" baseline="0">
            <a:solidFill>
              <a:srgbClr val="000000"/>
            </a:solidFill>
            <a:latin typeface="Arial"/>
            <a:cs typeface="Arial"/>
          </a:endParaRPr>
        </a:p>
        <a:p>
          <a:pPr algn="l" rtl="0">
            <a:lnSpc>
              <a:spcPts val="1000"/>
            </a:lnSpc>
            <a:defRPr sz="1000"/>
          </a:pPr>
          <a:r>
            <a:rPr lang="de-DE" sz="900" b="0" i="0" u="none" strike="noStrike" baseline="0">
              <a:solidFill>
                <a:srgbClr val="000000"/>
              </a:solidFill>
              <a:latin typeface="Arial"/>
              <a:cs typeface="Arial"/>
            </a:rPr>
            <a:t>Auf einer gegenüber dem Vorjahr  eingeschränkten  Anbaufläche wird nach dem Stand von Ende August eine Kartoffelernte von knapp  184 000 t erwartet, das wären 23 Prozent weniger als im Jahr 2014. </a:t>
          </a:r>
        </a:p>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11</xdr:rowOff>
    </xdr:from>
    <xdr:to>
      <xdr:col>7</xdr:col>
      <xdr:colOff>724650</xdr:colOff>
      <xdr:row>21</xdr:row>
      <xdr:rowOff>25600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9586"/>
          <a:ext cx="6192000" cy="3264089"/>
        </a:xfrm>
        <a:prstGeom prst="rect">
          <a:avLst/>
        </a:prstGeom>
      </xdr:spPr>
    </xdr:pic>
    <xdr:clientData/>
  </xdr:twoCellAnchor>
  <xdr:twoCellAnchor editAs="oneCell">
    <xdr:from>
      <xdr:col>0</xdr:col>
      <xdr:colOff>0</xdr:colOff>
      <xdr:row>23</xdr:row>
      <xdr:rowOff>11</xdr:rowOff>
    </xdr:from>
    <xdr:to>
      <xdr:col>7</xdr:col>
      <xdr:colOff>724650</xdr:colOff>
      <xdr:row>43</xdr:row>
      <xdr:rowOff>25600</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219586"/>
          <a:ext cx="6192000" cy="32640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beitsbereiche/AB-2/AB-232/Ernte/BEE/Erntesch&#228;tzungen/2015/BEE-2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_II_1_m1509_SH_Quelldatei_N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E "/>
    </sheetNames>
    <sheetDataSet>
      <sheetData sheetId="0">
        <row r="14">
          <cell r="E14">
            <v>191191.72</v>
          </cell>
          <cell r="K14">
            <v>91.590630400472179</v>
          </cell>
          <cell r="L14">
            <v>104.79</v>
          </cell>
          <cell r="M14">
            <v>100.29</v>
          </cell>
          <cell r="R14">
            <v>1783467.3333333333</v>
          </cell>
          <cell r="S14">
            <v>1976824</v>
          </cell>
          <cell r="T14">
            <v>1917462</v>
          </cell>
        </row>
        <row r="15">
          <cell r="E15">
            <v>3360.78</v>
          </cell>
          <cell r="K15">
            <v>70.037036933353122</v>
          </cell>
          <cell r="L15">
            <v>79.33</v>
          </cell>
          <cell r="M15">
            <v>70.78</v>
          </cell>
          <cell r="R15">
            <v>45866.333333333336</v>
          </cell>
          <cell r="S15">
            <v>29762</v>
          </cell>
          <cell r="T15">
            <v>23788</v>
          </cell>
        </row>
        <row r="16">
          <cell r="K16">
            <v>90.88932706104346</v>
          </cell>
          <cell r="L16">
            <v>104.29</v>
          </cell>
          <cell r="M16">
            <v>99.78</v>
          </cell>
        </row>
        <row r="17">
          <cell r="E17">
            <v>27621.17</v>
          </cell>
          <cell r="K17">
            <v>70.954481172397749</v>
          </cell>
          <cell r="L17">
            <v>80.83</v>
          </cell>
          <cell r="M17">
            <v>78.98</v>
          </cell>
          <cell r="R17">
            <v>170227.33333333334</v>
          </cell>
          <cell r="S17">
            <v>184021</v>
          </cell>
          <cell r="T17">
            <v>218152</v>
          </cell>
        </row>
        <row r="18">
          <cell r="K18">
            <v>88.766203176007707</v>
          </cell>
          <cell r="L18">
            <v>101.81</v>
          </cell>
          <cell r="M18">
            <v>97.19</v>
          </cell>
          <cell r="S18">
            <v>2190607</v>
          </cell>
        </row>
        <row r="19">
          <cell r="E19">
            <v>59374.36</v>
          </cell>
          <cell r="K19">
            <v>85.006799469791744</v>
          </cell>
          <cell r="L19">
            <v>96.75</v>
          </cell>
          <cell r="M19">
            <v>101.72</v>
          </cell>
          <cell r="R19">
            <v>448445.83333333331</v>
          </cell>
          <cell r="S19">
            <v>526900</v>
          </cell>
          <cell r="T19">
            <v>603956</v>
          </cell>
        </row>
        <row r="20">
          <cell r="E20">
            <v>5425.74</v>
          </cell>
          <cell r="K20">
            <v>51.602944736626398</v>
          </cell>
          <cell r="L20">
            <v>55.13</v>
          </cell>
          <cell r="M20">
            <v>59.13</v>
          </cell>
          <cell r="R20">
            <v>36094.333333333336</v>
          </cell>
          <cell r="S20">
            <v>23136</v>
          </cell>
          <cell r="T20">
            <v>32082</v>
          </cell>
        </row>
        <row r="21">
          <cell r="K21">
            <v>81.096298711348012</v>
          </cell>
          <cell r="L21">
            <v>93.77</v>
          </cell>
          <cell r="M21">
            <v>98.15</v>
          </cell>
        </row>
        <row r="22">
          <cell r="E22">
            <v>7034.06</v>
          </cell>
          <cell r="K22">
            <v>55.379297955728042</v>
          </cell>
          <cell r="L22">
            <v>56.23</v>
          </cell>
          <cell r="M22">
            <v>60.47</v>
          </cell>
          <cell r="R22">
            <v>41514.5</v>
          </cell>
          <cell r="S22">
            <v>38528</v>
          </cell>
          <cell r="T22">
            <v>42535</v>
          </cell>
        </row>
        <row r="23">
          <cell r="E23">
            <v>7490.45</v>
          </cell>
          <cell r="K23">
            <v>71.927869371498318</v>
          </cell>
          <cell r="L23">
            <v>79.569999999999993</v>
          </cell>
          <cell r="M23">
            <v>80.37</v>
          </cell>
          <cell r="R23">
            <v>41800.833333333336</v>
          </cell>
          <cell r="S23">
            <v>41480</v>
          </cell>
          <cell r="T23">
            <v>60201</v>
          </cell>
        </row>
        <row r="24">
          <cell r="K24">
            <v>77.728130343457778</v>
          </cell>
          <cell r="L24">
            <v>89.09</v>
          </cell>
          <cell r="M24">
            <v>93.13</v>
          </cell>
        </row>
        <row r="25">
          <cell r="K25">
            <v>86.063034191645357</v>
          </cell>
          <cell r="L25">
            <v>98.66</v>
          </cell>
          <cell r="M25">
            <v>96.13</v>
          </cell>
        </row>
        <row r="26">
          <cell r="E26">
            <v>91043.05</v>
          </cell>
          <cell r="K26">
            <v>42.066181790811292</v>
          </cell>
          <cell r="L26">
            <v>46.24</v>
          </cell>
          <cell r="M26">
            <v>42.56</v>
          </cell>
          <cell r="R26">
            <v>412638.5</v>
          </cell>
          <cell r="S26">
            <v>462421</v>
          </cell>
          <cell r="T26">
            <v>387479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W"/>
      <sheetName val="SW"/>
      <sheetName val="RO"/>
      <sheetName val="WG"/>
      <sheetName val="SG"/>
      <sheetName val="HA+SM"/>
      <sheetName val="TR"/>
      <sheetName val="WR"/>
      <sheetName val="Kart."/>
      <sheetName val="Tabelle1"/>
    </sheetNames>
    <sheetDataSet>
      <sheetData sheetId="0">
        <row r="30">
          <cell r="E30">
            <v>100.25752727774965</v>
          </cell>
        </row>
        <row r="35">
          <cell r="E35">
            <v>89.082993576827064</v>
          </cell>
        </row>
        <row r="40">
          <cell r="E40">
            <v>83.548077569276941</v>
          </cell>
        </row>
        <row r="45">
          <cell r="E45">
            <v>102.4506677798134</v>
          </cell>
        </row>
      </sheetData>
      <sheetData sheetId="1" refreshError="1"/>
      <sheetData sheetId="2">
        <row r="30">
          <cell r="E30">
            <v>79.839024009978175</v>
          </cell>
        </row>
        <row r="35">
          <cell r="E35">
            <v>81.413793277710113</v>
          </cell>
        </row>
        <row r="40">
          <cell r="E40">
            <v>76.58996375155445</v>
          </cell>
        </row>
        <row r="45">
          <cell r="E45">
            <v>79.247892823847906</v>
          </cell>
        </row>
      </sheetData>
      <sheetData sheetId="3">
        <row r="30">
          <cell r="E30">
            <v>101.64986909768</v>
          </cell>
        </row>
        <row r="35">
          <cell r="E35">
            <v>92.824347239714001</v>
          </cell>
        </row>
        <row r="40">
          <cell r="E40">
            <v>85.556104118584784</v>
          </cell>
        </row>
        <row r="45">
          <cell r="E45">
            <v>104.03806870381807</v>
          </cell>
        </row>
      </sheetData>
      <sheetData sheetId="4">
        <row r="30">
          <cell r="E30">
            <v>63.295710400888915</v>
          </cell>
        </row>
        <row r="35">
          <cell r="E35">
            <v>57.786874040628526</v>
          </cell>
        </row>
        <row r="40">
          <cell r="E40">
            <v>56.434249095534447</v>
          </cell>
        </row>
        <row r="45">
          <cell r="E45">
            <v>62.619325464388879</v>
          </cell>
        </row>
      </sheetData>
      <sheetData sheetId="5">
        <row r="30">
          <cell r="E30">
            <v>63.832643021319981</v>
          </cell>
        </row>
        <row r="35">
          <cell r="E35">
            <v>55.664421310471518</v>
          </cell>
        </row>
        <row r="40">
          <cell r="E40">
            <v>55.46253978309727</v>
          </cell>
        </row>
        <row r="45">
          <cell r="E45">
            <v>61.51372955369699</v>
          </cell>
        </row>
      </sheetData>
      <sheetData sheetId="6">
        <row r="30">
          <cell r="E30">
            <v>82.647907647907658</v>
          </cell>
        </row>
        <row r="35">
          <cell r="E35">
            <v>76.175711210623291</v>
          </cell>
        </row>
        <row r="40">
          <cell r="C40">
            <v>72.099999999999994</v>
          </cell>
        </row>
        <row r="45">
          <cell r="E45">
            <v>84.24154795483814</v>
          </cell>
        </row>
      </sheetData>
      <sheetData sheetId="7">
        <row r="30">
          <cell r="E30">
            <v>44.159821766362604</v>
          </cell>
        </row>
        <row r="35">
          <cell r="E35">
            <v>38.952891835152158</v>
          </cell>
        </row>
        <row r="40">
          <cell r="E40">
            <v>37.150672520733153</v>
          </cell>
        </row>
        <row r="45">
          <cell r="E45">
            <v>42.958241686298557</v>
          </cell>
        </row>
      </sheetData>
      <sheetData sheetId="8" refreshError="1"/>
      <sheetData sheetId="9"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40" t="s">
        <v>39</v>
      </c>
      <c r="B3" s="140"/>
      <c r="C3" s="140"/>
      <c r="D3" s="140"/>
    </row>
    <row r="4" spans="1:7" ht="20.25" x14ac:dyDescent="0.3">
      <c r="A4" s="140" t="s">
        <v>40</v>
      </c>
      <c r="B4" s="140"/>
      <c r="C4" s="140"/>
      <c r="D4" s="140"/>
    </row>
    <row r="11" spans="1:7" ht="15.6" x14ac:dyDescent="0.3">
      <c r="A11" s="1"/>
      <c r="F11" s="2"/>
      <c r="G11" s="3"/>
    </row>
    <row r="13" spans="1:7" x14ac:dyDescent="0.25">
      <c r="A13" s="5"/>
    </row>
    <row r="15" spans="1:7" ht="22.7" x14ac:dyDescent="0.25">
      <c r="D15" s="141" t="s">
        <v>58</v>
      </c>
      <c r="E15" s="141"/>
      <c r="F15" s="141"/>
      <c r="G15" s="141"/>
    </row>
    <row r="16" spans="1:7" ht="15.6" x14ac:dyDescent="0.25">
      <c r="D16" s="142" t="s">
        <v>82</v>
      </c>
      <c r="E16" s="142"/>
      <c r="F16" s="142"/>
      <c r="G16" s="142"/>
    </row>
    <row r="18" spans="1:7" ht="33" x14ac:dyDescent="0.45">
      <c r="A18" s="143" t="s">
        <v>73</v>
      </c>
      <c r="B18" s="143"/>
      <c r="C18" s="143"/>
      <c r="D18" s="143"/>
      <c r="E18" s="143"/>
      <c r="F18" s="143"/>
      <c r="G18" s="143"/>
    </row>
    <row r="19" spans="1:7" ht="33" x14ac:dyDescent="0.45">
      <c r="A19" s="143" t="s">
        <v>129</v>
      </c>
      <c r="B19" s="143"/>
      <c r="C19" s="143"/>
      <c r="D19" s="143"/>
      <c r="E19" s="143"/>
      <c r="F19" s="143"/>
      <c r="G19" s="143"/>
    </row>
    <row r="20" spans="1:7" ht="33" x14ac:dyDescent="0.45">
      <c r="A20" s="188" t="s">
        <v>130</v>
      </c>
      <c r="B20" s="143"/>
      <c r="C20" s="143"/>
      <c r="D20" s="143"/>
      <c r="E20" s="143"/>
      <c r="F20" s="143"/>
      <c r="G20" s="143"/>
    </row>
    <row r="21" spans="1:7" ht="16.5" x14ac:dyDescent="0.25">
      <c r="A21" s="41"/>
      <c r="B21" s="41"/>
      <c r="C21" s="41"/>
      <c r="D21" s="41"/>
      <c r="E21" s="41"/>
      <c r="F21" s="41"/>
      <c r="G21" s="187"/>
    </row>
    <row r="22" spans="1:7" ht="15" x14ac:dyDescent="0.2">
      <c r="E22" s="138" t="s">
        <v>128</v>
      </c>
      <c r="F22" s="138"/>
      <c r="G22" s="138"/>
    </row>
    <row r="23" spans="1:7" ht="16.5" x14ac:dyDescent="0.25">
      <c r="A23" s="139"/>
      <c r="B23" s="139"/>
      <c r="C23" s="139"/>
      <c r="D23" s="139"/>
      <c r="E23" s="139"/>
      <c r="F23" s="139"/>
      <c r="G23" s="139"/>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6" x14ac:dyDescent="0.3">
      <c r="A1" s="153" t="s">
        <v>0</v>
      </c>
      <c r="B1" s="153"/>
      <c r="C1" s="153"/>
      <c r="D1" s="153"/>
      <c r="E1" s="153"/>
      <c r="F1" s="153"/>
      <c r="G1" s="153"/>
    </row>
    <row r="2" spans="1:7" s="49" customFormat="1" ht="15.6" x14ac:dyDescent="0.3">
      <c r="A2" s="50"/>
      <c r="B2" s="50"/>
      <c r="C2" s="50"/>
      <c r="D2" s="50"/>
      <c r="E2" s="50"/>
      <c r="F2" s="50"/>
      <c r="G2" s="50"/>
    </row>
    <row r="3" spans="1:7" s="49" customFormat="1" x14ac:dyDescent="0.25"/>
    <row r="4" spans="1:7" s="49" customFormat="1" ht="15.6" x14ac:dyDescent="0.3">
      <c r="A4" s="154" t="s">
        <v>1</v>
      </c>
      <c r="B4" s="155"/>
      <c r="C4" s="155"/>
      <c r="D4" s="155"/>
      <c r="E4" s="155"/>
      <c r="F4" s="155"/>
      <c r="G4" s="155"/>
    </row>
    <row r="5" spans="1:7" s="49" customFormat="1" x14ac:dyDescent="0.25">
      <c r="A5" s="156"/>
      <c r="B5" s="156"/>
      <c r="C5" s="156"/>
      <c r="D5" s="156"/>
      <c r="E5" s="156"/>
      <c r="F5" s="156"/>
      <c r="G5" s="156"/>
    </row>
    <row r="6" spans="1:7" s="49" customFormat="1" x14ac:dyDescent="0.25">
      <c r="A6" s="51" t="s">
        <v>64</v>
      </c>
    </row>
    <row r="7" spans="1:7" s="49" customFormat="1" ht="5.25" customHeight="1" x14ac:dyDescent="0.25">
      <c r="A7" s="51"/>
    </row>
    <row r="8" spans="1:7" s="49" customFormat="1" ht="12.75" customHeight="1" x14ac:dyDescent="0.2">
      <c r="A8" s="157" t="s">
        <v>41</v>
      </c>
      <c r="B8" s="147"/>
      <c r="C8" s="147"/>
      <c r="D8" s="147"/>
      <c r="E8" s="147"/>
      <c r="F8" s="147"/>
      <c r="G8" s="147"/>
    </row>
    <row r="9" spans="1:7" s="49" customFormat="1" x14ac:dyDescent="0.2">
      <c r="A9" s="146" t="s">
        <v>4</v>
      </c>
      <c r="B9" s="147"/>
      <c r="C9" s="147"/>
      <c r="D9" s="147"/>
      <c r="E9" s="147"/>
      <c r="F9" s="147"/>
      <c r="G9" s="147"/>
    </row>
    <row r="10" spans="1:7" s="49" customFormat="1" ht="5.25" customHeight="1" x14ac:dyDescent="0.25">
      <c r="A10" s="52"/>
    </row>
    <row r="11" spans="1:7" s="49" customFormat="1" ht="12.75" customHeight="1" x14ac:dyDescent="0.2">
      <c r="A11" s="152" t="s">
        <v>2</v>
      </c>
      <c r="B11" s="152"/>
      <c r="C11" s="152"/>
      <c r="D11" s="152"/>
      <c r="E11" s="152"/>
      <c r="F11" s="152"/>
      <c r="G11" s="152"/>
    </row>
    <row r="12" spans="1:7" s="49" customFormat="1" x14ac:dyDescent="0.25">
      <c r="A12" s="146" t="s">
        <v>3</v>
      </c>
      <c r="B12" s="147"/>
      <c r="C12" s="147"/>
      <c r="D12" s="147"/>
      <c r="E12" s="147"/>
      <c r="F12" s="147"/>
      <c r="G12" s="147"/>
    </row>
    <row r="13" spans="1:7" s="49" customFormat="1" x14ac:dyDescent="0.25">
      <c r="A13" s="53"/>
      <c r="B13" s="54"/>
      <c r="C13" s="54"/>
      <c r="D13" s="54"/>
      <c r="E13" s="54"/>
      <c r="F13" s="54"/>
      <c r="G13" s="54"/>
    </row>
    <row r="14" spans="1:7" s="49" customFormat="1" ht="12.75" customHeight="1" x14ac:dyDescent="0.25"/>
    <row r="15" spans="1:7" s="49" customFormat="1" ht="12.75" customHeight="1" x14ac:dyDescent="0.2">
      <c r="A15" s="149" t="s">
        <v>42</v>
      </c>
      <c r="B15" s="149"/>
      <c r="C15" s="149"/>
      <c r="D15" s="149"/>
      <c r="E15" s="149"/>
      <c r="F15" s="149"/>
      <c r="G15" s="149"/>
    </row>
    <row r="16" spans="1:7" s="49" customFormat="1" ht="5.25" customHeight="1" x14ac:dyDescent="0.25">
      <c r="A16" s="57"/>
      <c r="B16" s="58"/>
      <c r="C16" s="58"/>
      <c r="D16" s="58"/>
      <c r="E16" s="58"/>
      <c r="F16" s="58"/>
      <c r="G16" s="58"/>
    </row>
    <row r="17" spans="1:7" s="49" customFormat="1" ht="12.75" customHeight="1" x14ac:dyDescent="0.25">
      <c r="A17" s="148" t="s">
        <v>74</v>
      </c>
      <c r="B17" s="148"/>
      <c r="C17" s="148"/>
      <c r="D17" s="148"/>
      <c r="E17" s="148"/>
      <c r="F17" s="148"/>
      <c r="G17" s="148"/>
    </row>
    <row r="18" spans="1:7" s="49" customFormat="1" ht="12.75" customHeight="1" x14ac:dyDescent="0.25">
      <c r="A18" s="59" t="s">
        <v>75</v>
      </c>
      <c r="B18" s="59" t="s">
        <v>76</v>
      </c>
      <c r="C18" s="60"/>
      <c r="D18" s="60"/>
      <c r="E18" s="60"/>
      <c r="F18" s="60"/>
      <c r="G18" s="60"/>
    </row>
    <row r="19" spans="1:7" s="49" customFormat="1" ht="12.75" customHeight="1" x14ac:dyDescent="0.25">
      <c r="A19" s="59" t="s">
        <v>52</v>
      </c>
      <c r="B19" s="61" t="s">
        <v>77</v>
      </c>
      <c r="C19" s="60"/>
      <c r="D19" s="60"/>
      <c r="E19" s="60"/>
      <c r="F19" s="60"/>
      <c r="G19" s="60"/>
    </row>
    <row r="20" spans="1:7" s="49" customFormat="1" ht="12.75" customHeight="1" x14ac:dyDescent="0.25">
      <c r="A20" s="59"/>
      <c r="B20" s="61"/>
      <c r="C20" s="60"/>
      <c r="D20" s="60"/>
      <c r="E20" s="60"/>
      <c r="F20" s="60"/>
      <c r="G20" s="60"/>
    </row>
    <row r="21" spans="1:7" s="49" customFormat="1" ht="12.75" customHeight="1" x14ac:dyDescent="0.25">
      <c r="A21" s="59"/>
      <c r="B21" s="61"/>
      <c r="C21" s="60"/>
      <c r="D21" s="60"/>
      <c r="E21" s="60"/>
      <c r="F21" s="60"/>
      <c r="G21" s="60"/>
    </row>
    <row r="22" spans="1:7" s="49" customFormat="1" ht="12.75" customHeight="1" x14ac:dyDescent="0.25">
      <c r="A22" s="149" t="s">
        <v>59</v>
      </c>
      <c r="B22" s="149"/>
      <c r="C22" s="149"/>
      <c r="D22" s="149"/>
      <c r="E22" s="149"/>
      <c r="F22" s="149"/>
      <c r="G22" s="149"/>
    </row>
    <row r="23" spans="1:7" s="49" customFormat="1" ht="5.25" customHeight="1" x14ac:dyDescent="0.25">
      <c r="A23" s="57"/>
      <c r="B23" s="58"/>
      <c r="C23" s="58"/>
      <c r="D23" s="58"/>
      <c r="E23" s="58"/>
      <c r="F23" s="58"/>
      <c r="G23" s="58"/>
    </row>
    <row r="24" spans="1:7" s="49" customFormat="1" ht="12.75" customHeight="1" x14ac:dyDescent="0.25">
      <c r="A24" s="60" t="s">
        <v>53</v>
      </c>
      <c r="B24" s="148" t="s">
        <v>54</v>
      </c>
      <c r="C24" s="148"/>
      <c r="D24" s="60"/>
      <c r="E24" s="60"/>
      <c r="F24" s="60"/>
      <c r="G24" s="60"/>
    </row>
    <row r="25" spans="1:7" s="49" customFormat="1" ht="12.75" customHeight="1" x14ac:dyDescent="0.2">
      <c r="A25" s="60" t="s">
        <v>55</v>
      </c>
      <c r="B25" s="148" t="s">
        <v>56</v>
      </c>
      <c r="C25" s="148"/>
      <c r="D25" s="60"/>
      <c r="E25" s="60"/>
      <c r="F25" s="60"/>
      <c r="G25" s="60"/>
    </row>
    <row r="26" spans="1:7" s="49" customFormat="1" ht="12.75" customHeight="1" x14ac:dyDescent="0.25">
      <c r="A26" s="60"/>
      <c r="B26" s="148" t="s">
        <v>57</v>
      </c>
      <c r="C26" s="148"/>
      <c r="D26" s="62"/>
      <c r="E26" s="62"/>
      <c r="F26" s="62"/>
      <c r="G26" s="62"/>
    </row>
    <row r="27" spans="1:7" s="49" customFormat="1" ht="12.75" customHeight="1" x14ac:dyDescent="0.25">
      <c r="A27" s="57"/>
      <c r="B27" s="58"/>
      <c r="C27" s="58"/>
      <c r="D27" s="58"/>
      <c r="E27" s="58"/>
      <c r="F27" s="58"/>
      <c r="G27" s="58"/>
    </row>
    <row r="28" spans="1:7" s="49" customFormat="1" x14ac:dyDescent="0.25">
      <c r="A28" s="60" t="s">
        <v>78</v>
      </c>
      <c r="B28" s="150" t="s">
        <v>60</v>
      </c>
      <c r="C28" s="151"/>
      <c r="D28" s="151"/>
      <c r="E28" s="151"/>
      <c r="F28" s="151"/>
      <c r="G28" s="151"/>
    </row>
    <row r="29" spans="1:7" s="49" customFormat="1" ht="12.75" customHeight="1" x14ac:dyDescent="0.25">
      <c r="A29" s="60"/>
      <c r="B29" s="63"/>
      <c r="C29" s="64"/>
      <c r="D29" s="64"/>
      <c r="E29" s="64"/>
      <c r="F29" s="64"/>
      <c r="G29" s="64"/>
    </row>
    <row r="30" spans="1:7" s="49" customFormat="1" ht="14.1" customHeight="1" x14ac:dyDescent="0.25">
      <c r="A30" s="60"/>
      <c r="B30" s="63"/>
      <c r="C30" s="64"/>
      <c r="D30" s="64"/>
      <c r="E30" s="64"/>
      <c r="F30" s="64"/>
      <c r="G30" s="64"/>
    </row>
    <row r="31" spans="1:7" s="49" customFormat="1" x14ac:dyDescent="0.25">
      <c r="A31" s="60"/>
      <c r="B31" s="62"/>
      <c r="C31" s="62"/>
      <c r="D31" s="62"/>
      <c r="E31" s="62"/>
      <c r="F31" s="62"/>
      <c r="G31" s="62"/>
    </row>
    <row r="32" spans="1:7" s="49" customFormat="1" ht="28.35" customHeight="1" x14ac:dyDescent="0.2">
      <c r="A32" s="145" t="s">
        <v>79</v>
      </c>
      <c r="B32" s="145"/>
      <c r="C32" s="145"/>
      <c r="D32" s="145"/>
      <c r="E32" s="145"/>
      <c r="F32" s="145"/>
      <c r="G32" s="145"/>
    </row>
    <row r="33" spans="1:7" s="49" customFormat="1" ht="45.4" customHeight="1" x14ac:dyDescent="0.2">
      <c r="A33" s="145" t="s">
        <v>63</v>
      </c>
      <c r="B33" s="145"/>
      <c r="C33" s="145"/>
      <c r="D33" s="145"/>
      <c r="E33" s="145"/>
      <c r="F33" s="145"/>
      <c r="G33" s="145"/>
    </row>
    <row r="34" spans="1:7" s="49" customFormat="1" x14ac:dyDescent="0.25">
      <c r="A34" s="65"/>
      <c r="B34" s="65"/>
      <c r="C34" s="65"/>
      <c r="D34" s="65"/>
      <c r="E34" s="65"/>
      <c r="F34" s="65"/>
      <c r="G34" s="65"/>
    </row>
    <row r="35" spans="1:7" s="49" customFormat="1" x14ac:dyDescent="0.25">
      <c r="A35" s="65"/>
      <c r="B35" s="65"/>
      <c r="C35" s="65"/>
      <c r="D35" s="65"/>
      <c r="E35" s="65"/>
      <c r="F35" s="65"/>
      <c r="G35" s="65"/>
    </row>
    <row r="36" spans="1:7" s="49" customFormat="1" x14ac:dyDescent="0.2">
      <c r="A36" s="66" t="s">
        <v>61</v>
      </c>
      <c r="B36" s="66"/>
      <c r="C36" s="62"/>
      <c r="D36" s="62"/>
      <c r="E36" s="62"/>
      <c r="F36" s="62"/>
      <c r="G36" s="62"/>
    </row>
    <row r="37" spans="1:7" s="49" customFormat="1" x14ac:dyDescent="0.25">
      <c r="A37" s="66"/>
      <c r="B37" s="66"/>
      <c r="C37" s="62"/>
      <c r="D37" s="62"/>
      <c r="E37" s="62"/>
      <c r="F37" s="62"/>
      <c r="G37" s="62"/>
    </row>
    <row r="38" spans="1:7" s="49" customFormat="1" x14ac:dyDescent="0.2">
      <c r="A38" s="67">
        <v>0</v>
      </c>
      <c r="B38" s="68" t="s">
        <v>5</v>
      </c>
      <c r="C38" s="58"/>
      <c r="D38" s="58"/>
      <c r="E38" s="58"/>
      <c r="F38" s="58"/>
      <c r="G38" s="58"/>
    </row>
    <row r="39" spans="1:7" s="49" customFormat="1" x14ac:dyDescent="0.2">
      <c r="A39" s="69" t="s">
        <v>10</v>
      </c>
      <c r="B39" s="68" t="s">
        <v>6</v>
      </c>
      <c r="C39" s="58"/>
      <c r="D39" s="58"/>
      <c r="E39" s="58"/>
      <c r="F39" s="58"/>
      <c r="G39" s="58"/>
    </row>
    <row r="40" spans="1:7" s="49" customFormat="1" x14ac:dyDescent="0.2">
      <c r="A40" s="70" t="s">
        <v>11</v>
      </c>
      <c r="B40" s="68" t="s">
        <v>7</v>
      </c>
      <c r="C40" s="58"/>
      <c r="D40" s="58"/>
      <c r="E40" s="58"/>
      <c r="F40" s="58"/>
      <c r="G40" s="58"/>
    </row>
    <row r="41" spans="1:7" s="49" customFormat="1" ht="12.75" customHeight="1" x14ac:dyDescent="0.2">
      <c r="A41" s="70" t="s">
        <v>12</v>
      </c>
      <c r="B41" s="68" t="s">
        <v>8</v>
      </c>
      <c r="C41" s="58"/>
      <c r="D41" s="58"/>
      <c r="E41" s="58"/>
      <c r="F41" s="58"/>
      <c r="G41" s="58"/>
    </row>
    <row r="42" spans="1:7" s="49" customFormat="1" x14ac:dyDescent="0.2">
      <c r="A42" s="69" t="s">
        <v>62</v>
      </c>
      <c r="B42" s="68" t="s">
        <v>9</v>
      </c>
      <c r="C42" s="58"/>
      <c r="D42" s="58"/>
      <c r="E42" s="58"/>
      <c r="F42" s="58"/>
      <c r="G42" s="58"/>
    </row>
    <row r="43" spans="1:7" s="49" customFormat="1" x14ac:dyDescent="0.25"/>
    <row r="44" spans="1:7" s="49" customFormat="1" x14ac:dyDescent="0.25"/>
    <row r="45" spans="1:7" s="49" customFormat="1" x14ac:dyDescent="0.2">
      <c r="A45" s="66" t="s">
        <v>114</v>
      </c>
    </row>
    <row r="46" spans="1:7" s="49" customFormat="1" ht="17.850000000000001" customHeight="1" x14ac:dyDescent="0.2">
      <c r="A46" s="144" t="s">
        <v>124</v>
      </c>
      <c r="B46" s="144"/>
      <c r="C46" s="144"/>
      <c r="D46" s="144"/>
      <c r="E46" s="144"/>
      <c r="F46" s="144"/>
      <c r="G46" s="144"/>
    </row>
    <row r="47" spans="1:7" s="49" customFormat="1" x14ac:dyDescent="0.2">
      <c r="A47" s="144"/>
      <c r="B47" s="144"/>
      <c r="C47" s="144"/>
      <c r="D47" s="144"/>
      <c r="E47" s="144"/>
      <c r="F47" s="144"/>
      <c r="G47" s="144"/>
    </row>
    <row r="48" spans="1:7" s="49" customFormat="1" x14ac:dyDescent="0.2">
      <c r="A48" s="144"/>
      <c r="B48" s="144"/>
      <c r="C48" s="144"/>
      <c r="D48" s="144"/>
      <c r="E48" s="144"/>
      <c r="F48" s="144"/>
      <c r="G48" s="144"/>
    </row>
    <row r="49" spans="1:7" s="49" customFormat="1" x14ac:dyDescent="0.2">
      <c r="A49" s="144"/>
      <c r="B49" s="144"/>
      <c r="C49" s="144"/>
      <c r="D49" s="144"/>
      <c r="E49" s="144"/>
      <c r="F49" s="144"/>
      <c r="G49" s="144"/>
    </row>
    <row r="50" spans="1:7" s="49" customFormat="1" x14ac:dyDescent="0.2">
      <c r="A50" s="144"/>
      <c r="B50" s="144"/>
      <c r="C50" s="144"/>
      <c r="D50" s="144"/>
      <c r="E50" s="144"/>
      <c r="F50" s="144"/>
      <c r="G50" s="144"/>
    </row>
    <row r="51" spans="1:7" s="49" customFormat="1" x14ac:dyDescent="0.2">
      <c r="A51" s="144"/>
      <c r="B51" s="144"/>
      <c r="C51" s="144"/>
      <c r="D51" s="144"/>
      <c r="E51" s="144"/>
      <c r="F51" s="144"/>
      <c r="G51" s="144"/>
    </row>
    <row r="52" spans="1:7" s="49" customFormat="1" x14ac:dyDescent="0.2">
      <c r="A52" s="55"/>
      <c r="B52" s="55"/>
    </row>
    <row r="53" spans="1:7" s="49" customFormat="1" x14ac:dyDescent="0.2">
      <c r="A53" s="55"/>
      <c r="B53" s="55"/>
    </row>
    <row r="54" spans="1:7" s="49" customFormat="1" x14ac:dyDescent="0.2">
      <c r="A54" s="71" t="s">
        <v>80</v>
      </c>
      <c r="B54" s="55"/>
    </row>
    <row r="55" spans="1:7" s="49" customFormat="1" x14ac:dyDescent="0.2">
      <c r="A55" s="71" t="s">
        <v>81</v>
      </c>
      <c r="B55" s="55"/>
    </row>
    <row r="56" spans="1:7" s="49" customFormat="1" x14ac:dyDescent="0.2"/>
    <row r="57" spans="1:7" x14ac:dyDescent="0.2">
      <c r="A57" s="55"/>
      <c r="B57" s="56"/>
      <c r="C57" s="56"/>
      <c r="D57" s="56"/>
      <c r="E57" s="56"/>
      <c r="F57" s="56"/>
      <c r="G57" s="56"/>
    </row>
    <row r="58" spans="1:7" x14ac:dyDescent="0.2">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row r="175" spans="1:7" x14ac:dyDescent="0.2">
      <c r="A175" s="56"/>
      <c r="B175" s="56"/>
      <c r="C175" s="56"/>
      <c r="D175" s="56"/>
      <c r="E175" s="56"/>
      <c r="F175" s="56"/>
      <c r="G175" s="56"/>
    </row>
    <row r="176" spans="1:7" x14ac:dyDescent="0.2">
      <c r="A176" s="56"/>
      <c r="B176" s="56"/>
      <c r="C176" s="56"/>
      <c r="D176" s="56"/>
      <c r="E176" s="56"/>
      <c r="F176" s="56"/>
      <c r="G176" s="56"/>
    </row>
    <row r="177" spans="1:7" x14ac:dyDescent="0.2">
      <c r="A177" s="56"/>
      <c r="B177" s="56"/>
      <c r="C177" s="56"/>
      <c r="D177" s="56"/>
      <c r="E177" s="56"/>
      <c r="F177" s="56"/>
      <c r="G177" s="56"/>
    </row>
    <row r="178" spans="1:7" x14ac:dyDescent="0.2">
      <c r="A178" s="56"/>
      <c r="B178" s="56"/>
      <c r="C178" s="56"/>
      <c r="D178" s="56"/>
      <c r="E178" s="56"/>
      <c r="F178" s="56"/>
      <c r="G178" s="56"/>
    </row>
  </sheetData>
  <mergeCells count="17">
    <mergeCell ref="A11:G11"/>
    <mergeCell ref="A1:G1"/>
    <mergeCell ref="A4:G4"/>
    <mergeCell ref="A5:G5"/>
    <mergeCell ref="A8:G8"/>
    <mergeCell ref="A9:G9"/>
    <mergeCell ref="A46:G51"/>
    <mergeCell ref="A33:G33"/>
    <mergeCell ref="A12:G12"/>
    <mergeCell ref="B24:C24"/>
    <mergeCell ref="B25:C25"/>
    <mergeCell ref="B26:C26"/>
    <mergeCell ref="A32:G32"/>
    <mergeCell ref="A15:G15"/>
    <mergeCell ref="A17:G17"/>
    <mergeCell ref="A22:G22"/>
    <mergeCell ref="B28:G28"/>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1 - 9/15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election sqref="A1:H1"/>
    </sheetView>
  </sheetViews>
  <sheetFormatPr baseColWidth="10" defaultColWidth="11.28515625" defaultRowHeight="12" x14ac:dyDescent="0.2"/>
  <cols>
    <col min="1" max="1" width="26.7109375" style="74" customWidth="1"/>
    <col min="2" max="3" width="10.7109375" style="74" customWidth="1"/>
    <col min="4" max="4" width="10.140625" style="74" customWidth="1"/>
    <col min="5" max="5" width="5.140625" style="74" customWidth="1"/>
    <col min="6" max="6" width="6.5703125" style="74" customWidth="1"/>
    <col min="7" max="8" width="10.7109375" style="74" customWidth="1"/>
    <col min="9" max="16384" width="11.28515625" style="74"/>
  </cols>
  <sheetData>
    <row r="1" spans="1:8" s="72" customFormat="1" ht="12.75" x14ac:dyDescent="0.2">
      <c r="A1" s="160" t="s">
        <v>83</v>
      </c>
      <c r="B1" s="160"/>
      <c r="C1" s="160"/>
      <c r="D1" s="160"/>
      <c r="E1" s="160"/>
      <c r="F1" s="160"/>
      <c r="G1" s="160"/>
      <c r="H1" s="160"/>
    </row>
    <row r="2" spans="1:8" ht="12.75" hidden="1" x14ac:dyDescent="0.2">
      <c r="A2" s="73"/>
      <c r="B2" s="73"/>
      <c r="C2" s="73"/>
      <c r="D2" s="73"/>
      <c r="E2" s="73"/>
      <c r="F2" s="73"/>
      <c r="G2" s="73"/>
      <c r="H2" s="73"/>
    </row>
    <row r="3" spans="1:8" ht="12.75" customHeight="1" x14ac:dyDescent="0.2">
      <c r="D3" s="75"/>
    </row>
    <row r="4" spans="1:8" ht="18.75" customHeight="1" x14ac:dyDescent="0.2">
      <c r="A4" s="161" t="s">
        <v>65</v>
      </c>
      <c r="B4" s="164" t="s">
        <v>115</v>
      </c>
      <c r="C4" s="167" t="s">
        <v>84</v>
      </c>
      <c r="D4" s="167"/>
      <c r="E4" s="167"/>
      <c r="F4" s="167"/>
      <c r="G4" s="167"/>
      <c r="H4" s="168"/>
    </row>
    <row r="5" spans="1:8" ht="17.45" customHeight="1" x14ac:dyDescent="0.2">
      <c r="A5" s="162"/>
      <c r="B5" s="165"/>
      <c r="C5" s="169" t="s">
        <v>125</v>
      </c>
      <c r="D5" s="170">
        <v>2014</v>
      </c>
      <c r="E5" s="171">
        <v>2015</v>
      </c>
      <c r="F5" s="161"/>
      <c r="G5" s="170" t="s">
        <v>116</v>
      </c>
      <c r="H5" s="158"/>
    </row>
    <row r="6" spans="1:8" ht="48" customHeight="1" x14ac:dyDescent="0.2">
      <c r="A6" s="162"/>
      <c r="B6" s="165"/>
      <c r="C6" s="169"/>
      <c r="D6" s="170"/>
      <c r="E6" s="172"/>
      <c r="F6" s="163"/>
      <c r="G6" s="76" t="s">
        <v>125</v>
      </c>
      <c r="H6" s="77">
        <v>2014</v>
      </c>
    </row>
    <row r="7" spans="1:8" ht="18" customHeight="1" x14ac:dyDescent="0.2">
      <c r="A7" s="163"/>
      <c r="B7" s="166"/>
      <c r="C7" s="158" t="s">
        <v>85</v>
      </c>
      <c r="D7" s="159"/>
      <c r="E7" s="159"/>
      <c r="F7" s="173"/>
      <c r="G7" s="158" t="s">
        <v>86</v>
      </c>
      <c r="H7" s="159"/>
    </row>
    <row r="8" spans="1:8" s="82" customFormat="1" ht="15.75" customHeight="1" x14ac:dyDescent="0.35">
      <c r="A8" s="78"/>
      <c r="B8" s="79"/>
      <c r="C8" s="80"/>
      <c r="D8" s="80"/>
      <c r="E8" s="80"/>
      <c r="F8" s="80"/>
      <c r="G8" s="81"/>
      <c r="H8" s="81"/>
    </row>
    <row r="9" spans="1:8" ht="15.95" customHeight="1" x14ac:dyDescent="0.2">
      <c r="A9" s="78" t="s">
        <v>66</v>
      </c>
      <c r="B9" s="80">
        <f>SUM('[3]BEE '!$E$14)/1000</f>
        <v>191.19172</v>
      </c>
      <c r="C9" s="80">
        <f>SUM('[3]BEE '!$K$14)</f>
        <v>91.590630400472179</v>
      </c>
      <c r="D9" s="80">
        <f>SUM('[3]BEE '!$L$14)</f>
        <v>104.79</v>
      </c>
      <c r="E9" s="80"/>
      <c r="F9" s="80">
        <f>SUM('[3]BEE '!$M$14)</f>
        <v>100.29</v>
      </c>
      <c r="G9" s="81">
        <f t="shared" ref="G9:G21" si="0">F9*100/C9-100</f>
        <v>9.4980999273512765</v>
      </c>
      <c r="H9" s="81">
        <f t="shared" ref="H9:H21" si="1">F9*100/D9-100</f>
        <v>-4.2943028914972814</v>
      </c>
    </row>
    <row r="10" spans="1:8" ht="15.95" customHeight="1" x14ac:dyDescent="0.2">
      <c r="A10" s="78" t="s">
        <v>87</v>
      </c>
      <c r="B10" s="80">
        <f>SUM('[3]BEE '!$E$15)/1000</f>
        <v>3.3607800000000001</v>
      </c>
      <c r="C10" s="80">
        <f>SUM('[3]BEE '!$K$15)</f>
        <v>70.037036933353122</v>
      </c>
      <c r="D10" s="80">
        <f>SUM('[3]BEE '!$L$15)</f>
        <v>79.33</v>
      </c>
      <c r="E10" s="80"/>
      <c r="F10" s="80">
        <f>SUM('[3]BEE '!$M$15)</f>
        <v>70.78</v>
      </c>
      <c r="G10" s="81">
        <f t="shared" si="0"/>
        <v>1.0608145335358472</v>
      </c>
      <c r="H10" s="81">
        <f t="shared" si="1"/>
        <v>-10.777763771587033</v>
      </c>
    </row>
    <row r="11" spans="1:8" s="84" customFormat="1" ht="27" customHeight="1" x14ac:dyDescent="0.25">
      <c r="A11" s="113" t="s">
        <v>88</v>
      </c>
      <c r="B11" s="80">
        <f>SUM(B9:B10)</f>
        <v>194.55250000000001</v>
      </c>
      <c r="C11" s="80">
        <f>SUM('[3]BEE '!$K$16)</f>
        <v>90.88932706104346</v>
      </c>
      <c r="D11" s="80">
        <f>SUM('[3]BEE '!$L$16)</f>
        <v>104.29</v>
      </c>
      <c r="E11" s="80" t="s">
        <v>89</v>
      </c>
      <c r="F11" s="80">
        <f>SUM('[3]BEE '!$M$16)</f>
        <v>99.78</v>
      </c>
      <c r="G11" s="81">
        <f t="shared" si="0"/>
        <v>9.7818668334790857</v>
      </c>
      <c r="H11" s="81">
        <f t="shared" si="1"/>
        <v>-4.3244798158979876</v>
      </c>
    </row>
    <row r="12" spans="1:8" ht="15.95" customHeight="1" x14ac:dyDescent="0.2">
      <c r="A12" s="83" t="s">
        <v>90</v>
      </c>
      <c r="B12" s="80">
        <f>SUM('[3]BEE '!$E$17)/1000</f>
        <v>27.621169999999999</v>
      </c>
      <c r="C12" s="80">
        <f>SUM('[3]BEE '!$K$17)</f>
        <v>70.954481172397749</v>
      </c>
      <c r="D12" s="80">
        <f>SUM('[3]BEE '!$L$17)</f>
        <v>80.83</v>
      </c>
      <c r="E12" s="80"/>
      <c r="F12" s="80">
        <f>SUM('[3]BEE '!$M$17)</f>
        <v>78.98</v>
      </c>
      <c r="G12" s="81">
        <f t="shared" si="0"/>
        <v>11.310799113734177</v>
      </c>
      <c r="H12" s="81">
        <f t="shared" si="1"/>
        <v>-2.288754175429915</v>
      </c>
    </row>
    <row r="13" spans="1:8" ht="27" customHeight="1" x14ac:dyDescent="0.2">
      <c r="A13" s="113" t="s">
        <v>91</v>
      </c>
      <c r="B13" s="80">
        <f>SUM(B11:B12)</f>
        <v>222.17367000000002</v>
      </c>
      <c r="C13" s="80">
        <f>SUM('[3]BEE '!$K$18)</f>
        <v>88.766203176007707</v>
      </c>
      <c r="D13" s="80">
        <f>SUM('[3]BEE '!$L$18)</f>
        <v>101.81</v>
      </c>
      <c r="E13" s="80" t="s">
        <v>89</v>
      </c>
      <c r="F13" s="80">
        <f>SUM('[3]BEE '!$M$18)</f>
        <v>97.19</v>
      </c>
      <c r="G13" s="81">
        <f t="shared" si="0"/>
        <v>9.4898694802676147</v>
      </c>
      <c r="H13" s="81">
        <f t="shared" si="1"/>
        <v>-4.5378646498379425</v>
      </c>
    </row>
    <row r="14" spans="1:8" ht="15.95" customHeight="1" x14ac:dyDescent="0.2">
      <c r="A14" s="78" t="s">
        <v>69</v>
      </c>
      <c r="B14" s="80">
        <f>SUM('[3]BEE '!$E$19)/1000</f>
        <v>59.374360000000003</v>
      </c>
      <c r="C14" s="80">
        <f>SUM('[3]BEE '!$K$19)</f>
        <v>85.006799469791744</v>
      </c>
      <c r="D14" s="80">
        <f>SUM('[3]BEE '!$L$19)</f>
        <v>96.75</v>
      </c>
      <c r="E14" s="80"/>
      <c r="F14" s="80">
        <f>SUM('[3]BEE '!$M$19)</f>
        <v>101.72</v>
      </c>
      <c r="G14" s="81">
        <f t="shared" si="0"/>
        <v>19.661016100420895</v>
      </c>
      <c r="H14" s="81">
        <f t="shared" si="1"/>
        <v>5.1369509043927621</v>
      </c>
    </row>
    <row r="15" spans="1:8" ht="15.95" customHeight="1" x14ac:dyDescent="0.2">
      <c r="A15" s="78" t="s">
        <v>71</v>
      </c>
      <c r="B15" s="80">
        <f>SUM('[3]BEE '!$E$20)/1000</f>
        <v>5.4257399999999993</v>
      </c>
      <c r="C15" s="80">
        <f>SUM('[3]BEE '!$K$20)</f>
        <v>51.602944736626398</v>
      </c>
      <c r="D15" s="80">
        <f>SUM('[3]BEE '!$L$20)</f>
        <v>55.13</v>
      </c>
      <c r="E15" s="80"/>
      <c r="F15" s="80">
        <f>SUM('[3]BEE '!$M$20)</f>
        <v>59.13</v>
      </c>
      <c r="G15" s="81">
        <f t="shared" si="0"/>
        <v>14.58648397255341</v>
      </c>
      <c r="H15" s="81">
        <f t="shared" si="1"/>
        <v>7.2555777253763836</v>
      </c>
    </row>
    <row r="16" spans="1:8" ht="27" customHeight="1" x14ac:dyDescent="0.2">
      <c r="A16" s="113" t="s">
        <v>92</v>
      </c>
      <c r="B16" s="80">
        <f>SUM(B14:B15)</f>
        <v>64.8001</v>
      </c>
      <c r="C16" s="80">
        <f>SUM('[3]BEE '!$K$21)</f>
        <v>81.096298711348012</v>
      </c>
      <c r="D16" s="80">
        <f>SUM('[3]BEE '!$L$21)</f>
        <v>93.77</v>
      </c>
      <c r="E16" s="80" t="s">
        <v>89</v>
      </c>
      <c r="F16" s="80">
        <f>SUM('[3]BEE '!$M$21)</f>
        <v>98.15</v>
      </c>
      <c r="G16" s="81">
        <f t="shared" si="0"/>
        <v>21.028951456036822</v>
      </c>
      <c r="H16" s="81">
        <f t="shared" si="1"/>
        <v>4.6710035192492256</v>
      </c>
    </row>
    <row r="17" spans="1:8" s="84" customFormat="1" ht="15.95" customHeight="1" x14ac:dyDescent="0.25">
      <c r="A17" s="83" t="s">
        <v>93</v>
      </c>
      <c r="B17" s="80">
        <f>SUM('[3]BEE '!$E$22)/1000</f>
        <v>7.0340600000000002</v>
      </c>
      <c r="C17" s="80">
        <f>SUM('[3]BEE '!$K$22)</f>
        <v>55.379297955728042</v>
      </c>
      <c r="D17" s="80">
        <f>SUM('[3]BEE '!$L$22)</f>
        <v>56.23</v>
      </c>
      <c r="E17" s="80"/>
      <c r="F17" s="80">
        <f>SUM('[3]BEE '!$M$22)</f>
        <v>60.47</v>
      </c>
      <c r="G17" s="81">
        <f t="shared" si="0"/>
        <v>9.1924279147446555</v>
      </c>
      <c r="H17" s="81">
        <f t="shared" si="1"/>
        <v>7.5404588298061554</v>
      </c>
    </row>
    <row r="18" spans="1:8" ht="15.95" customHeight="1" x14ac:dyDescent="0.2">
      <c r="A18" s="83" t="s">
        <v>94</v>
      </c>
      <c r="B18" s="80">
        <f>SUM('[3]BEE '!$E$23)/1000</f>
        <v>7.4904500000000001</v>
      </c>
      <c r="C18" s="80">
        <f>SUM('[3]BEE '!$K$23)</f>
        <v>71.927869371498318</v>
      </c>
      <c r="D18" s="80">
        <f>SUM('[3]BEE '!$L$23)</f>
        <v>79.569999999999993</v>
      </c>
      <c r="E18" s="80"/>
      <c r="F18" s="80">
        <f>SUM('[3]BEE '!$M$23)</f>
        <v>80.37</v>
      </c>
      <c r="G18" s="81">
        <f t="shared" si="0"/>
        <v>11.73693966228744</v>
      </c>
      <c r="H18" s="81">
        <f t="shared" si="1"/>
        <v>1.0054040467512948</v>
      </c>
    </row>
    <row r="19" spans="1:8" ht="27" customHeight="1" x14ac:dyDescent="0.2">
      <c r="A19" s="113" t="s">
        <v>95</v>
      </c>
      <c r="B19" s="80">
        <f>SUM(B16:B18)</f>
        <v>79.324609999999993</v>
      </c>
      <c r="C19" s="80">
        <f>SUM('[3]BEE '!$K$24)</f>
        <v>77.728130343457778</v>
      </c>
      <c r="D19" s="80">
        <f>SUM('[3]BEE '!$L$24)</f>
        <v>89.09</v>
      </c>
      <c r="E19" s="80" t="s">
        <v>89</v>
      </c>
      <c r="F19" s="80">
        <f>SUM('[3]BEE '!$M$24)</f>
        <v>93.13</v>
      </c>
      <c r="G19" s="81">
        <f t="shared" si="0"/>
        <v>19.815052270633402</v>
      </c>
      <c r="H19" s="81">
        <f t="shared" si="1"/>
        <v>4.5347401504096894</v>
      </c>
    </row>
    <row r="20" spans="1:8" ht="27" customHeight="1" x14ac:dyDescent="0.2">
      <c r="A20" s="113" t="s">
        <v>96</v>
      </c>
      <c r="B20" s="114">
        <f>SUM(B13,B19)</f>
        <v>301.49828000000002</v>
      </c>
      <c r="C20" s="114">
        <f>SUM('[3]BEE '!$K$25)</f>
        <v>86.063034191645357</v>
      </c>
      <c r="D20" s="114">
        <f>SUM('[3]BEE '!$L$25)</f>
        <v>98.66</v>
      </c>
      <c r="E20" s="114" t="s">
        <v>89</v>
      </c>
      <c r="F20" s="114">
        <f>SUM('[3]BEE '!$M$25)</f>
        <v>96.13</v>
      </c>
      <c r="G20" s="115">
        <f t="shared" si="0"/>
        <v>11.697200665662677</v>
      </c>
      <c r="H20" s="115">
        <f t="shared" si="1"/>
        <v>-2.5643624569227654</v>
      </c>
    </row>
    <row r="21" spans="1:8" s="84" customFormat="1" ht="15.95" customHeight="1" x14ac:dyDescent="0.25">
      <c r="A21" s="85" t="s">
        <v>97</v>
      </c>
      <c r="B21" s="86">
        <f>SUM('[3]BEE '!$E$26)/1000</f>
        <v>91.043050000000008</v>
      </c>
      <c r="C21" s="86">
        <f>SUM('[3]BEE '!$K$26)</f>
        <v>42.066181790811292</v>
      </c>
      <c r="D21" s="86">
        <f>SUM('[3]BEE '!$L$26)</f>
        <v>46.24</v>
      </c>
      <c r="E21" s="86"/>
      <c r="F21" s="86">
        <f>SUM('[3]BEE '!$M$26)</f>
        <v>42.56</v>
      </c>
      <c r="G21" s="87">
        <f t="shared" si="0"/>
        <v>1.1739078475065554</v>
      </c>
      <c r="H21" s="87">
        <f t="shared" si="1"/>
        <v>-7.9584775086505175</v>
      </c>
    </row>
    <row r="22" spans="1:8" ht="22.7" customHeight="1" x14ac:dyDescent="0.2">
      <c r="B22" s="88"/>
      <c r="C22" s="89"/>
      <c r="D22" s="89"/>
      <c r="E22" s="89"/>
      <c r="F22" s="89"/>
    </row>
    <row r="23" spans="1:8" ht="12" customHeight="1" x14ac:dyDescent="0.2">
      <c r="A23" s="133" t="s">
        <v>126</v>
      </c>
      <c r="B23" s="133"/>
      <c r="C23" s="133"/>
      <c r="D23" s="133"/>
      <c r="E23" s="133"/>
      <c r="F23" s="133"/>
      <c r="G23" s="133"/>
      <c r="H23" s="133"/>
    </row>
    <row r="24" spans="1:8" x14ac:dyDescent="0.2">
      <c r="A24" s="91" t="s">
        <v>98</v>
      </c>
      <c r="B24" s="90"/>
      <c r="C24" s="90"/>
      <c r="D24" s="90"/>
      <c r="E24" s="90"/>
      <c r="F24" s="90" t="s">
        <v>123</v>
      </c>
      <c r="G24" s="90"/>
      <c r="H24" s="90"/>
    </row>
    <row r="25" spans="1:8" ht="11.1" x14ac:dyDescent="0.2">
      <c r="B25" s="74" t="s">
        <v>123</v>
      </c>
    </row>
    <row r="49" spans="1:1" x14ac:dyDescent="0.2">
      <c r="A49" s="92"/>
    </row>
  </sheetData>
  <mergeCells count="10">
    <mergeCell ref="G7:H7"/>
    <mergeCell ref="A1:H1"/>
    <mergeCell ref="A4:A7"/>
    <mergeCell ref="B4:B7"/>
    <mergeCell ref="C4:H4"/>
    <mergeCell ref="C5:C6"/>
    <mergeCell ref="D5:D6"/>
    <mergeCell ref="E5:F6"/>
    <mergeCell ref="G5:H5"/>
    <mergeCell ref="C7:F7"/>
  </mergeCells>
  <conditionalFormatting sqref="A8:H21">
    <cfRule type="expression" dxfId="4" priority="3"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1 - 9/15 SH</oddFooter>
  </headerFooter>
  <ignoredErrors>
    <ignoredError sqref="B12"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Layout" zoomScaleNormal="110" workbookViewId="0">
      <selection sqref="A1:F1"/>
    </sheetView>
  </sheetViews>
  <sheetFormatPr baseColWidth="10" defaultColWidth="11.42578125" defaultRowHeight="10.5" x14ac:dyDescent="0.15"/>
  <cols>
    <col min="1" max="1" width="32.5703125" style="95" customWidth="1"/>
    <col min="2" max="6" width="11.7109375" style="95" customWidth="1"/>
    <col min="7" max="16384" width="11.42578125" style="95"/>
  </cols>
  <sheetData>
    <row r="1" spans="1:13" s="94" customFormat="1" ht="15.6" customHeight="1" x14ac:dyDescent="0.25">
      <c r="A1" s="160" t="s">
        <v>99</v>
      </c>
      <c r="B1" s="160"/>
      <c r="C1" s="160"/>
      <c r="D1" s="160"/>
      <c r="E1" s="160"/>
      <c r="F1" s="160"/>
      <c r="G1" s="93"/>
      <c r="H1" s="93"/>
      <c r="I1" s="93"/>
      <c r="J1" s="93"/>
      <c r="K1" s="93"/>
      <c r="L1" s="93"/>
      <c r="M1" s="93"/>
    </row>
    <row r="2" spans="1:13" ht="15.6" customHeight="1" x14ac:dyDescent="0.25"/>
    <row r="3" spans="1:13" ht="39" customHeight="1" x14ac:dyDescent="0.15">
      <c r="A3" s="161" t="s">
        <v>65</v>
      </c>
      <c r="B3" s="170" t="s">
        <v>100</v>
      </c>
      <c r="C3" s="170"/>
      <c r="D3" s="170"/>
      <c r="E3" s="169" t="s">
        <v>127</v>
      </c>
      <c r="F3" s="174"/>
    </row>
    <row r="4" spans="1:13" ht="36.75" customHeight="1" x14ac:dyDescent="0.15">
      <c r="A4" s="162"/>
      <c r="B4" s="76" t="s">
        <v>117</v>
      </c>
      <c r="C4" s="96">
        <v>2014</v>
      </c>
      <c r="D4" s="76" t="s">
        <v>122</v>
      </c>
      <c r="E4" s="76" t="s">
        <v>117</v>
      </c>
      <c r="F4" s="77">
        <v>2014</v>
      </c>
    </row>
    <row r="5" spans="1:13" ht="18" customHeight="1" x14ac:dyDescent="0.15">
      <c r="A5" s="163"/>
      <c r="B5" s="170" t="s">
        <v>101</v>
      </c>
      <c r="C5" s="170"/>
      <c r="D5" s="170"/>
      <c r="E5" s="170" t="s">
        <v>86</v>
      </c>
      <c r="F5" s="158"/>
    </row>
    <row r="6" spans="1:13" ht="18" customHeight="1" x14ac:dyDescent="0.25">
      <c r="A6" s="97"/>
      <c r="B6" s="98"/>
      <c r="C6" s="99"/>
      <c r="D6" s="100"/>
      <c r="E6" s="100"/>
      <c r="F6" s="100"/>
    </row>
    <row r="7" spans="1:13" ht="18" customHeight="1" x14ac:dyDescent="0.25">
      <c r="A7" s="97" t="s">
        <v>66</v>
      </c>
      <c r="B7" s="116">
        <f>SUM('[3]BEE '!$R$14)/1000</f>
        <v>1783.4673333333333</v>
      </c>
      <c r="C7" s="117">
        <f>SUM('[3]BEE '!$S$14)/1000</f>
        <v>1976.8240000000001</v>
      </c>
      <c r="D7" s="118">
        <f>SUM('[3]BEE '!$T$14)/1000</f>
        <v>1917.462</v>
      </c>
      <c r="E7" s="118">
        <f t="shared" ref="E7:E19" si="0">D7*100/B7-100</f>
        <v>7.5131550862907233</v>
      </c>
      <c r="F7" s="118">
        <f t="shared" ref="F7:F19" si="1">D7*100/C7-100</f>
        <v>-3.0028975771237043</v>
      </c>
    </row>
    <row r="8" spans="1:13" ht="26.45" customHeight="1" x14ac:dyDescent="0.25">
      <c r="A8" s="97" t="s">
        <v>87</v>
      </c>
      <c r="B8" s="116">
        <f>SUM('[3]BEE '!$R$15)/1000</f>
        <v>45.866333333333337</v>
      </c>
      <c r="C8" s="118">
        <f>SUM('[3]BEE '!$S$15)/1000</f>
        <v>29.762</v>
      </c>
      <c r="D8" s="118">
        <f>SUM('[3]BEE '!$T$15)/1000</f>
        <v>23.788</v>
      </c>
      <c r="E8" s="118">
        <f t="shared" si="0"/>
        <v>-48.136250990196153</v>
      </c>
      <c r="F8" s="118">
        <f t="shared" si="1"/>
        <v>-20.072575767757542</v>
      </c>
    </row>
    <row r="9" spans="1:13" ht="27.95" customHeight="1" x14ac:dyDescent="0.25">
      <c r="A9" s="102" t="s">
        <v>102</v>
      </c>
      <c r="B9" s="116">
        <f>SUM(B7:B8)</f>
        <v>1829.3336666666667</v>
      </c>
      <c r="C9" s="118">
        <f>SUM(C7:C8)</f>
        <v>2006.586</v>
      </c>
      <c r="D9" s="118">
        <f>SUM(D7:D8)</f>
        <v>1941.25</v>
      </c>
      <c r="E9" s="118">
        <f t="shared" si="0"/>
        <v>6.1178742496584846</v>
      </c>
      <c r="F9" s="118">
        <f t="shared" si="1"/>
        <v>-3.2560777360152997</v>
      </c>
    </row>
    <row r="10" spans="1:13" ht="27.95" customHeight="1" x14ac:dyDescent="0.35">
      <c r="A10" s="101" t="s">
        <v>67</v>
      </c>
      <c r="B10" s="116">
        <f>SUM('[3]BEE '!$R$17)/1000</f>
        <v>170.22733333333335</v>
      </c>
      <c r="C10" s="118">
        <f>SUM('[3]BEE '!$S$17)/1000</f>
        <v>184.02099999999999</v>
      </c>
      <c r="D10" s="118">
        <f>SUM('[3]BEE '!$T$17)/1000</f>
        <v>218.15199999999999</v>
      </c>
      <c r="E10" s="118">
        <f t="shared" si="0"/>
        <v>28.153332210651598</v>
      </c>
      <c r="F10" s="118">
        <f t="shared" si="1"/>
        <v>18.547339705794442</v>
      </c>
      <c r="G10" s="82"/>
      <c r="H10" s="82"/>
    </row>
    <row r="11" spans="1:13" ht="18" customHeight="1" x14ac:dyDescent="0.25">
      <c r="A11" s="102" t="s">
        <v>103</v>
      </c>
      <c r="B11" s="116">
        <f>SUM(B9,B10)</f>
        <v>1999.5609999999999</v>
      </c>
      <c r="C11" s="118">
        <f>SUM('[3]BEE '!$S$18)/1000</f>
        <v>2190.607</v>
      </c>
      <c r="D11" s="118">
        <f>SUM(D9:D10)</f>
        <v>2159.402</v>
      </c>
      <c r="E11" s="118">
        <f t="shared" si="0"/>
        <v>7.9938046401185119</v>
      </c>
      <c r="F11" s="118">
        <f t="shared" si="1"/>
        <v>-1.4244910200688565</v>
      </c>
    </row>
    <row r="12" spans="1:13" ht="27.75" customHeight="1" x14ac:dyDescent="0.25">
      <c r="A12" s="97" t="s">
        <v>69</v>
      </c>
      <c r="B12" s="116">
        <f>SUM('[3]BEE '!$R$19)/1000</f>
        <v>448.44583333333333</v>
      </c>
      <c r="C12" s="118">
        <f>SUM('[3]BEE '!$S$19)/1000</f>
        <v>526.9</v>
      </c>
      <c r="D12" s="118">
        <f>SUM('[3]BEE '!$T$19)/1000</f>
        <v>603.95600000000002</v>
      </c>
      <c r="E12" s="118">
        <f t="shared" si="0"/>
        <v>34.677580904419898</v>
      </c>
      <c r="F12" s="118">
        <f t="shared" si="1"/>
        <v>14.62440690833175</v>
      </c>
    </row>
    <row r="13" spans="1:13" ht="18" customHeight="1" x14ac:dyDescent="0.25">
      <c r="A13" s="97" t="s">
        <v>71</v>
      </c>
      <c r="B13" s="116">
        <f>SUM('[3]BEE '!$R$20)/1000</f>
        <v>36.094333333333338</v>
      </c>
      <c r="C13" s="118">
        <f>SUM('[3]BEE '!$S$20)/1000</f>
        <v>23.135999999999999</v>
      </c>
      <c r="D13" s="118">
        <f>SUM('[3]BEE '!$T$20)/1000</f>
        <v>32.082000000000001</v>
      </c>
      <c r="E13" s="118">
        <f t="shared" si="0"/>
        <v>-11.116241699989843</v>
      </c>
      <c r="F13" s="118">
        <f t="shared" si="1"/>
        <v>38.667012448132795</v>
      </c>
    </row>
    <row r="14" spans="1:13" ht="27.95" customHeight="1" x14ac:dyDescent="0.25">
      <c r="A14" s="102" t="s">
        <v>104</v>
      </c>
      <c r="B14" s="116">
        <f>SUM(B12:B13)</f>
        <v>484.54016666666666</v>
      </c>
      <c r="C14" s="118">
        <f>SUM(C12:C13)</f>
        <v>550.03599999999994</v>
      </c>
      <c r="D14" s="118">
        <f>SUM(D12:D13)</f>
        <v>636.03800000000001</v>
      </c>
      <c r="E14" s="118">
        <f t="shared" si="0"/>
        <v>31.266310567304203</v>
      </c>
      <c r="F14" s="118">
        <f t="shared" si="1"/>
        <v>15.63570384483927</v>
      </c>
    </row>
    <row r="15" spans="1:13" ht="27.95" customHeight="1" x14ac:dyDescent="0.25">
      <c r="A15" s="101" t="s">
        <v>72</v>
      </c>
      <c r="B15" s="116">
        <f>SUM('[3]BEE '!$R$22)/1000</f>
        <v>41.514499999999998</v>
      </c>
      <c r="C15" s="118">
        <f>SUM('[3]BEE '!$S$22)/1000</f>
        <v>38.527999999999999</v>
      </c>
      <c r="D15" s="118">
        <f>SUM('[3]BEE '!$T$22)/1000</f>
        <v>42.534999999999997</v>
      </c>
      <c r="E15" s="118">
        <f t="shared" si="0"/>
        <v>2.4581772633658119</v>
      </c>
      <c r="F15" s="118">
        <f t="shared" si="1"/>
        <v>10.400228405315616</v>
      </c>
    </row>
    <row r="16" spans="1:13" ht="27.75" customHeight="1" x14ac:dyDescent="0.25">
      <c r="A16" s="101" t="s">
        <v>68</v>
      </c>
      <c r="B16" s="116">
        <f>SUM('[3]BEE '!$R$23)/1000</f>
        <v>41.800833333333337</v>
      </c>
      <c r="C16" s="118">
        <f>SUM('[3]BEE '!$S$23)/1000</f>
        <v>41.48</v>
      </c>
      <c r="D16" s="118">
        <f>SUM('[3]BEE '!$T$23)/1000</f>
        <v>60.201000000000001</v>
      </c>
      <c r="E16" s="118">
        <f t="shared" si="0"/>
        <v>44.018659915073471</v>
      </c>
      <c r="F16" s="118">
        <f t="shared" si="1"/>
        <v>45.132594021215056</v>
      </c>
    </row>
    <row r="17" spans="1:6" ht="27.95" customHeight="1" x14ac:dyDescent="0.25">
      <c r="A17" s="102" t="s">
        <v>105</v>
      </c>
      <c r="B17" s="116">
        <f>SUM(B14:B16)</f>
        <v>567.85550000000001</v>
      </c>
      <c r="C17" s="118">
        <f>SUM(C14:C16)</f>
        <v>630.04399999999998</v>
      </c>
      <c r="D17" s="118">
        <f>SUM(D14:D16)</f>
        <v>738.774</v>
      </c>
      <c r="E17" s="118">
        <f t="shared" si="0"/>
        <v>30.098942424613284</v>
      </c>
      <c r="F17" s="118">
        <f t="shared" si="1"/>
        <v>17.257524871278832</v>
      </c>
    </row>
    <row r="18" spans="1:6" ht="28.35" customHeight="1" x14ac:dyDescent="0.25">
      <c r="A18" s="102" t="s">
        <v>106</v>
      </c>
      <c r="B18" s="119">
        <f>SUM(B11,B17)</f>
        <v>2567.4164999999998</v>
      </c>
      <c r="C18" s="120">
        <f>SUM(C11,C17)</f>
        <v>2820.6509999999998</v>
      </c>
      <c r="D18" s="120">
        <f>SUM(D17,D11)</f>
        <v>2898.1759999999999</v>
      </c>
      <c r="E18" s="120">
        <f t="shared" si="0"/>
        <v>12.882970098540696</v>
      </c>
      <c r="F18" s="120">
        <f t="shared" si="1"/>
        <v>2.7484789858795011</v>
      </c>
    </row>
    <row r="19" spans="1:6" ht="27.95" customHeight="1" x14ac:dyDescent="0.25">
      <c r="A19" s="103" t="s">
        <v>70</v>
      </c>
      <c r="B19" s="121">
        <f>SUM('[3]BEE '!$R$26)/1000</f>
        <v>412.63850000000002</v>
      </c>
      <c r="C19" s="122">
        <f>SUM('[3]BEE '!$S$26)/1000</f>
        <v>462.42099999999999</v>
      </c>
      <c r="D19" s="122">
        <f>SUM('[3]BEE '!$T$26)/1000</f>
        <v>387.47899999999998</v>
      </c>
      <c r="E19" s="122">
        <f t="shared" si="0"/>
        <v>-6.0972255376073718</v>
      </c>
      <c r="F19" s="122">
        <f t="shared" si="1"/>
        <v>-16.206443911500557</v>
      </c>
    </row>
  </sheetData>
  <mergeCells count="6">
    <mergeCell ref="A1:F1"/>
    <mergeCell ref="A3:A5"/>
    <mergeCell ref="B3:D3"/>
    <mergeCell ref="E3:F3"/>
    <mergeCell ref="B5:D5"/>
    <mergeCell ref="E5:F5"/>
  </mergeCells>
  <conditionalFormatting sqref="A7:F19">
    <cfRule type="expression" dxfId="3" priority="2" stopIfTrue="1">
      <formula>MOD(ROW(),2)=1</formula>
    </cfRule>
  </conditionalFormatting>
  <conditionalFormatting sqref="A6:F6">
    <cfRule type="expression" dxfId="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1 - 9/15 SH</oddFooter>
  </headerFooter>
  <ignoredErrors>
    <ignoredError sqref="D10"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Layout" zoomScaleNormal="110" workbookViewId="0">
      <selection sqref="A1:M1"/>
    </sheetView>
  </sheetViews>
  <sheetFormatPr baseColWidth="10" defaultColWidth="11.28515625" defaultRowHeight="10.5" x14ac:dyDescent="0.15"/>
  <cols>
    <col min="1" max="1" width="20.140625" style="95" customWidth="1"/>
    <col min="2" max="3" width="5.7109375" style="95" customWidth="1"/>
    <col min="4" max="4" width="6.5703125" style="95" customWidth="1"/>
    <col min="5" max="6" width="5.7109375" style="95" customWidth="1"/>
    <col min="7" max="7" width="6.5703125" style="95" customWidth="1"/>
    <col min="8" max="9" width="5.7109375" style="95" customWidth="1"/>
    <col min="10" max="10" width="6.5703125" style="95" customWidth="1"/>
    <col min="11" max="12" width="5.7109375" style="95" customWidth="1"/>
    <col min="13" max="13" width="6.5703125" style="95" customWidth="1"/>
    <col min="14" max="16384" width="11.28515625" style="95"/>
  </cols>
  <sheetData>
    <row r="1" spans="1:13" s="94" customFormat="1" ht="15.6" customHeight="1" x14ac:dyDescent="0.15">
      <c r="A1" s="160" t="s">
        <v>107</v>
      </c>
      <c r="B1" s="160"/>
      <c r="C1" s="160"/>
      <c r="D1" s="160"/>
      <c r="E1" s="160"/>
      <c r="F1" s="160"/>
      <c r="G1" s="160"/>
      <c r="H1" s="160"/>
      <c r="I1" s="160"/>
      <c r="J1" s="160"/>
      <c r="K1" s="160"/>
      <c r="L1" s="160"/>
      <c r="M1" s="160"/>
    </row>
    <row r="2" spans="1:13" ht="15.6" customHeight="1" x14ac:dyDescent="0.25">
      <c r="A2" s="74"/>
      <c r="B2" s="74"/>
      <c r="C2" s="74"/>
      <c r="D2" s="74"/>
      <c r="E2" s="74"/>
      <c r="F2" s="74"/>
      <c r="G2" s="74"/>
      <c r="H2" s="74"/>
      <c r="I2" s="74"/>
      <c r="J2" s="74"/>
      <c r="K2" s="74"/>
      <c r="L2" s="74"/>
      <c r="M2" s="74"/>
    </row>
    <row r="3" spans="1:13" ht="22.7" customHeight="1" x14ac:dyDescent="0.15">
      <c r="A3" s="161" t="s">
        <v>108</v>
      </c>
      <c r="B3" s="158" t="s">
        <v>109</v>
      </c>
      <c r="C3" s="159"/>
      <c r="D3" s="173"/>
      <c r="E3" s="158" t="s">
        <v>110</v>
      </c>
      <c r="F3" s="159"/>
      <c r="G3" s="173"/>
      <c r="H3" s="158" t="s">
        <v>111</v>
      </c>
      <c r="I3" s="159"/>
      <c r="J3" s="173"/>
      <c r="K3" s="158" t="s">
        <v>112</v>
      </c>
      <c r="L3" s="159"/>
      <c r="M3" s="159"/>
    </row>
    <row r="4" spans="1:13" ht="62.45" customHeight="1" x14ac:dyDescent="0.15">
      <c r="A4" s="162"/>
      <c r="B4" s="96">
        <v>2014</v>
      </c>
      <c r="C4" s="76" t="s">
        <v>118</v>
      </c>
      <c r="D4" s="76" t="s">
        <v>119</v>
      </c>
      <c r="E4" s="132">
        <v>2014</v>
      </c>
      <c r="F4" s="131" t="s">
        <v>118</v>
      </c>
      <c r="G4" s="131" t="s">
        <v>119</v>
      </c>
      <c r="H4" s="132">
        <v>2014</v>
      </c>
      <c r="I4" s="131" t="s">
        <v>118</v>
      </c>
      <c r="J4" s="131" t="s">
        <v>119</v>
      </c>
      <c r="K4" s="136">
        <v>2014</v>
      </c>
      <c r="L4" s="135" t="s">
        <v>118</v>
      </c>
      <c r="M4" s="137" t="s">
        <v>119</v>
      </c>
    </row>
    <row r="5" spans="1:13" ht="22.7" customHeight="1" x14ac:dyDescent="0.15">
      <c r="A5" s="163"/>
      <c r="B5" s="158" t="s">
        <v>85</v>
      </c>
      <c r="C5" s="173"/>
      <c r="D5" s="96" t="s">
        <v>86</v>
      </c>
      <c r="E5" s="158" t="s">
        <v>85</v>
      </c>
      <c r="F5" s="173"/>
      <c r="G5" s="96" t="s">
        <v>86</v>
      </c>
      <c r="H5" s="158" t="s">
        <v>85</v>
      </c>
      <c r="I5" s="173"/>
      <c r="J5" s="96" t="s">
        <v>86</v>
      </c>
      <c r="K5" s="158" t="s">
        <v>85</v>
      </c>
      <c r="L5" s="173"/>
      <c r="M5" s="134" t="s">
        <v>86</v>
      </c>
    </row>
    <row r="6" spans="1:13" ht="14.25" customHeight="1" x14ac:dyDescent="0.25">
      <c r="A6" s="97"/>
      <c r="B6" s="104"/>
      <c r="C6" s="105"/>
      <c r="D6" s="106"/>
      <c r="E6" s="106"/>
      <c r="F6" s="106"/>
      <c r="G6" s="107"/>
      <c r="H6" s="108"/>
      <c r="I6" s="105"/>
      <c r="J6" s="106"/>
      <c r="K6" s="106"/>
      <c r="L6" s="106"/>
      <c r="M6" s="109"/>
    </row>
    <row r="7" spans="1:13" ht="14.25" customHeight="1" x14ac:dyDescent="0.25">
      <c r="A7" s="128" t="s">
        <v>66</v>
      </c>
      <c r="B7" s="123">
        <v>102.59</v>
      </c>
      <c r="C7" s="125">
        <f>SUM([4]WW!E30)</f>
        <v>100.25752727774965</v>
      </c>
      <c r="D7" s="124">
        <f t="shared" ref="D7:D13" si="0">SUM(C7*100/B7-100)</f>
        <v>-2.2735868235211569</v>
      </c>
      <c r="E7" s="124">
        <v>95.92</v>
      </c>
      <c r="F7" s="124">
        <f>SUM([4]WW!E35)</f>
        <v>89.082993576827064</v>
      </c>
      <c r="G7" s="124">
        <f t="shared" ref="G7:G13" si="1">SUM(F7*100/E7-100)</f>
        <v>-7.1278215420902171</v>
      </c>
      <c r="H7" s="124">
        <v>91.79</v>
      </c>
      <c r="I7" s="125">
        <f>SUM([4]WW!E40)</f>
        <v>83.548077569276941</v>
      </c>
      <c r="J7" s="124">
        <f t="shared" ref="J7:J13" si="2">SUM(I7*100/H7-100)</f>
        <v>-8.9791071257468928</v>
      </c>
      <c r="K7" s="124">
        <v>107.24</v>
      </c>
      <c r="L7" s="124">
        <f>SUM([4]WW!E45)</f>
        <v>102.4506677798134</v>
      </c>
      <c r="M7" s="124">
        <f t="shared" ref="M7:M13" si="3">SUM(L7*100/K7-100)</f>
        <v>-4.4659942373989168</v>
      </c>
    </row>
    <row r="8" spans="1:13" ht="19.899999999999999" customHeight="1" x14ac:dyDescent="0.25">
      <c r="A8" s="128" t="s">
        <v>67</v>
      </c>
      <c r="B8" s="123">
        <v>85.25</v>
      </c>
      <c r="C8" s="124">
        <f>SUM([4]RO!E30)</f>
        <v>79.839024009978175</v>
      </c>
      <c r="D8" s="124">
        <f t="shared" si="0"/>
        <v>-6.3471859120490564</v>
      </c>
      <c r="E8" s="124">
        <v>80.11</v>
      </c>
      <c r="F8" s="124">
        <f>SUM([4]RO!E35)</f>
        <v>81.413793277710113</v>
      </c>
      <c r="G8" s="124">
        <v>2</v>
      </c>
      <c r="H8" s="124">
        <v>80.11</v>
      </c>
      <c r="I8" s="124">
        <f>SUM([4]RO!E40)</f>
        <v>76.58996375155445</v>
      </c>
      <c r="J8" s="124">
        <f t="shared" si="2"/>
        <v>-4.3940035556678936</v>
      </c>
      <c r="K8" s="124">
        <v>82.33</v>
      </c>
      <c r="L8" s="124">
        <f>SUM([4]RO!E45)</f>
        <v>79.247892823847906</v>
      </c>
      <c r="M8" s="124">
        <f t="shared" si="3"/>
        <v>-3.7436015743375322</v>
      </c>
    </row>
    <row r="9" spans="1:13" ht="19.899999999999999" customHeight="1" x14ac:dyDescent="0.25">
      <c r="A9" s="128" t="s">
        <v>69</v>
      </c>
      <c r="B9" s="123">
        <v>96.11</v>
      </c>
      <c r="C9" s="124">
        <f>SUM([4]WG!E30)</f>
        <v>101.64986909768</v>
      </c>
      <c r="D9" s="124">
        <f t="shared" si="0"/>
        <v>5.7640922876703797</v>
      </c>
      <c r="E9" s="124">
        <v>88.85</v>
      </c>
      <c r="F9" s="124">
        <f>SUM([4]WG!E35)</f>
        <v>92.824347239714001</v>
      </c>
      <c r="G9" s="124">
        <f t="shared" si="1"/>
        <v>4.4730976248891494</v>
      </c>
      <c r="H9" s="124">
        <v>82.62</v>
      </c>
      <c r="I9" s="124">
        <f>SUM([4]WG!E40)</f>
        <v>85.556104118584784</v>
      </c>
      <c r="J9" s="124">
        <f t="shared" si="2"/>
        <v>3.5537449994974395</v>
      </c>
      <c r="K9" s="124">
        <v>99.08</v>
      </c>
      <c r="L9" s="124">
        <f>SUM([4]WG!E45)</f>
        <v>104.03806870381807</v>
      </c>
      <c r="M9" s="124">
        <f t="shared" si="3"/>
        <v>5.0041064834659466</v>
      </c>
    </row>
    <row r="10" spans="1:13" ht="19.899999999999999" customHeight="1" x14ac:dyDescent="0.25">
      <c r="A10" s="128" t="s">
        <v>71</v>
      </c>
      <c r="B10" s="123">
        <v>59.67</v>
      </c>
      <c r="C10" s="124">
        <f>SUM([4]SG!E30)</f>
        <v>63.295710400888915</v>
      </c>
      <c r="D10" s="124">
        <f t="shared" si="0"/>
        <v>6.0762701539951536</v>
      </c>
      <c r="E10" s="124">
        <v>53.3</v>
      </c>
      <c r="F10" s="124">
        <f>SUM([4]SG!E35)</f>
        <v>57.786874040628526</v>
      </c>
      <c r="G10" s="124">
        <f>SUM(F10*100/E10-100)</f>
        <v>8.4181501700347638</v>
      </c>
      <c r="H10" s="124">
        <v>52.93</v>
      </c>
      <c r="I10" s="124">
        <f>SUM([4]SG!E40)</f>
        <v>56.434249095534447</v>
      </c>
      <c r="J10" s="124">
        <f t="shared" si="2"/>
        <v>6.6205348489220626</v>
      </c>
      <c r="K10" s="124">
        <v>57.55</v>
      </c>
      <c r="L10" s="124">
        <f>SUM([4]SG!E45)</f>
        <v>62.619325464388879</v>
      </c>
      <c r="M10" s="124">
        <f t="shared" si="3"/>
        <v>8.8085585827782467</v>
      </c>
    </row>
    <row r="11" spans="1:13" ht="32.65" customHeight="1" x14ac:dyDescent="0.25">
      <c r="A11" s="129" t="s">
        <v>113</v>
      </c>
      <c r="B11" s="123">
        <v>60.14</v>
      </c>
      <c r="C11" s="124">
        <f>SUM('[4]HA+SM'!E30)</f>
        <v>63.832643021319981</v>
      </c>
      <c r="D11" s="124">
        <f t="shared" si="0"/>
        <v>6.140078186431623</v>
      </c>
      <c r="E11" s="124">
        <v>49.75</v>
      </c>
      <c r="F11" s="124">
        <f>SUM('[4]HA+SM'!E35)</f>
        <v>55.664421310471518</v>
      </c>
      <c r="G11" s="124">
        <f t="shared" si="1"/>
        <v>11.888284041148779</v>
      </c>
      <c r="H11" s="124">
        <v>50.39</v>
      </c>
      <c r="I11" s="124">
        <f>SUM('[4]HA+SM'!E40)</f>
        <v>55.46253978309727</v>
      </c>
      <c r="J11" s="124">
        <f t="shared" si="2"/>
        <v>10.06656039511266</v>
      </c>
      <c r="K11" s="124">
        <v>57.68</v>
      </c>
      <c r="L11" s="124">
        <f>SUM('[4]HA+SM'!E45)</f>
        <v>61.51372955369699</v>
      </c>
      <c r="M11" s="124">
        <f t="shared" si="3"/>
        <v>6.6465491568949346</v>
      </c>
    </row>
    <row r="12" spans="1:13" ht="19.899999999999999" customHeight="1" x14ac:dyDescent="0.25">
      <c r="A12" s="128" t="s">
        <v>68</v>
      </c>
      <c r="B12" s="123">
        <v>79.97</v>
      </c>
      <c r="C12" s="124">
        <f>SUM([4]TR!E30)</f>
        <v>82.647907647907658</v>
      </c>
      <c r="D12" s="124">
        <f t="shared" si="0"/>
        <v>3.3486402999970579</v>
      </c>
      <c r="E12" s="124">
        <v>74.05</v>
      </c>
      <c r="F12" s="124">
        <f>SUM([4]TR!E35)</f>
        <v>76.175711210623291</v>
      </c>
      <c r="G12" s="124">
        <f t="shared" si="1"/>
        <v>2.8706430933467857</v>
      </c>
      <c r="H12" s="124">
        <v>74.52</v>
      </c>
      <c r="I12" s="124">
        <f>SUM([4]TR!$C$40)</f>
        <v>72.099999999999994</v>
      </c>
      <c r="J12" s="124">
        <f t="shared" si="2"/>
        <v>-3.2474503488996334</v>
      </c>
      <c r="K12" s="124">
        <v>84.49</v>
      </c>
      <c r="L12" s="124">
        <f>SUM([4]TR!E45)</f>
        <v>84.24154795483814</v>
      </c>
      <c r="M12" s="124">
        <f t="shared" si="3"/>
        <v>-0.29406088905416539</v>
      </c>
    </row>
    <row r="13" spans="1:13" ht="19.899999999999999" customHeight="1" x14ac:dyDescent="0.25">
      <c r="A13" s="130" t="s">
        <v>70</v>
      </c>
      <c r="B13" s="126">
        <v>48.59</v>
      </c>
      <c r="C13" s="127">
        <f>SUM([4]WR!E30)</f>
        <v>44.159821766362604</v>
      </c>
      <c r="D13" s="127">
        <f t="shared" si="0"/>
        <v>-9.1174690957756752</v>
      </c>
      <c r="E13" s="127">
        <v>43.38</v>
      </c>
      <c r="F13" s="127">
        <f>SUM([4]WR!E35)</f>
        <v>38.952891835152158</v>
      </c>
      <c r="G13" s="127">
        <f t="shared" si="1"/>
        <v>-10.205413012558424</v>
      </c>
      <c r="H13" s="127">
        <v>41.75</v>
      </c>
      <c r="I13" s="127">
        <f>SUM([4]WR!E40)</f>
        <v>37.150672520733153</v>
      </c>
      <c r="J13" s="127">
        <f t="shared" si="2"/>
        <v>-11.016353243752931</v>
      </c>
      <c r="K13" s="127">
        <v>46.44</v>
      </c>
      <c r="L13" s="127">
        <f>SUM([4]WR!E45)</f>
        <v>42.958241686298557</v>
      </c>
      <c r="M13" s="127">
        <f t="shared" si="3"/>
        <v>-7.4973262568937002</v>
      </c>
    </row>
    <row r="14" spans="1:13" ht="15" customHeight="1" x14ac:dyDescent="0.25">
      <c r="A14" s="74"/>
      <c r="B14" s="74"/>
      <c r="C14" s="110"/>
      <c r="D14" s="110"/>
      <c r="E14" s="110"/>
      <c r="F14" s="110"/>
      <c r="G14" s="110"/>
      <c r="H14" s="110"/>
      <c r="I14" s="110"/>
      <c r="J14" s="110"/>
      <c r="K14" s="74"/>
      <c r="L14" s="74"/>
      <c r="M14" s="74"/>
    </row>
    <row r="15" spans="1:13" ht="11.65" x14ac:dyDescent="0.25">
      <c r="B15" s="74"/>
      <c r="C15" s="74"/>
      <c r="D15" s="74"/>
      <c r="E15" s="74"/>
      <c r="F15" s="74"/>
      <c r="G15" s="74"/>
      <c r="H15" s="74"/>
      <c r="I15" s="74"/>
      <c r="J15" s="74"/>
      <c r="K15" s="74"/>
      <c r="L15" s="74"/>
      <c r="M15" s="74"/>
    </row>
    <row r="16" spans="1:13" ht="11.65" x14ac:dyDescent="0.25">
      <c r="A16" s="74"/>
      <c r="B16" s="74"/>
      <c r="C16" s="74"/>
      <c r="D16" s="74"/>
      <c r="E16" s="74"/>
      <c r="F16" s="74"/>
      <c r="G16" s="74"/>
      <c r="H16" s="74"/>
      <c r="I16" s="74"/>
      <c r="J16" s="74"/>
      <c r="K16" s="74"/>
      <c r="L16" s="74"/>
      <c r="M16" s="74"/>
    </row>
    <row r="17" spans="1:10" ht="11.65" x14ac:dyDescent="0.25">
      <c r="A17" s="175"/>
      <c r="B17" s="175"/>
      <c r="C17" s="175"/>
      <c r="D17" s="175"/>
      <c r="E17" s="175"/>
      <c r="F17" s="175"/>
      <c r="G17" s="175"/>
      <c r="H17" s="175"/>
      <c r="I17" s="175"/>
      <c r="J17" s="175"/>
    </row>
    <row r="19" spans="1:10" ht="11.65" x14ac:dyDescent="0.25">
      <c r="A19" s="84"/>
    </row>
    <row r="21" spans="1:10" ht="11.65" x14ac:dyDescent="0.25">
      <c r="A21" s="84"/>
    </row>
    <row r="22" spans="1:10" ht="11.65" x14ac:dyDescent="0.25">
      <c r="A22" s="84"/>
      <c r="B22" s="111"/>
    </row>
    <row r="23" spans="1:10" ht="11.65" x14ac:dyDescent="0.25">
      <c r="A23" s="84"/>
      <c r="B23" s="111"/>
      <c r="C23" s="84"/>
    </row>
    <row r="24" spans="1:10" ht="11.65" x14ac:dyDescent="0.25">
      <c r="A24" s="84"/>
      <c r="B24" s="111"/>
      <c r="D24" s="84"/>
    </row>
    <row r="25" spans="1:10" ht="11.65" x14ac:dyDescent="0.25">
      <c r="A25" s="84"/>
      <c r="B25" s="111"/>
    </row>
    <row r="26" spans="1:10" ht="11.65" x14ac:dyDescent="0.25">
      <c r="A26" s="84"/>
      <c r="B26" s="111"/>
    </row>
    <row r="27" spans="1:10" ht="11.65" x14ac:dyDescent="0.25">
      <c r="A27" s="84"/>
      <c r="B27" s="111"/>
    </row>
    <row r="28" spans="1:10" ht="11.65" x14ac:dyDescent="0.25">
      <c r="A28" s="84"/>
      <c r="B28" s="111"/>
      <c r="C28" s="84"/>
    </row>
  </sheetData>
  <mergeCells count="11">
    <mergeCell ref="A17:J17"/>
    <mergeCell ref="A1:M1"/>
    <mergeCell ref="A3:A5"/>
    <mergeCell ref="B3:D3"/>
    <mergeCell ref="E3:G3"/>
    <mergeCell ref="H3:J3"/>
    <mergeCell ref="K3:M3"/>
    <mergeCell ref="B5:C5"/>
    <mergeCell ref="E5:F5"/>
    <mergeCell ref="H5:I5"/>
    <mergeCell ref="K5:L5"/>
  </mergeCells>
  <conditionalFormatting sqref="A7:M13">
    <cfRule type="expression" dxfId="1" priority="2" stopIfTrue="1">
      <formula>MOD(ROW(),2)=1</formula>
    </cfRule>
  </conditionalFormatting>
  <conditionalFormatting sqref="A6:M6">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Layout" zoomScaleNormal="100" workbookViewId="0">
      <selection sqref="A1:H1"/>
    </sheetView>
  </sheetViews>
  <sheetFormatPr baseColWidth="10" defaultColWidth="11.140625" defaultRowHeight="12.75" x14ac:dyDescent="0.2"/>
  <cols>
    <col min="1" max="16384" width="11.140625" style="82"/>
  </cols>
  <sheetData>
    <row r="1" spans="1:8" s="112" customFormat="1" ht="32.25" customHeight="1" x14ac:dyDescent="0.2">
      <c r="A1" s="160" t="s">
        <v>120</v>
      </c>
      <c r="B1" s="160"/>
      <c r="C1" s="160"/>
      <c r="D1" s="160"/>
      <c r="E1" s="160"/>
      <c r="F1" s="160"/>
      <c r="G1" s="160"/>
      <c r="H1" s="160"/>
    </row>
    <row r="23" spans="1:8" ht="32.25" customHeight="1" x14ac:dyDescent="0.2">
      <c r="A23" s="176" t="s">
        <v>121</v>
      </c>
      <c r="B23" s="177"/>
      <c r="C23" s="177"/>
      <c r="D23" s="177"/>
      <c r="E23" s="177"/>
      <c r="F23" s="177"/>
      <c r="G23" s="177"/>
      <c r="H23" s="177"/>
    </row>
  </sheetData>
  <mergeCells count="2">
    <mergeCell ref="A1:H1"/>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8" t="s">
        <v>24</v>
      </c>
      <c r="B3" s="183" t="s">
        <v>25</v>
      </c>
      <c r="C3" s="184"/>
      <c r="D3" s="8"/>
      <c r="E3" s="8"/>
      <c r="F3" s="8"/>
      <c r="G3" s="8"/>
      <c r="H3" s="8"/>
      <c r="I3" s="8"/>
      <c r="J3" s="8"/>
      <c r="K3" s="8"/>
      <c r="L3" s="8"/>
      <c r="M3" s="8"/>
      <c r="N3" s="8"/>
      <c r="O3" s="8"/>
      <c r="P3" s="10"/>
      <c r="Q3" s="10"/>
      <c r="R3" s="11"/>
      <c r="S3" s="11"/>
      <c r="T3" s="11"/>
      <c r="U3" s="11"/>
      <c r="V3" s="11"/>
      <c r="W3" s="11"/>
      <c r="X3" s="11"/>
      <c r="Y3" s="11"/>
      <c r="Z3" s="11"/>
    </row>
    <row r="4" spans="1:26" x14ac:dyDescent="0.2">
      <c r="A4" s="179"/>
      <c r="B4" s="185" t="s">
        <v>43</v>
      </c>
      <c r="C4" s="186"/>
      <c r="D4" s="8"/>
      <c r="E4" s="8"/>
      <c r="F4" s="8"/>
      <c r="G4" s="8"/>
      <c r="H4" s="8"/>
      <c r="I4" s="8"/>
      <c r="J4" s="8"/>
      <c r="K4" s="8"/>
      <c r="L4" s="8"/>
      <c r="M4" s="8"/>
      <c r="N4" s="8"/>
      <c r="O4" s="8"/>
      <c r="P4" s="10"/>
      <c r="Q4" s="10"/>
      <c r="R4" s="11"/>
      <c r="S4" s="11"/>
      <c r="T4" s="11"/>
      <c r="U4" s="11"/>
      <c r="V4" s="11"/>
      <c r="W4" s="11"/>
      <c r="X4" s="11"/>
      <c r="Y4" s="11"/>
      <c r="Z4" s="11"/>
    </row>
    <row r="5" spans="1:26" x14ac:dyDescent="0.2">
      <c r="A5" s="179"/>
      <c r="B5" s="181"/>
      <c r="C5" s="182"/>
      <c r="D5" s="8"/>
      <c r="E5" s="8"/>
      <c r="F5" s="8"/>
      <c r="G5" s="8"/>
      <c r="H5" s="8"/>
      <c r="I5" s="8"/>
      <c r="J5" s="8"/>
      <c r="K5" s="8"/>
      <c r="L5" s="8"/>
      <c r="M5" s="8"/>
      <c r="N5" s="8"/>
      <c r="O5" s="8"/>
      <c r="P5" s="8"/>
      <c r="Q5" s="8"/>
      <c r="R5" s="8"/>
      <c r="S5" s="8"/>
      <c r="T5" s="8"/>
      <c r="U5" s="8"/>
      <c r="V5" s="8"/>
      <c r="W5" s="8"/>
      <c r="X5" s="8"/>
      <c r="Y5" s="8"/>
      <c r="Z5" s="11"/>
    </row>
    <row r="6" spans="1:26" x14ac:dyDescent="0.2">
      <c r="A6" s="180"/>
      <c r="B6" s="181"/>
      <c r="C6" s="182"/>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 1 - m 1509 SH</vt:lpstr>
      <vt:lpstr>Seite 2 - Impressum</vt:lpstr>
      <vt:lpstr>Seite 3 - Tabelle 1</vt:lpstr>
      <vt:lpstr>Seite 4 - Tabelle 2</vt:lpstr>
      <vt:lpstr>Seite 5 - Tabelle 3</vt:lpstr>
      <vt:lpstr>Seite 6 - Diagramme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2015-10-12T12:37:00Z</cp:lastPrinted>
  <dcterms:created xsi:type="dcterms:W3CDTF">2012-03-28T07:56:08Z</dcterms:created>
  <dcterms:modified xsi:type="dcterms:W3CDTF">2015-10-12T12:37:04Z</dcterms:modified>
  <cp:category>LIS-Bericht</cp:category>
</cp:coreProperties>
</file>