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90" windowWidth="12120" windowHeight="11505" tabRatio="841" activeTab="0"/>
  </bookViews>
  <sheets>
    <sheet name="Statistischer Bericht" sheetId="1" r:id="rId1"/>
    <sheet name="Januar bis Dezember 08 S1" sheetId="2" r:id="rId2"/>
    <sheet name="Januar bis Dezember 08 S2" sheetId="3" r:id="rId3"/>
    <sheet name="Januar bis Dezember 08 S3" sheetId="4" r:id="rId4"/>
    <sheet name="Januar bis Dezember 08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Dezember 08 S2'!$A:$XFD</definedName>
    <definedName name="DATABASE" localSheetId="3">'Januar bis Dezember 08 S3'!$A:$XFD</definedName>
    <definedName name="DATABASE" localSheetId="4">'Januar bis Dezember 08 S4'!$A:$XFD</definedName>
    <definedName name="DATABASE">'[1]3GÜTER'!#REF!</definedName>
    <definedName name="_xlnm.Print_Area" localSheetId="1">'Januar bis Dezember 08 S1'!$A$1:$J$61</definedName>
    <definedName name="_xlnm.Print_Area" localSheetId="2">'Januar bis Dezember 08 S2'!$A$1:$I$64</definedName>
    <definedName name="_xlnm.Print_Area" localSheetId="3">'Januar bis Dezember 08 S3'!$A$1:$H$64</definedName>
    <definedName name="_xlnm.Print_Area" localSheetId="4">'Januar bis Dezember 08 S4'!$A$1:$J$66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Dezember 08 S1'!$A$1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Dezember 08 S2'!#REF!</definedName>
    <definedName name="CRITERIA" localSheetId="3">'Januar bis Dezember 08 S3'!#REF!</definedName>
    <definedName name="CRITERIA" localSheetId="4">'Januar bis Dezember 08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<sst xmlns="http://schemas.openxmlformats.org/spreadsheetml/2006/main" count="291" uniqueCount="164">
  <si>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</si>
  <si>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</si>
  <si>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</si>
  <si>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</si>
  <si>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</si>
  <si>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</si>
  <si>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</si>
  <si>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</si>
  <si>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</si>
  <si>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</si>
  <si>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</si>
  <si>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</si>
  <si>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</si>
  <si>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</si>
  <si>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</si>
  <si>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</si>
  <si>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</si>
  <si>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</si>
  <si>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</si>
  <si>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</si>
  <si>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</si>
  <si>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</si>
  <si>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</si>
  <si>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</si>
  <si>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</si>
  <si>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</si>
  <si>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</si>
  <si>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</si>
  <si>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</si>
  <si>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</si>
  <si>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</si>
  <si>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</si>
  <si>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</si>
  <si>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</si>
  <si>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</si>
  <si>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</si>
  <si>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</si>
  <si>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</si>
  <si>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</si>
  <si>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</si>
  <si>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</si>
  <si>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               -</t>
  </si>
  <si>
    <t xml:space="preserve">                  x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</si>
  <si>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</si>
  <si>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</si>
  <si>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</si>
  <si>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</si>
  <si>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</si>
  <si>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</si>
  <si>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</si>
  <si>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</si>
  <si>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</si>
  <si>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</si>
  <si>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</si>
  <si>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</si>
  <si>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</si>
  <si>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</si>
  <si>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</si>
  <si>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</si>
  <si>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</si>
  <si>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</si>
  <si>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</si>
  <si>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</si>
  <si>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</si>
  <si>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</si>
  <si>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</si>
  <si>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</si>
  <si>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</si>
  <si>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</si>
  <si>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</si>
  <si>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</si>
  <si>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</si>
  <si>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</si>
  <si>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</si>
  <si>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</si>
  <si>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</si>
  <si>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</si>
  <si>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</si>
  <si>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</si>
  <si>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</si>
  <si>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</si>
  <si>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</si>
  <si>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</si>
  <si>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</si>
  <si>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</si>
  <si>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</si>
  <si>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</si>
  <si>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</si>
  <si>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</si>
  <si>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</si>
  <si>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</si>
  <si>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</si>
  <si>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</si>
  <si>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</si>
  <si>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</si>
  <si>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</si>
  <si>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</si>
  <si>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</si>
  <si>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</si>
  <si>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</si>
  <si>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</si>
  <si>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</si>
  <si>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</si>
  <si>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</si>
  <si>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</si>
  <si>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</si>
  <si>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</si>
  <si>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</si>
  <si>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</si>
  <si>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</si>
  <si>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</si>
  <si>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</si>
  <si>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</si>
  <si>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</si>
  <si>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</si>
  <si>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</si>
  <si>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</si>
  <si>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</si>
  <si>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</si>
  <si>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</si>
  <si>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</si>
  <si>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</si>
  <si>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</si>
  <si>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</si>
  <si>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</si>
  <si>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</si>
  <si>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</si>
  <si>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</si>
  <si>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</si>
  <si>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</si>
  <si>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</si>
  <si>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</si>
  <si>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</si>
  <si>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</si>
  <si>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</si>
  <si>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</si>
  <si>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</si>
  <si>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</si>
  <si>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</si>
  <si>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</si>
  <si>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</si>
  <si>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</si>
  <si>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</si>
  <si>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</si>
  <si>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____________________</t>
  </si>
  <si>
    <t xml:space="preserve">              x</t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</si>
  <si>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</si>
  <si>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</si>
  <si>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</si>
  <si>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mailto:info-HH@statistik-nord.de</t>
  </si>
  <si>
    <t>mailto:info-SH@statistik-nord.de</t>
  </si>
  <si>
    <t>hafen@statistik-nord.de</t>
  </si>
  <si>
    <t>1. Halbjahr</t>
  </si>
  <si>
    <t>2. Halbjahr</t>
  </si>
  <si>
    <t>Januar bis Dezember</t>
  </si>
  <si>
    <t xml:space="preserve">           Stückgut</t>
  </si>
  <si>
    <t xml:space="preserve">               -</t>
  </si>
  <si>
    <t>E</t>
  </si>
  <si>
    <t>V</t>
  </si>
  <si>
    <t>zusammen</t>
  </si>
  <si>
    <t>Seeverkehr des Hafens Hamburg Januar bis Dezember 2009</t>
  </si>
  <si>
    <t>Jahr 2009</t>
  </si>
  <si>
    <t>Januar bis Dezember 2009</t>
  </si>
  <si>
    <t>H II 2 - j/09 H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</si>
</sst>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  <font>
      <b/>
      <sz val="12"/>
      <name val="Arial"/>
      <family val="2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6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3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5" xfId="24" applyFont="1" applyFill="1" applyBorder="1" applyAlignment="1">
      <alignment horizontal="center"/>
      <protection/>
    </xf>
    <xf numFmtId="0" fontId="6" fillId="2" borderId="6" xfId="24" applyFont="1" applyFill="1" applyBorder="1" applyAlignment="1">
      <alignment horizontal="center"/>
      <protection/>
    </xf>
    <xf numFmtId="0" fontId="6" fillId="2" borderId="7" xfId="24" applyFont="1" applyFill="1" applyBorder="1" applyAlignment="1">
      <alignment horizontal="center"/>
      <protection/>
    </xf>
    <xf numFmtId="0" fontId="6" fillId="2" borderId="8" xfId="24" applyFont="1" applyFill="1" applyBorder="1">
      <alignment/>
      <protection/>
    </xf>
    <xf numFmtId="0" fontId="6" fillId="2" borderId="9" xfId="24" applyFont="1" applyFill="1" applyBorder="1">
      <alignment/>
      <protection/>
    </xf>
    <xf numFmtId="0" fontId="6" fillId="2" borderId="10" xfId="24" applyFont="1" applyFill="1" applyBorder="1">
      <alignment/>
      <protection/>
    </xf>
    <xf numFmtId="0" fontId="6" fillId="2" borderId="11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6" fillId="2" borderId="6" xfId="24" applyNumberFormat="1" applyFont="1" applyFill="1" applyBorder="1">
      <alignment/>
      <protection/>
    </xf>
    <xf numFmtId="174" fontId="6" fillId="2" borderId="0" xfId="24" applyNumberFormat="1" applyFont="1" applyFill="1" applyBorder="1">
      <alignment/>
      <protection/>
    </xf>
    <xf numFmtId="174" fontId="6" fillId="2" borderId="8" xfId="24" applyNumberFormat="1" applyFont="1" applyFill="1" applyBorder="1">
      <alignment/>
      <protection/>
    </xf>
    <xf numFmtId="181" fontId="6" fillId="2" borderId="4" xfId="24" applyNumberFormat="1" applyFont="1" applyFill="1" applyBorder="1">
      <alignment/>
      <protection/>
    </xf>
    <xf numFmtId="181" fontId="6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80" fontId="6" fillId="2" borderId="6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6" fillId="2" borderId="0" xfId="24" applyNumberFormat="1" applyFont="1" applyFill="1" applyBorder="1">
      <alignment/>
      <protection/>
    </xf>
    <xf numFmtId="170" fontId="6" fillId="2" borderId="0" xfId="0" applyNumberFormat="1" applyFont="1" applyFill="1" applyAlignment="1">
      <alignment/>
    </xf>
    <xf numFmtId="0" fontId="1" fillId="2" borderId="5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7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12" fillId="2" borderId="11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1" fillId="3" borderId="7" xfId="23" applyFont="1" applyFill="1" applyBorder="1" applyAlignment="1" applyProtection="1">
      <alignment/>
      <protection hidden="1"/>
    </xf>
    <xf numFmtId="0" fontId="1" fillId="2" borderId="7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3" xfId="23" applyFont="1" applyFill="1" applyBorder="1" applyAlignment="1" applyProtection="1">
      <alignment horizontal="centerContinuous"/>
      <protection hidden="1"/>
    </xf>
    <xf numFmtId="0" fontId="1" fillId="2" borderId="7" xfId="23" applyFont="1" applyFill="1" applyBorder="1" applyAlignment="1" applyProtection="1">
      <alignment horizontal="left"/>
      <protection hidden="1"/>
    </xf>
    <xf numFmtId="1" fontId="1" fillId="2" borderId="7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9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6" fillId="2" borderId="12" xfId="24" applyFont="1" applyFill="1" applyBorder="1" applyAlignment="1">
      <alignment horizontal="centerContinuous"/>
      <protection/>
    </xf>
    <xf numFmtId="0" fontId="6" fillId="2" borderId="13" xfId="24" applyFont="1" applyFill="1" applyBorder="1" applyAlignment="1">
      <alignment horizontal="centerContinuous"/>
      <protection/>
    </xf>
    <xf numFmtId="181" fontId="6" fillId="2" borderId="0" xfId="26" applyNumberFormat="1" applyFont="1" applyFill="1">
      <alignment/>
      <protection/>
    </xf>
    <xf numFmtId="186" fontId="6" fillId="2" borderId="0" xfId="24" applyNumberFormat="1" applyFont="1" applyFill="1">
      <alignment/>
      <protection/>
    </xf>
    <xf numFmtId="0" fontId="4" fillId="2" borderId="0" xfId="27" applyFont="1" applyFill="1">
      <alignment/>
      <protection/>
    </xf>
    <xf numFmtId="0" fontId="15" fillId="2" borderId="0" xfId="27" applyFont="1" applyFill="1">
      <alignment/>
      <protection/>
    </xf>
    <xf numFmtId="173" fontId="4" fillId="2" borderId="0" xfId="27" applyNumberFormat="1" applyFont="1" applyFill="1">
      <alignment/>
      <protection/>
    </xf>
    <xf numFmtId="177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0" fontId="4" fillId="2" borderId="5" xfId="27" applyFont="1" applyFill="1" applyBorder="1">
      <alignment/>
      <protection/>
    </xf>
    <xf numFmtId="173" fontId="4" fillId="2" borderId="1" xfId="27" applyNumberFormat="1" applyFont="1" applyFill="1" applyBorder="1">
      <alignment/>
      <protection/>
    </xf>
    <xf numFmtId="177" fontId="4" fillId="2" borderId="2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3" xfId="27" applyFont="1" applyFill="1" applyBorder="1">
      <alignment/>
      <protection/>
    </xf>
    <xf numFmtId="0" fontId="4" fillId="2" borderId="12" xfId="27" applyFont="1" applyFill="1" applyBorder="1" applyAlignment="1">
      <alignment horizontal="centerContinuous"/>
      <protection/>
    </xf>
    <xf numFmtId="0" fontId="4" fillId="2" borderId="13" xfId="27" applyFont="1" applyFill="1" applyBorder="1" applyAlignment="1">
      <alignment horizontal="centerContinuous"/>
      <protection/>
    </xf>
    <xf numFmtId="176" fontId="4" fillId="2" borderId="14" xfId="27" applyNumberFormat="1" applyFont="1" applyFill="1" applyBorder="1" applyAlignment="1">
      <alignment horizontal="centerContinuous"/>
      <protection/>
    </xf>
    <xf numFmtId="0" fontId="4" fillId="2" borderId="12" xfId="27" applyFont="1" applyFill="1" applyBorder="1">
      <alignment/>
      <protection/>
    </xf>
    <xf numFmtId="0" fontId="4" fillId="2" borderId="13" xfId="27" applyFont="1" applyFill="1" applyBorder="1">
      <alignment/>
      <protection/>
    </xf>
    <xf numFmtId="177" fontId="4" fillId="2" borderId="14" xfId="27" applyNumberFormat="1" applyFont="1" applyFill="1" applyBorder="1">
      <alignment/>
      <protection/>
    </xf>
    <xf numFmtId="177" fontId="4" fillId="2" borderId="14" xfId="27" applyNumberFormat="1" applyFont="1" applyFill="1" applyBorder="1" applyAlignment="1">
      <alignment horizontal="centerContinuous"/>
      <protection/>
    </xf>
    <xf numFmtId="0" fontId="4" fillId="2" borderId="15" xfId="27" applyFont="1" applyFill="1" applyBorder="1" applyAlignment="1">
      <alignment horizontal="center"/>
      <protection/>
    </xf>
    <xf numFmtId="177" fontId="4" fillId="2" borderId="4" xfId="27" applyNumberFormat="1" applyFont="1" applyFill="1" applyBorder="1" applyAlignment="1">
      <alignment horizontal="center"/>
      <protection/>
    </xf>
    <xf numFmtId="177" fontId="4" fillId="2" borderId="6" xfId="27" applyNumberFormat="1" applyFont="1" applyFill="1" applyBorder="1" applyAlignment="1">
      <alignment horizontal="center"/>
      <protection/>
    </xf>
    <xf numFmtId="0" fontId="4" fillId="2" borderId="8" xfId="27" applyFont="1" applyFill="1" applyBorder="1">
      <alignment/>
      <protection/>
    </xf>
    <xf numFmtId="0" fontId="4" fillId="2" borderId="9" xfId="27" applyFont="1" applyFill="1" applyBorder="1">
      <alignment/>
      <protection/>
    </xf>
    <xf numFmtId="177" fontId="4" fillId="2" borderId="10" xfId="27" applyNumberFormat="1" applyFont="1" applyFill="1" applyBorder="1" applyAlignment="1">
      <alignment horizontal="center"/>
      <protection/>
    </xf>
    <xf numFmtId="170" fontId="4" fillId="2" borderId="6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173" fontId="4" fillId="2" borderId="6" xfId="27" applyNumberFormat="1" applyFont="1" applyFill="1" applyBorder="1">
      <alignment/>
      <protection/>
    </xf>
    <xf numFmtId="177" fontId="4" fillId="2" borderId="6" xfId="27" applyNumberFormat="1" applyFont="1" applyFill="1" applyBorder="1">
      <alignment/>
      <protection/>
    </xf>
    <xf numFmtId="175" fontId="4" fillId="2" borderId="6" xfId="27" applyNumberFormat="1" applyFont="1" applyFill="1" applyBorder="1">
      <alignment/>
      <protection/>
    </xf>
    <xf numFmtId="179" fontId="4" fillId="2" borderId="6" xfId="27" applyNumberFormat="1" applyFont="1" applyFill="1" applyBorder="1">
      <alignment/>
      <protection/>
    </xf>
    <xf numFmtId="170" fontId="4" fillId="2" borderId="7" xfId="27" applyNumberFormat="1" applyFont="1" applyFill="1" applyBorder="1">
      <alignment/>
      <protection/>
    </xf>
    <xf numFmtId="170" fontId="4" fillId="2" borderId="6" xfId="28" applyNumberFormat="1" applyFont="1" applyFill="1" applyBorder="1" applyAlignment="1">
      <alignment horizontal="left"/>
      <protection/>
    </xf>
    <xf numFmtId="178" fontId="4" fillId="2" borderId="6" xfId="27" applyNumberFormat="1" applyFont="1" applyFill="1" applyBorder="1" applyAlignment="1">
      <alignment horizontal="left"/>
      <protection/>
    </xf>
    <xf numFmtId="176" fontId="4" fillId="2" borderId="6" xfId="27" applyNumberFormat="1" applyFont="1" applyFill="1" applyBorder="1">
      <alignment/>
      <protection/>
    </xf>
    <xf numFmtId="178" fontId="4" fillId="2" borderId="6" xfId="27" applyNumberFormat="1" applyFont="1" applyFill="1" applyBorder="1">
      <alignment/>
      <protection/>
    </xf>
    <xf numFmtId="173" fontId="4" fillId="2" borderId="10" xfId="27" applyNumberFormat="1" applyFont="1" applyFill="1" applyBorder="1">
      <alignment/>
      <protection/>
    </xf>
    <xf numFmtId="170" fontId="4" fillId="2" borderId="4" xfId="27" applyNumberFormat="1" applyFont="1" applyFill="1" applyBorder="1">
      <alignment/>
      <protection/>
    </xf>
    <xf numFmtId="175" fontId="4" fillId="2" borderId="4" xfId="27" applyNumberFormat="1" applyFont="1" applyFill="1" applyBorder="1">
      <alignment/>
      <protection/>
    </xf>
    <xf numFmtId="179" fontId="4" fillId="2" borderId="4" xfId="27" applyNumberFormat="1" applyFont="1" applyFill="1" applyBorder="1">
      <alignment/>
      <protection/>
    </xf>
    <xf numFmtId="170" fontId="4" fillId="2" borderId="0" xfId="27" applyNumberFormat="1" applyFont="1" applyFill="1">
      <alignment/>
      <protection/>
    </xf>
    <xf numFmtId="170" fontId="0" fillId="2" borderId="0" xfId="0" applyNumberFormat="1" applyFill="1" applyAlignment="1">
      <alignment/>
    </xf>
    <xf numFmtId="176" fontId="4" fillId="2" borderId="0" xfId="27" applyNumberFormat="1" applyFont="1" applyFill="1">
      <alignment/>
      <protection/>
    </xf>
    <xf numFmtId="173" fontId="4" fillId="2" borderId="0" xfId="27" applyNumberFormat="1" applyFont="1" applyFill="1" applyBorder="1">
      <alignment/>
      <protection/>
    </xf>
    <xf numFmtId="176" fontId="4" fillId="2" borderId="1" xfId="27" applyNumberFormat="1" applyFont="1" applyFill="1" applyBorder="1">
      <alignment/>
      <protection/>
    </xf>
    <xf numFmtId="173" fontId="4" fillId="2" borderId="2" xfId="27" applyNumberFormat="1" applyFont="1" applyFill="1" applyBorder="1">
      <alignment/>
      <protection/>
    </xf>
    <xf numFmtId="173" fontId="4" fillId="2" borderId="14" xfId="27" applyNumberFormat="1" applyFont="1" applyFill="1" applyBorder="1">
      <alignment/>
      <protection/>
    </xf>
    <xf numFmtId="176" fontId="4" fillId="2" borderId="4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 applyAlignment="1">
      <alignment horizontal="center"/>
      <protection/>
    </xf>
    <xf numFmtId="176" fontId="4" fillId="2" borderId="6" xfId="27" applyNumberFormat="1" applyFont="1" applyFill="1" applyBorder="1" applyAlignment="1">
      <alignment horizontal="center"/>
      <protection/>
    </xf>
    <xf numFmtId="173" fontId="4" fillId="2" borderId="6" xfId="27" applyNumberFormat="1" applyFont="1" applyFill="1" applyBorder="1" applyAlignment="1">
      <alignment horizontal="center"/>
      <protection/>
    </xf>
    <xf numFmtId="176" fontId="4" fillId="2" borderId="10" xfId="27" applyNumberFormat="1" applyFont="1" applyFill="1" applyBorder="1" applyAlignment="1">
      <alignment horizontal="center"/>
      <protection/>
    </xf>
    <xf numFmtId="173" fontId="4" fillId="2" borderId="10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>
      <alignment/>
      <protection/>
    </xf>
    <xf numFmtId="0" fontId="4" fillId="2" borderId="1" xfId="27" applyFont="1" applyFill="1" applyBorder="1" applyAlignment="1">
      <alignment horizontal="centerContinuous"/>
      <protection/>
    </xf>
    <xf numFmtId="0" fontId="16" fillId="2" borderId="0" xfId="27" applyFont="1" applyFill="1">
      <alignment/>
      <protection/>
    </xf>
    <xf numFmtId="170" fontId="11" fillId="2" borderId="0" xfId="0" applyNumberFormat="1" applyFont="1" applyFill="1" applyAlignment="1">
      <alignment/>
    </xf>
    <xf numFmtId="0" fontId="4" fillId="2" borderId="0" xfId="28" applyFont="1" applyFill="1">
      <alignment/>
      <protection/>
    </xf>
    <xf numFmtId="168" fontId="4" fillId="2" borderId="0" xfId="27" applyNumberFormat="1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3" xfId="27" applyFont="1" applyFill="1" applyBorder="1" applyAlignment="1">
      <alignment horizontal="center"/>
      <protection/>
    </xf>
    <xf numFmtId="168" fontId="4" fillId="2" borderId="4" xfId="27" applyNumberFormat="1" applyFont="1" applyFill="1" applyBorder="1">
      <alignment/>
      <protection/>
    </xf>
    <xf numFmtId="171" fontId="4" fillId="2" borderId="4" xfId="27" applyNumberFormat="1" applyFont="1" applyFill="1" applyBorder="1">
      <alignment/>
      <protection/>
    </xf>
    <xf numFmtId="173" fontId="4" fillId="2" borderId="5" xfId="27" applyNumberFormat="1" applyFont="1" applyFill="1" applyBorder="1">
      <alignment/>
      <protection/>
    </xf>
    <xf numFmtId="169" fontId="4" fillId="2" borderId="3" xfId="27" applyNumberFormat="1" applyFont="1" applyFill="1" applyBorder="1" applyAlignment="1">
      <alignment horizontal="center"/>
      <protection/>
    </xf>
    <xf numFmtId="179" fontId="4" fillId="2" borderId="7" xfId="27" applyNumberFormat="1" applyFont="1" applyFill="1" applyBorder="1">
      <alignment/>
      <protection/>
    </xf>
    <xf numFmtId="175" fontId="4" fillId="2" borderId="6" xfId="27" applyNumberFormat="1" applyFont="1" applyFill="1" applyBorder="1" applyAlignment="1">
      <alignment horizontal="justify"/>
      <protection/>
    </xf>
    <xf numFmtId="173" fontId="4" fillId="2" borderId="7" xfId="27" applyNumberFormat="1" applyFont="1" applyFill="1" applyBorder="1" applyAlignment="1">
      <alignment horizontal="justify"/>
      <protection/>
    </xf>
    <xf numFmtId="0" fontId="0" fillId="2" borderId="1" xfId="0" applyFill="1" applyBorder="1" applyAlignment="1">
      <alignment/>
    </xf>
    <xf numFmtId="179" fontId="4" fillId="2" borderId="5" xfId="27" applyNumberFormat="1" applyFont="1" applyFill="1" applyBorder="1">
      <alignment/>
      <protection/>
    </xf>
    <xf numFmtId="170" fontId="4" fillId="2" borderId="0" xfId="27" applyNumberFormat="1" applyFont="1" applyFill="1" applyBorder="1">
      <alignment/>
      <protection/>
    </xf>
    <xf numFmtId="179" fontId="4" fillId="2" borderId="0" xfId="27" applyNumberFormat="1" applyFont="1" applyFill="1" applyBorder="1">
      <alignment/>
      <protection/>
    </xf>
    <xf numFmtId="0" fontId="4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18" fillId="2" borderId="0" xfId="24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6" fillId="2" borderId="0" xfId="24" applyFont="1" applyFill="1" applyAlignment="1">
      <alignment horizontal="centerContinuous"/>
      <protection/>
    </xf>
    <xf numFmtId="180" fontId="4" fillId="2" borderId="6" xfId="24" applyNumberFormat="1" applyFont="1" applyFill="1" applyBorder="1">
      <alignment/>
      <protection/>
    </xf>
    <xf numFmtId="0" fontId="15" fillId="2" borderId="0" xfId="27" applyFont="1" applyFill="1" applyAlignment="1">
      <alignment horizontal="left"/>
      <protection/>
    </xf>
    <xf numFmtId="0" fontId="4" fillId="2" borderId="0" xfId="27" applyFont="1" applyFill="1" applyAlignment="1">
      <alignment horizontal="center"/>
      <protection/>
    </xf>
    <xf numFmtId="0" fontId="4" fillId="2" borderId="7" xfId="27" applyFont="1" applyFill="1" applyBorder="1">
      <alignment/>
      <protection/>
    </xf>
    <xf numFmtId="171" fontId="4" fillId="2" borderId="4" xfId="27" applyNumberFormat="1" applyFont="1" applyFill="1" applyBorder="1" applyAlignment="1">
      <alignment horizontal="center"/>
      <protection/>
    </xf>
    <xf numFmtId="173" fontId="4" fillId="2" borderId="5" xfId="27" applyNumberFormat="1" applyFont="1" applyFill="1" applyBorder="1" applyAlignment="1">
      <alignment horizontal="center"/>
      <protection/>
    </xf>
    <xf numFmtId="171" fontId="4" fillId="2" borderId="6" xfId="27" applyNumberFormat="1" applyFont="1" applyFill="1" applyBorder="1" applyAlignment="1">
      <alignment horizontal="center"/>
      <protection/>
    </xf>
    <xf numFmtId="173" fontId="4" fillId="2" borderId="7" xfId="27" applyNumberFormat="1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171" fontId="4" fillId="2" borderId="10" xfId="27" applyNumberFormat="1" applyFont="1" applyFill="1" applyBorder="1" applyAlignment="1">
      <alignment horizontal="center"/>
      <protection/>
    </xf>
    <xf numFmtId="173" fontId="4" fillId="2" borderId="11" xfId="27" applyNumberFormat="1" applyFont="1" applyFill="1" applyBorder="1" applyAlignment="1">
      <alignment horizontal="center"/>
      <protection/>
    </xf>
    <xf numFmtId="0" fontId="8" fillId="0" borderId="15" xfId="24" applyFont="1" applyBorder="1" applyAlignment="1">
      <alignment horizontal="center"/>
      <protection/>
    </xf>
    <xf numFmtId="181" fontId="4" fillId="2" borderId="6" xfId="24" applyNumberFormat="1" applyFont="1" applyFill="1" applyBorder="1">
      <alignment/>
      <protection/>
    </xf>
    <xf numFmtId="205" fontId="0" fillId="2" borderId="0" xfId="24" applyNumberFormat="1" applyFont="1" applyFill="1">
      <alignment/>
      <protection/>
    </xf>
    <xf numFmtId="181" fontId="4" fillId="2" borderId="4" xfId="24" applyNumberFormat="1" applyFont="1" applyFill="1" applyBorder="1">
      <alignment/>
      <protection/>
    </xf>
    <xf numFmtId="181" fontId="4" fillId="2" borderId="0" xfId="24" applyNumberFormat="1" applyFont="1" applyFill="1">
      <alignment/>
      <protection/>
    </xf>
    <xf numFmtId="181" fontId="4" fillId="2" borderId="0" xfId="24" applyNumberFormat="1" applyFont="1" applyFill="1" applyBorder="1">
      <alignment/>
      <protection/>
    </xf>
    <xf numFmtId="177" fontId="4" fillId="2" borderId="13" xfId="27" applyNumberFormat="1" applyFont="1" applyFill="1" applyBorder="1" applyAlignment="1">
      <alignment horizontal="centerContinuous"/>
      <protection/>
    </xf>
    <xf numFmtId="185" fontId="4" fillId="2" borderId="0" xfId="27" applyNumberFormat="1" applyFont="1" applyFill="1">
      <alignment/>
      <protection/>
    </xf>
    <xf numFmtId="0" fontId="4" fillId="2" borderId="0" xfId="27" applyFont="1" applyFill="1" applyAlignment="1">
      <alignment horizontal="right"/>
      <protection/>
    </xf>
    <xf numFmtId="3" fontId="4" fillId="2" borderId="0" xfId="27" applyNumberFormat="1" applyFont="1" applyFill="1">
      <alignment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182" fontId="0" fillId="2" borderId="12" xfId="23" applyNumberFormat="1" applyFont="1" applyFill="1" applyBorder="1" applyAlignment="1" applyProtection="1">
      <alignment horizontal="left"/>
      <protection hidden="1"/>
    </xf>
    <xf numFmtId="182" fontId="0" fillId="2" borderId="14" xfId="23" applyNumberFormat="1" applyFont="1" applyFill="1" applyBorder="1" applyAlignment="1" applyProtection="1">
      <alignment horizontal="left"/>
      <protection hidden="1"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2" borderId="8" xfId="2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8" fillId="2" borderId="5" xfId="24" applyFont="1" applyFill="1" applyBorder="1" applyAlignment="1">
      <alignment horizontal="center" vertical="center"/>
      <protection/>
    </xf>
    <xf numFmtId="0" fontId="8" fillId="2" borderId="2" xfId="24" applyFont="1" applyFill="1" applyBorder="1" applyAlignment="1">
      <alignment horizontal="center" vertical="center"/>
      <protection/>
    </xf>
    <xf numFmtId="0" fontId="8" fillId="2" borderId="7" xfId="24" applyFont="1" applyFill="1" applyBorder="1" applyAlignment="1">
      <alignment horizontal="center" vertical="center"/>
      <protection/>
    </xf>
    <xf numFmtId="0" fontId="8" fillId="2" borderId="3" xfId="24" applyFont="1" applyFill="1" applyBorder="1" applyAlignment="1">
      <alignment horizontal="center" vertical="center"/>
      <protection/>
    </xf>
    <xf numFmtId="0" fontId="8" fillId="2" borderId="11" xfId="24" applyFont="1" applyFill="1" applyBorder="1" applyAlignment="1">
      <alignment horizontal="center" vertical="center"/>
      <protection/>
    </xf>
    <xf numFmtId="0" fontId="8" fillId="2" borderId="9" xfId="24" applyFont="1" applyFill="1" applyBorder="1" applyAlignment="1">
      <alignment horizontal="center" vertical="center"/>
      <protection/>
    </xf>
    <xf numFmtId="180" fontId="6" fillId="2" borderId="6" xfId="24" applyNumberFormat="1" applyFont="1" applyFill="1" applyBorder="1" applyAlignment="1">
      <alignment vertical="center"/>
      <protection/>
    </xf>
    <xf numFmtId="0" fontId="0" fillId="2" borderId="6" xfId="0" applyFont="1" applyFill="1" applyBorder="1" applyAlignment="1">
      <alignment vertical="center"/>
    </xf>
    <xf numFmtId="174" fontId="6" fillId="2" borderId="7" xfId="24" applyNumberFormat="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180" fontId="4" fillId="2" borderId="6" xfId="24" applyNumberFormat="1" applyFont="1" applyFill="1" applyBorder="1" applyAlignment="1">
      <alignment vertical="center"/>
      <protection/>
    </xf>
    <xf numFmtId="0" fontId="0" fillId="2" borderId="6" xfId="0" applyFill="1" applyBorder="1" applyAlignment="1">
      <alignment vertical="center"/>
    </xf>
    <xf numFmtId="0" fontId="7" fillId="2" borderId="0" xfId="24" applyFont="1" applyFill="1" applyAlignment="1">
      <alignment horizontal="center"/>
      <protection/>
    </xf>
    <xf numFmtId="0" fontId="4" fillId="2" borderId="5" xfId="27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2" borderId="0" xfId="27" applyFont="1" applyFill="1" applyAlignment="1">
      <alignment horizontal="center"/>
      <protection/>
    </xf>
    <xf numFmtId="168" fontId="4" fillId="2" borderId="5" xfId="27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7" applyFont="1" applyFill="1" applyBorder="1" applyAlignment="1">
      <alignment horizontal="center"/>
      <protection/>
    </xf>
    <xf numFmtId="0" fontId="13" fillId="3" borderId="8" xfId="20" applyFont="1" applyFill="1" applyBorder="1" applyAlignment="1">
      <alignment/>
    </xf>
    <xf numFmtId="0" fontId="13" fillId="3" borderId="9" xfId="2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25</xdr:row>
      <xdr:rowOff>95250</xdr:rowOff>
    </xdr:from>
    <xdr:to>
      <xdr:col>4</xdr:col>
      <xdr:colOff>190500</xdr:colOff>
      <xdr:row>27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4019550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57</xdr:row>
      <xdr:rowOff>95250</xdr:rowOff>
    </xdr:from>
    <xdr:to>
      <xdr:col>9</xdr:col>
      <xdr:colOff>428625</xdr:colOff>
      <xdr:row>61</xdr:row>
      <xdr:rowOff>57150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8963025"/>
          <a:ext cx="60388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54</xdr:row>
      <xdr:rowOff>66675</xdr:rowOff>
    </xdr:from>
    <xdr:to>
      <xdr:col>4</xdr:col>
      <xdr:colOff>819150</xdr:colOff>
      <xdr:row>55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8496300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63</xdr:row>
      <xdr:rowOff>66675</xdr:rowOff>
    </xdr:from>
    <xdr:to>
      <xdr:col>14</xdr:col>
      <xdr:colOff>76200</xdr:colOff>
      <xdr:row>63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763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62</xdr:row>
      <xdr:rowOff>161925</xdr:rowOff>
    </xdr:from>
    <xdr:to>
      <xdr:col>18</xdr:col>
      <xdr:colOff>590550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877925" y="10687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65</xdr:row>
      <xdr:rowOff>57150</xdr:rowOff>
    </xdr:from>
    <xdr:to>
      <xdr:col>32</xdr:col>
      <xdr:colOff>504825</xdr:colOff>
      <xdr:row>65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64100" y="11096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63</xdr:row>
      <xdr:rowOff>47625</xdr:rowOff>
    </xdr:from>
    <xdr:to>
      <xdr:col>7</xdr:col>
      <xdr:colOff>2000250</xdr:colOff>
      <xdr:row>63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4895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161925</xdr:rowOff>
    </xdr:from>
    <xdr:to>
      <xdr:col>8</xdr:col>
      <xdr:colOff>0</xdr:colOff>
      <xdr:row>62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067550" y="1059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051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28575</xdr:colOff>
      <xdr:row>62</xdr:row>
      <xdr:rowOff>161925</xdr:rowOff>
    </xdr:from>
    <xdr:to>
      <xdr:col>0</xdr:col>
      <xdr:colOff>533400</xdr:colOff>
      <xdr:row>62</xdr:row>
      <xdr:rowOff>161925</xdr:rowOff>
    </xdr:to>
    <xdr:sp>
      <xdr:nvSpPr>
        <xdr:cNvPr id="2" name="Line 2"/>
        <xdr:cNvSpPr>
          <a:spLocks/>
        </xdr:cNvSpPr>
      </xdr:nvSpPr>
      <xdr:spPr>
        <a:xfrm>
          <a:off x="28575" y="10591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65</xdr:row>
      <xdr:rowOff>57150</xdr:rowOff>
    </xdr:from>
    <xdr:to>
      <xdr:col>14</xdr:col>
      <xdr:colOff>504825</xdr:colOff>
      <xdr:row>65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0013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4" customWidth="1"/>
    <col min="2" max="4" width="11.8515625" style="64" customWidth="1"/>
    <col min="5" max="5" width="12.421875" style="64" customWidth="1"/>
    <col min="6" max="7" width="11.8515625" style="64" customWidth="1"/>
    <col min="8" max="8" width="7.140625" style="64" customWidth="1"/>
    <col min="9" max="16384" width="11.421875" style="32" customWidth="1"/>
  </cols>
  <sheetData>
    <row r="1" spans="1:8" ht="19.5" customHeight="1">
      <c r="A1" s="28"/>
      <c r="B1" s="29" t="s">
        <v>117</v>
      </c>
      <c r="C1" s="30"/>
      <c r="D1" s="30"/>
      <c r="E1" s="30"/>
      <c r="F1" s="30"/>
      <c r="G1" s="30"/>
      <c r="H1" s="31"/>
    </row>
    <row r="2" spans="1:8" ht="19.5" customHeight="1">
      <c r="A2" s="33"/>
      <c r="B2" s="34" t="s">
        <v>118</v>
      </c>
      <c r="C2" s="35"/>
      <c r="D2" s="35"/>
      <c r="E2" s="35"/>
      <c r="F2" s="35"/>
      <c r="G2" s="35"/>
      <c r="H2" s="36"/>
    </row>
    <row r="3" spans="1:8" ht="12.75">
      <c r="A3" s="37"/>
      <c r="B3" s="38" t="s">
        <v>119</v>
      </c>
      <c r="C3" s="39"/>
      <c r="D3" s="39"/>
      <c r="E3" s="39"/>
      <c r="F3" s="39"/>
      <c r="G3" s="39"/>
      <c r="H3" s="40"/>
    </row>
    <row r="4" spans="1:8" ht="12.75">
      <c r="A4" s="41" t="s">
        <v>120</v>
      </c>
      <c r="B4" s="42" t="s">
        <v>121</v>
      </c>
      <c r="C4" s="42"/>
      <c r="D4" s="43"/>
      <c r="E4" s="42" t="s">
        <v>122</v>
      </c>
      <c r="F4" s="42" t="s">
        <v>123</v>
      </c>
      <c r="G4" s="42"/>
      <c r="H4" s="43"/>
    </row>
    <row r="5" spans="1:8" ht="12.75">
      <c r="A5" s="44" t="s">
        <v>124</v>
      </c>
      <c r="B5" s="45" t="s">
        <v>125</v>
      </c>
      <c r="C5" s="45"/>
      <c r="D5" s="46"/>
      <c r="E5" s="45" t="s">
        <v>124</v>
      </c>
      <c r="F5" s="45" t="s">
        <v>126</v>
      </c>
      <c r="G5" s="45"/>
      <c r="H5" s="46"/>
    </row>
    <row r="6" spans="1:8" ht="12.75">
      <c r="A6" s="44" t="s">
        <v>127</v>
      </c>
      <c r="B6" s="47" t="s">
        <v>128</v>
      </c>
      <c r="C6" s="45"/>
      <c r="D6" s="46"/>
      <c r="E6" s="45" t="s">
        <v>127</v>
      </c>
      <c r="F6" s="47" t="s">
        <v>129</v>
      </c>
      <c r="G6" s="48"/>
      <c r="H6" s="46"/>
    </row>
    <row r="7" spans="1:8" ht="12.75">
      <c r="A7" s="44" t="s">
        <v>130</v>
      </c>
      <c r="B7" s="47" t="s">
        <v>131</v>
      </c>
      <c r="C7" s="45"/>
      <c r="D7" s="46"/>
      <c r="E7" s="45" t="s">
        <v>130</v>
      </c>
      <c r="F7" s="47" t="s">
        <v>132</v>
      </c>
      <c r="G7" s="48"/>
      <c r="H7" s="46"/>
    </row>
    <row r="8" spans="1:8" ht="12.75">
      <c r="A8" s="49" t="s">
        <v>133</v>
      </c>
      <c r="B8" s="208" t="s">
        <v>149</v>
      </c>
      <c r="C8" s="208"/>
      <c r="D8" s="209"/>
      <c r="E8" s="50" t="s">
        <v>133</v>
      </c>
      <c r="F8" s="208" t="s">
        <v>150</v>
      </c>
      <c r="G8" s="210"/>
      <c r="H8" s="211"/>
    </row>
    <row r="9" spans="1:8" ht="12.75">
      <c r="A9" s="41"/>
      <c r="B9" s="42"/>
      <c r="C9" s="42"/>
      <c r="D9" s="42"/>
      <c r="E9" s="42"/>
      <c r="F9" s="42"/>
      <c r="G9" s="42"/>
      <c r="H9" s="43"/>
    </row>
    <row r="10" spans="1:8" ht="12.75">
      <c r="A10" s="51" t="s">
        <v>134</v>
      </c>
      <c r="B10" s="45"/>
      <c r="C10" s="45"/>
      <c r="D10" s="45"/>
      <c r="E10" s="45"/>
      <c r="F10" s="45"/>
      <c r="G10" s="45"/>
      <c r="H10" s="46"/>
    </row>
    <row r="11" spans="1:8" ht="12.75">
      <c r="A11" s="52" t="s">
        <v>163</v>
      </c>
      <c r="B11" s="53"/>
      <c r="C11" s="54"/>
      <c r="D11" s="54"/>
      <c r="E11" s="54"/>
      <c r="F11" s="54"/>
      <c r="G11" s="55"/>
      <c r="H11" s="56"/>
    </row>
    <row r="12" spans="1:8" ht="12.75">
      <c r="A12" s="57" t="s">
        <v>135</v>
      </c>
      <c r="B12" s="53"/>
      <c r="C12" s="54"/>
      <c r="D12" s="54"/>
      <c r="E12" s="54"/>
      <c r="F12" s="54"/>
      <c r="G12" s="55"/>
      <c r="H12" s="56"/>
    </row>
    <row r="13" spans="1:8" ht="12.75">
      <c r="A13" s="58" t="s">
        <v>162</v>
      </c>
      <c r="B13" s="53"/>
      <c r="C13" s="53"/>
      <c r="D13" s="53"/>
      <c r="E13" s="53"/>
      <c r="F13" s="53"/>
      <c r="G13" s="45"/>
      <c r="H13" s="46"/>
    </row>
    <row r="14" spans="1:8" ht="12.75">
      <c r="A14" s="44"/>
      <c r="B14" s="45"/>
      <c r="C14" s="45"/>
      <c r="D14" s="45"/>
      <c r="E14" s="45"/>
      <c r="F14" s="45"/>
      <c r="G14" s="45"/>
      <c r="H14" s="46"/>
    </row>
    <row r="15" spans="1:8" ht="12.75">
      <c r="A15" s="44" t="s">
        <v>136</v>
      </c>
      <c r="B15" s="45"/>
      <c r="C15" s="59"/>
      <c r="D15" s="59"/>
      <c r="E15" s="59"/>
      <c r="F15" s="59"/>
      <c r="G15" s="45" t="s">
        <v>137</v>
      </c>
      <c r="H15" s="46"/>
    </row>
    <row r="16" spans="1:8" ht="12.75">
      <c r="A16" s="41" t="s">
        <v>138</v>
      </c>
      <c r="B16" s="170" t="s">
        <v>139</v>
      </c>
      <c r="C16" s="170"/>
      <c r="D16" s="170"/>
      <c r="E16" s="171"/>
      <c r="F16" s="59"/>
      <c r="G16" s="168">
        <v>40283</v>
      </c>
      <c r="H16" s="169"/>
    </row>
    <row r="17" spans="1:8" ht="12.75">
      <c r="A17" s="44" t="s">
        <v>127</v>
      </c>
      <c r="B17" s="166" t="s">
        <v>140</v>
      </c>
      <c r="C17" s="166"/>
      <c r="D17" s="166"/>
      <c r="E17" s="167"/>
      <c r="F17" s="45"/>
      <c r="G17" s="45"/>
      <c r="H17" s="46"/>
    </row>
    <row r="18" spans="1:8" ht="12.75">
      <c r="A18" s="49" t="s">
        <v>133</v>
      </c>
      <c r="B18" s="178" t="s">
        <v>151</v>
      </c>
      <c r="C18" s="179"/>
      <c r="D18" s="179"/>
      <c r="E18" s="60"/>
      <c r="F18" s="45"/>
      <c r="G18" s="45"/>
      <c r="H18" s="46"/>
    </row>
    <row r="19" spans="1:8" ht="12.75">
      <c r="A19" s="44"/>
      <c r="B19" s="45"/>
      <c r="C19" s="45"/>
      <c r="D19" s="45"/>
      <c r="E19" s="45"/>
      <c r="F19" s="45"/>
      <c r="G19" s="45"/>
      <c r="H19" s="46"/>
    </row>
    <row r="20" spans="1:8" ht="27" customHeight="1">
      <c r="A20" s="175" t="s">
        <v>141</v>
      </c>
      <c r="B20" s="176"/>
      <c r="C20" s="176"/>
      <c r="D20" s="176"/>
      <c r="E20" s="176"/>
      <c r="F20" s="176"/>
      <c r="G20" s="176"/>
      <c r="H20" s="177"/>
    </row>
    <row r="21" spans="1:8" ht="28.5" customHeight="1">
      <c r="A21" s="172" t="s">
        <v>142</v>
      </c>
      <c r="B21" s="173"/>
      <c r="C21" s="173"/>
      <c r="D21" s="173"/>
      <c r="E21" s="173"/>
      <c r="F21" s="173"/>
      <c r="G21" s="173"/>
      <c r="H21" s="174"/>
    </row>
    <row r="22" spans="1:8" ht="12.75">
      <c r="A22" s="180" t="s">
        <v>143</v>
      </c>
      <c r="B22" s="181"/>
      <c r="C22" s="181"/>
      <c r="D22" s="181"/>
      <c r="E22" s="181"/>
      <c r="F22" s="181"/>
      <c r="G22" s="181"/>
      <c r="H22" s="182"/>
    </row>
    <row r="23" spans="1:8" ht="12.75">
      <c r="A23" s="61"/>
      <c r="B23" s="62"/>
      <c r="C23" s="62"/>
      <c r="D23" s="62"/>
      <c r="E23" s="62"/>
      <c r="F23" s="62"/>
      <c r="G23" s="62"/>
      <c r="H23" s="63"/>
    </row>
    <row r="24" spans="1:8" ht="12">
      <c r="A24" s="32"/>
      <c r="B24" s="32"/>
      <c r="C24" s="32"/>
      <c r="D24" s="32"/>
      <c r="E24" s="32"/>
      <c r="F24" s="32"/>
      <c r="G24" s="32"/>
      <c r="H24" s="32"/>
    </row>
    <row r="25" spans="1:8" ht="12">
      <c r="A25" s="32"/>
      <c r="B25" s="32"/>
      <c r="C25" s="32"/>
      <c r="D25" s="32"/>
      <c r="E25" s="32"/>
      <c r="F25" s="32"/>
      <c r="G25" s="32"/>
      <c r="H25" s="32"/>
    </row>
    <row r="26" spans="1:8" ht="12">
      <c r="A26" s="32"/>
      <c r="B26" s="32"/>
      <c r="C26" s="32"/>
      <c r="D26" s="32"/>
      <c r="E26" s="32"/>
      <c r="F26" s="32"/>
      <c r="G26" s="32"/>
      <c r="H26" s="32"/>
    </row>
    <row r="27" spans="1:8" ht="12">
      <c r="A27" s="32"/>
      <c r="B27" s="32"/>
      <c r="C27" s="32"/>
      <c r="D27" s="32"/>
      <c r="E27" s="32"/>
      <c r="F27" s="32"/>
      <c r="G27" s="32"/>
      <c r="H27" s="32"/>
    </row>
    <row r="28" spans="1:8" ht="12">
      <c r="A28" s="32"/>
      <c r="B28" s="32"/>
      <c r="C28" s="32"/>
      <c r="D28" s="32"/>
      <c r="E28" s="32"/>
      <c r="F28" s="32"/>
      <c r="G28" s="32"/>
      <c r="H28" s="32"/>
    </row>
    <row r="29" spans="1:8" ht="12">
      <c r="A29" s="32"/>
      <c r="B29" s="32"/>
      <c r="C29" s="32"/>
      <c r="D29" s="32"/>
      <c r="E29" s="32"/>
      <c r="F29" s="32"/>
      <c r="G29" s="32"/>
      <c r="H29" s="32"/>
    </row>
    <row r="30" spans="1:8" ht="12">
      <c r="A30" s="32"/>
      <c r="B30" s="32"/>
      <c r="C30" s="32"/>
      <c r="D30" s="32"/>
      <c r="E30" s="32"/>
      <c r="F30" s="32"/>
      <c r="G30" s="32"/>
      <c r="H30" s="32"/>
    </row>
    <row r="31" spans="1:8" ht="12">
      <c r="A31" s="32"/>
      <c r="B31" s="32"/>
      <c r="C31" s="32"/>
      <c r="D31" s="32"/>
      <c r="E31" s="32"/>
      <c r="F31" s="32"/>
      <c r="G31" s="32"/>
      <c r="H31" s="32"/>
    </row>
    <row r="32" spans="1:8" ht="12">
      <c r="A32" s="32"/>
      <c r="B32" s="32"/>
      <c r="C32" s="32"/>
      <c r="D32" s="32"/>
      <c r="E32" s="32"/>
      <c r="F32" s="32"/>
      <c r="G32" s="32"/>
      <c r="H32" s="32"/>
    </row>
    <row r="33" spans="1:8" ht="12">
      <c r="A33" s="32"/>
      <c r="B33" s="32"/>
      <c r="C33" s="32"/>
      <c r="D33" s="32"/>
      <c r="E33" s="32"/>
      <c r="F33" s="32"/>
      <c r="G33" s="32"/>
      <c r="H33" s="32"/>
    </row>
    <row r="34" spans="1:8" ht="12">
      <c r="A34" s="32"/>
      <c r="B34" s="32"/>
      <c r="C34" s="32"/>
      <c r="D34" s="32"/>
      <c r="E34" s="32"/>
      <c r="F34" s="32"/>
      <c r="G34" s="32"/>
      <c r="H34" s="32"/>
    </row>
    <row r="35" spans="1:8" ht="12">
      <c r="A35" s="32"/>
      <c r="B35" s="32"/>
      <c r="C35" s="32"/>
      <c r="D35" s="32"/>
      <c r="E35" s="32"/>
      <c r="F35" s="32"/>
      <c r="G35" s="32"/>
      <c r="H35" s="32"/>
    </row>
    <row r="36" spans="1:8" ht="12">
      <c r="A36" s="32"/>
      <c r="B36" s="32"/>
      <c r="C36" s="32"/>
      <c r="D36" s="32"/>
      <c r="E36" s="32"/>
      <c r="F36" s="32"/>
      <c r="G36" s="32"/>
      <c r="H36" s="32"/>
    </row>
    <row r="37" spans="1:8" ht="12">
      <c r="A37" s="32"/>
      <c r="B37" s="32"/>
      <c r="C37" s="32"/>
      <c r="D37" s="32"/>
      <c r="E37" s="32"/>
      <c r="F37" s="32"/>
      <c r="G37" s="32"/>
      <c r="H37" s="32"/>
    </row>
    <row r="38" spans="1:8" ht="12">
      <c r="A38" s="32"/>
      <c r="B38" s="32"/>
      <c r="C38" s="32"/>
      <c r="D38" s="32"/>
      <c r="E38" s="32"/>
      <c r="F38" s="32"/>
      <c r="G38" s="32"/>
      <c r="H38" s="32"/>
    </row>
    <row r="39" spans="1:8" ht="12">
      <c r="A39" s="32"/>
      <c r="B39" s="32"/>
      <c r="C39" s="32"/>
      <c r="D39" s="32"/>
      <c r="E39" s="32"/>
      <c r="F39" s="32"/>
      <c r="G39" s="32"/>
      <c r="H39" s="32"/>
    </row>
    <row r="40" spans="1:8" ht="12">
      <c r="A40" s="32"/>
      <c r="B40" s="32"/>
      <c r="C40" s="32"/>
      <c r="D40" s="32"/>
      <c r="E40" s="32"/>
      <c r="F40" s="32"/>
      <c r="G40" s="32"/>
      <c r="H40" s="32"/>
    </row>
    <row r="41" spans="1:8" ht="12">
      <c r="A41" s="32"/>
      <c r="B41" s="32"/>
      <c r="C41" s="32"/>
      <c r="D41" s="32"/>
      <c r="E41" s="32"/>
      <c r="F41" s="32"/>
      <c r="G41" s="32"/>
      <c r="H41" s="32"/>
    </row>
    <row r="42" spans="1:8" ht="12">
      <c r="A42" s="32"/>
      <c r="B42" s="32"/>
      <c r="C42" s="32"/>
      <c r="D42" s="32"/>
      <c r="E42" s="32"/>
      <c r="F42" s="32"/>
      <c r="G42" s="32"/>
      <c r="H42" s="32"/>
    </row>
    <row r="43" spans="1:8" ht="12">
      <c r="A43" s="32"/>
      <c r="B43" s="32"/>
      <c r="C43" s="32"/>
      <c r="D43" s="32"/>
      <c r="E43" s="32"/>
      <c r="F43" s="32"/>
      <c r="G43" s="32"/>
      <c r="H43" s="32"/>
    </row>
    <row r="44" spans="1:8" ht="12">
      <c r="A44" s="32"/>
      <c r="B44" s="32"/>
      <c r="C44" s="32"/>
      <c r="D44" s="32"/>
      <c r="E44" s="32"/>
      <c r="F44" s="32"/>
      <c r="G44" s="32"/>
      <c r="H44" s="32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0:O63"/>
  <sheetViews>
    <sheetView workbookViewId="0" topLeftCell="A22">
      <selection activeCell="N22" sqref="N22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4.140625" style="1" customWidth="1"/>
    <col min="6" max="6" width="10.00390625" style="1" customWidth="1"/>
    <col min="7" max="7" width="10.140625" style="1" customWidth="1"/>
    <col min="8" max="9" width="11.00390625" style="1" customWidth="1"/>
    <col min="10" max="10" width="8.7109375" style="1" customWidth="1"/>
    <col min="11" max="11" width="0.85546875" style="2" customWidth="1"/>
    <col min="12" max="12" width="8.7109375" style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23" customWidth="1"/>
    <col min="17" max="16384" width="11.421875" style="1" customWidth="1"/>
  </cols>
  <sheetData>
    <row r="17" ht="10.5" customHeight="1"/>
    <row r="18" ht="10.5" customHeight="1"/>
    <row r="19" ht="10.5" customHeight="1"/>
    <row r="20" spans="2:10" ht="15.75">
      <c r="B20" s="142" t="s">
        <v>160</v>
      </c>
      <c r="C20" s="142"/>
      <c r="D20" s="142"/>
      <c r="E20" s="143"/>
      <c r="F20" s="142"/>
      <c r="G20" s="142"/>
      <c r="H20" s="142"/>
      <c r="I20" s="144"/>
      <c r="J20" s="144"/>
    </row>
    <row r="21" spans="2:10" ht="15.75">
      <c r="B21" s="142"/>
      <c r="C21" s="142"/>
      <c r="D21" s="142"/>
      <c r="E21" s="143"/>
      <c r="F21" s="142"/>
      <c r="G21" s="142"/>
      <c r="H21" s="142"/>
      <c r="I21" s="144"/>
      <c r="J21" s="144"/>
    </row>
    <row r="22" ht="11.25" customHeight="1"/>
    <row r="23" ht="12.75">
      <c r="B23" s="3" t="s">
        <v>116</v>
      </c>
    </row>
    <row r="24" spans="2:10" ht="5.25" customHeight="1">
      <c r="B24" s="2"/>
      <c r="C24" s="4"/>
      <c r="D24" s="3"/>
      <c r="E24" s="3"/>
      <c r="F24" s="3"/>
      <c r="G24" s="3"/>
      <c r="H24" s="3"/>
      <c r="I24" s="3"/>
      <c r="J24" s="3"/>
    </row>
    <row r="25" spans="2:15" ht="12.75">
      <c r="B25" s="5"/>
      <c r="C25" s="5"/>
      <c r="D25" s="5"/>
      <c r="E25" s="6"/>
      <c r="F25" s="156" t="s">
        <v>152</v>
      </c>
      <c r="G25" s="156" t="s">
        <v>153</v>
      </c>
      <c r="H25" s="65" t="s">
        <v>154</v>
      </c>
      <c r="I25" s="66"/>
      <c r="J25" s="66"/>
      <c r="L25" s="3"/>
      <c r="M25" s="3"/>
      <c r="N25" s="3"/>
      <c r="O25" s="3"/>
    </row>
    <row r="26" spans="2:15" ht="12.75">
      <c r="B26" s="7"/>
      <c r="D26" s="7"/>
      <c r="E26" s="8"/>
      <c r="F26" s="183">
        <v>2009</v>
      </c>
      <c r="G26" s="184"/>
      <c r="H26" s="9"/>
      <c r="I26" s="9"/>
      <c r="J26" s="10" t="s">
        <v>0</v>
      </c>
      <c r="L26" s="3"/>
      <c r="M26" s="3"/>
      <c r="N26" s="3"/>
      <c r="O26" s="3"/>
    </row>
    <row r="27" spans="2:15" ht="12.75">
      <c r="B27" s="7"/>
      <c r="C27" s="7" t="s">
        <v>1</v>
      </c>
      <c r="E27" s="8"/>
      <c r="F27" s="185"/>
      <c r="G27" s="186"/>
      <c r="H27" s="11">
        <v>2009</v>
      </c>
      <c r="I27" s="11">
        <v>2008</v>
      </c>
      <c r="J27" s="12" t="s">
        <v>2</v>
      </c>
      <c r="L27" s="3"/>
      <c r="M27" s="3"/>
      <c r="N27" s="3"/>
      <c r="O27" s="3"/>
    </row>
    <row r="28" spans="2:15" ht="12.75">
      <c r="B28" s="13"/>
      <c r="C28" s="13"/>
      <c r="D28" s="13"/>
      <c r="E28" s="14"/>
      <c r="F28" s="187"/>
      <c r="G28" s="188"/>
      <c r="H28" s="15"/>
      <c r="I28" s="15"/>
      <c r="J28" s="16" t="s">
        <v>3</v>
      </c>
      <c r="L28" s="3"/>
      <c r="M28" s="3"/>
      <c r="O28" s="3"/>
    </row>
    <row r="29" spans="12:15" ht="9.75" customHeight="1">
      <c r="L29" s="3"/>
      <c r="M29" s="3"/>
      <c r="N29" s="3"/>
      <c r="O29" s="3"/>
    </row>
    <row r="30" spans="2:15" ht="12.75">
      <c r="B30" s="195" t="s">
        <v>4</v>
      </c>
      <c r="C30" s="195"/>
      <c r="D30" s="195"/>
      <c r="E30" s="195"/>
      <c r="F30" s="195"/>
      <c r="G30" s="195"/>
      <c r="H30" s="195"/>
      <c r="I30" s="195"/>
      <c r="J30" s="195"/>
      <c r="L30" s="3"/>
      <c r="M30" s="3"/>
      <c r="N30" s="3"/>
      <c r="O30" s="3"/>
    </row>
    <row r="31" spans="12:15" ht="9.75" customHeight="1">
      <c r="L31" s="3"/>
      <c r="M31" s="3"/>
      <c r="N31" s="3"/>
      <c r="O31" s="3"/>
    </row>
    <row r="32" spans="2:15" ht="12.75">
      <c r="B32" s="195" t="s">
        <v>5</v>
      </c>
      <c r="C32" s="195"/>
      <c r="D32" s="195"/>
      <c r="E32" s="195"/>
      <c r="F32" s="195"/>
      <c r="G32" s="195"/>
      <c r="H32" s="195"/>
      <c r="I32" s="195"/>
      <c r="J32" s="195"/>
      <c r="L32" s="3"/>
      <c r="M32" s="3"/>
      <c r="N32" s="3"/>
      <c r="O32" s="3"/>
    </row>
    <row r="33" spans="12:15" ht="9.75" customHeight="1">
      <c r="L33" s="3"/>
      <c r="M33" s="3"/>
      <c r="N33" s="3"/>
      <c r="O33" s="3"/>
    </row>
    <row r="34" spans="2:15" ht="12.75">
      <c r="B34" s="1" t="s">
        <v>6</v>
      </c>
      <c r="F34" s="18">
        <v>30160.2</v>
      </c>
      <c r="G34" s="157">
        <f>SUM(G35:G36)</f>
        <v>32336.7</v>
      </c>
      <c r="H34" s="157">
        <v>62496.8</v>
      </c>
      <c r="I34" s="18">
        <v>82255.2</v>
      </c>
      <c r="J34" s="19">
        <f>SUM(H34/I34)*100-100</f>
        <v>-24.020852177126798</v>
      </c>
      <c r="L34" s="3"/>
      <c r="M34" s="3"/>
      <c r="N34" s="158"/>
      <c r="O34" s="3"/>
    </row>
    <row r="35" spans="2:15" ht="12.75">
      <c r="B35" s="1" t="s">
        <v>7</v>
      </c>
      <c r="C35" s="1" t="s">
        <v>8</v>
      </c>
      <c r="F35" s="18">
        <v>11174</v>
      </c>
      <c r="G35" s="157">
        <f>SUM(H35-F35)</f>
        <v>14227.8</v>
      </c>
      <c r="H35" s="18">
        <v>25401.8</v>
      </c>
      <c r="I35" s="18">
        <v>31750.7</v>
      </c>
      <c r="J35" s="19">
        <f>SUM(H35/I35)*100-100</f>
        <v>-19.996094574292854</v>
      </c>
      <c r="L35" s="3"/>
      <c r="M35" s="3"/>
      <c r="N35" s="158"/>
      <c r="O35" s="3"/>
    </row>
    <row r="36" spans="3:15" ht="12.75">
      <c r="C36" s="1" t="s">
        <v>155</v>
      </c>
      <c r="F36" s="18">
        <v>18986.1</v>
      </c>
      <c r="G36" s="157">
        <f>SUM(H36-F36)</f>
        <v>18108.9</v>
      </c>
      <c r="H36" s="18">
        <v>37095</v>
      </c>
      <c r="I36" s="18">
        <v>50504.5</v>
      </c>
      <c r="J36" s="19">
        <f>SUM(H36/I36)*100-100</f>
        <v>-26.55109940698354</v>
      </c>
      <c r="L36" s="3"/>
      <c r="M36" s="3"/>
      <c r="N36" s="158" t="s">
        <v>7</v>
      </c>
      <c r="O36" s="3"/>
    </row>
    <row r="37" spans="6:15" ht="12.75">
      <c r="F37" s="18"/>
      <c r="G37" s="157" t="s">
        <v>7</v>
      </c>
      <c r="H37" s="18"/>
      <c r="I37" s="18"/>
      <c r="J37" s="19"/>
      <c r="L37" s="3"/>
      <c r="M37" s="3"/>
      <c r="N37" s="158"/>
      <c r="O37" s="3"/>
    </row>
    <row r="38" spans="2:15" ht="12.75">
      <c r="B38" s="1" t="s">
        <v>9</v>
      </c>
      <c r="F38" s="18">
        <v>24088.5</v>
      </c>
      <c r="G38" s="157">
        <f>SUM(G39:G40)</f>
        <v>24018.5</v>
      </c>
      <c r="H38" s="18">
        <v>48107</v>
      </c>
      <c r="I38" s="18">
        <v>58307.1</v>
      </c>
      <c r="J38" s="19">
        <f>SUM(H38/I38)*100-100</f>
        <v>-17.493752904877795</v>
      </c>
      <c r="L38" s="3"/>
      <c r="M38" s="3"/>
      <c r="N38" s="158"/>
      <c r="O38" s="3"/>
    </row>
    <row r="39" spans="2:15" ht="12.75">
      <c r="B39" s="1" t="s">
        <v>7</v>
      </c>
      <c r="C39" s="1" t="s">
        <v>8</v>
      </c>
      <c r="F39" s="18">
        <v>5769.1</v>
      </c>
      <c r="G39" s="157">
        <f>SUM(H39-F39)</f>
        <v>5391.1</v>
      </c>
      <c r="H39" s="18">
        <v>11160.2</v>
      </c>
      <c r="I39" s="18">
        <v>10487.1</v>
      </c>
      <c r="J39" s="19">
        <f>SUM(H39/I39)*100-100</f>
        <v>6.4183616061637565</v>
      </c>
      <c r="L39" s="3"/>
      <c r="M39" s="3"/>
      <c r="N39" s="158"/>
      <c r="O39" s="3"/>
    </row>
    <row r="40" spans="3:15" ht="12.75">
      <c r="C40" s="1" t="s">
        <v>155</v>
      </c>
      <c r="F40" s="18">
        <v>18319.4</v>
      </c>
      <c r="G40" s="157">
        <f>SUM(H40-F40)</f>
        <v>18627.4</v>
      </c>
      <c r="H40" s="18">
        <v>36946.8</v>
      </c>
      <c r="I40" s="18">
        <v>47820</v>
      </c>
      <c r="J40" s="20">
        <f>SUM(H40/I40)*100-100</f>
        <v>-22.73776662484316</v>
      </c>
      <c r="M40" s="3"/>
      <c r="N40" s="158"/>
      <c r="O40" s="3"/>
    </row>
    <row r="41" spans="3:15" ht="12.75">
      <c r="C41" s="5"/>
      <c r="D41" s="5"/>
      <c r="E41" s="5"/>
      <c r="F41" s="21"/>
      <c r="G41" s="159"/>
      <c r="H41" s="21"/>
      <c r="I41" s="21"/>
      <c r="J41" s="19"/>
      <c r="L41" s="3"/>
      <c r="M41" s="3"/>
      <c r="N41" s="158"/>
      <c r="O41" s="3"/>
    </row>
    <row r="42" spans="3:15" ht="12.75">
      <c r="C42" s="1" t="s">
        <v>10</v>
      </c>
      <c r="F42" s="157">
        <v>54248.7</v>
      </c>
      <c r="G42" s="157">
        <f aca="true" t="shared" si="0" ref="G42:H44">SUM(G34+G38)</f>
        <v>56355.2</v>
      </c>
      <c r="H42" s="18">
        <f t="shared" si="0"/>
        <v>110603.8</v>
      </c>
      <c r="I42" s="18">
        <v>140562.3</v>
      </c>
      <c r="J42" s="19">
        <f>SUM(H42/I42)*100-100</f>
        <v>-21.313325123450582</v>
      </c>
      <c r="L42" s="3"/>
      <c r="M42" s="3"/>
      <c r="N42" s="158"/>
      <c r="O42" s="3"/>
    </row>
    <row r="43" spans="4:15" ht="12.75">
      <c r="D43" s="1" t="s">
        <v>8</v>
      </c>
      <c r="F43" s="157">
        <v>16943.1</v>
      </c>
      <c r="G43" s="157">
        <f t="shared" si="0"/>
        <v>19618.9</v>
      </c>
      <c r="H43" s="18">
        <f t="shared" si="0"/>
        <v>36562</v>
      </c>
      <c r="I43" s="18">
        <v>42237.8</v>
      </c>
      <c r="J43" s="19">
        <f>SUM(H43/I43)*100-100</f>
        <v>-13.43772639673469</v>
      </c>
      <c r="L43" s="3"/>
      <c r="M43" s="3"/>
      <c r="N43" s="158"/>
      <c r="O43" s="3"/>
    </row>
    <row r="44" spans="4:15" ht="12.75">
      <c r="D44" s="1" t="s">
        <v>155</v>
      </c>
      <c r="F44" s="157">
        <v>37305.5</v>
      </c>
      <c r="G44" s="157">
        <f t="shared" si="0"/>
        <v>36736.3</v>
      </c>
      <c r="H44" s="18">
        <f t="shared" si="0"/>
        <v>74041.8</v>
      </c>
      <c r="I44" s="18">
        <v>98324.5</v>
      </c>
      <c r="J44" s="19">
        <f>SUM(H44/I44)*100-100</f>
        <v>-24.696489684666588</v>
      </c>
      <c r="L44" s="3"/>
      <c r="M44" s="3"/>
      <c r="N44" s="158"/>
      <c r="O44" s="3"/>
    </row>
    <row r="45" spans="6:15" ht="12.75">
      <c r="F45" s="22"/>
      <c r="G45" s="22"/>
      <c r="H45" s="22"/>
      <c r="I45" s="22"/>
      <c r="J45" s="19"/>
      <c r="L45" s="3"/>
      <c r="M45" s="3"/>
      <c r="N45" s="17"/>
      <c r="O45" s="3"/>
    </row>
    <row r="46" spans="2:15" ht="12.75">
      <c r="B46" s="195" t="s">
        <v>11</v>
      </c>
      <c r="C46" s="195"/>
      <c r="D46" s="195"/>
      <c r="E46" s="195"/>
      <c r="F46" s="195"/>
      <c r="G46" s="195"/>
      <c r="H46" s="195"/>
      <c r="I46" s="195"/>
      <c r="J46" s="195"/>
      <c r="L46" s="3"/>
      <c r="M46" s="3"/>
      <c r="N46" s="17"/>
      <c r="O46" s="3"/>
    </row>
    <row r="47" spans="6:15" ht="9.75" customHeight="1">
      <c r="F47" s="22"/>
      <c r="G47" s="22"/>
      <c r="H47" s="22"/>
      <c r="I47" s="22"/>
      <c r="J47" s="19"/>
      <c r="L47" s="3"/>
      <c r="M47" s="3"/>
      <c r="N47" s="17"/>
      <c r="O47" s="3"/>
    </row>
    <row r="48" spans="2:15" ht="12.75">
      <c r="B48" s="1" t="s">
        <v>12</v>
      </c>
      <c r="F48" s="18">
        <v>28762.2</v>
      </c>
      <c r="G48" s="157">
        <f>SUM(H48-F48)</f>
        <v>28389.999999999996</v>
      </c>
      <c r="H48" s="18">
        <f>28358.8+28793.4</f>
        <v>57152.2</v>
      </c>
      <c r="I48" s="18">
        <v>75581.4</v>
      </c>
      <c r="J48" s="19">
        <f>SUM(H48/I48)*100-100</f>
        <v>-24.383247730261687</v>
      </c>
      <c r="L48" s="3"/>
      <c r="M48" s="3"/>
      <c r="N48" s="17" t="s">
        <v>7</v>
      </c>
      <c r="O48" s="3"/>
    </row>
    <row r="49" spans="2:15" ht="12.75">
      <c r="B49" s="1" t="s">
        <v>13</v>
      </c>
      <c r="F49" s="24">
        <v>2246384</v>
      </c>
      <c r="G49" s="145">
        <f>SUM(H49-F49)</f>
        <v>2170391</v>
      </c>
      <c r="H49" s="24">
        <f>3780258+636517</f>
        <v>4416775</v>
      </c>
      <c r="I49" s="24">
        <v>6102110</v>
      </c>
      <c r="J49" s="19">
        <f>SUM(H49/I49)*100-100</f>
        <v>-27.61888920389832</v>
      </c>
      <c r="L49" s="3"/>
      <c r="M49" s="3"/>
      <c r="N49" s="17"/>
      <c r="O49" s="3"/>
    </row>
    <row r="50" spans="2:15" ht="12.75">
      <c r="B50" s="1" t="s">
        <v>14</v>
      </c>
      <c r="F50" s="24">
        <v>3572166</v>
      </c>
      <c r="G50" s="145">
        <f>SUM(H50-F50)</f>
        <v>3459135</v>
      </c>
      <c r="H50" s="24">
        <f>6019334+1011967</f>
        <v>7031301</v>
      </c>
      <c r="I50" s="24">
        <v>9768728</v>
      </c>
      <c r="J50" s="19">
        <f>SUM(H50/I50)*100-100</f>
        <v>-28.022348457240284</v>
      </c>
      <c r="L50" s="3"/>
      <c r="M50" s="3"/>
      <c r="N50" s="17"/>
      <c r="O50" s="3"/>
    </row>
    <row r="51" spans="6:15" ht="12.75">
      <c r="F51" s="22"/>
      <c r="G51" s="160"/>
      <c r="H51" s="22"/>
      <c r="I51" s="22"/>
      <c r="J51" s="19"/>
      <c r="L51" s="3"/>
      <c r="M51" s="3"/>
      <c r="N51" s="17"/>
      <c r="O51" s="3"/>
    </row>
    <row r="52" spans="5:15" ht="12.75">
      <c r="E52" s="1" t="s">
        <v>146</v>
      </c>
      <c r="F52" s="22"/>
      <c r="G52" s="160"/>
      <c r="H52" s="22"/>
      <c r="I52" s="22"/>
      <c r="J52" s="19"/>
      <c r="L52" s="25"/>
      <c r="M52" s="25"/>
      <c r="N52" s="17"/>
      <c r="O52" s="25"/>
    </row>
    <row r="53" spans="6:15" ht="9.75" customHeight="1">
      <c r="F53" s="26"/>
      <c r="G53" s="161"/>
      <c r="H53" s="26"/>
      <c r="I53" s="26"/>
      <c r="J53" s="19"/>
      <c r="L53" s="25"/>
      <c r="M53" s="25"/>
      <c r="N53" s="17"/>
      <c r="O53" s="25"/>
    </row>
    <row r="54" spans="2:15" ht="12.75">
      <c r="B54" s="1" t="s">
        <v>15</v>
      </c>
      <c r="F54" s="24">
        <v>5116</v>
      </c>
      <c r="G54" s="145">
        <f>SUM(H54-F54)</f>
        <v>5015</v>
      </c>
      <c r="H54" s="24">
        <v>10131</v>
      </c>
      <c r="I54" s="24">
        <v>11899</v>
      </c>
      <c r="J54" s="19">
        <f>SUM(H54/I54)*100-100</f>
        <v>-14.858391461467349</v>
      </c>
      <c r="L54" s="25"/>
      <c r="M54" s="25"/>
      <c r="N54" s="17"/>
      <c r="O54" s="25"/>
    </row>
    <row r="55" spans="2:15" ht="12.75">
      <c r="B55" s="1" t="s">
        <v>16</v>
      </c>
      <c r="F55" s="189">
        <v>984</v>
      </c>
      <c r="G55" s="193">
        <f>SUM(H55-F55)</f>
        <v>867</v>
      </c>
      <c r="H55" s="189">
        <v>1851</v>
      </c>
      <c r="I55" s="189">
        <v>2012</v>
      </c>
      <c r="J55" s="191">
        <f>SUM(H55/I55)*100-100</f>
        <v>-8.00198807157058</v>
      </c>
      <c r="L55" s="25"/>
      <c r="M55" s="25"/>
      <c r="N55" s="17"/>
      <c r="O55" s="25"/>
    </row>
    <row r="56" spans="6:15" ht="12.75">
      <c r="F56" s="190"/>
      <c r="G56" s="194"/>
      <c r="H56" s="190"/>
      <c r="I56" s="190"/>
      <c r="J56" s="192"/>
      <c r="L56" s="3"/>
      <c r="M56" s="3"/>
      <c r="N56" s="17"/>
      <c r="O56" s="3"/>
    </row>
    <row r="57" spans="2:15" ht="9" customHeight="1">
      <c r="B57" s="1" t="s">
        <v>144</v>
      </c>
      <c r="F57" s="22"/>
      <c r="G57" s="23"/>
      <c r="H57" s="23"/>
      <c r="I57" s="67"/>
      <c r="J57" s="68"/>
      <c r="L57" s="3"/>
      <c r="M57" s="3"/>
      <c r="N57" s="23"/>
      <c r="O57" s="3"/>
    </row>
    <row r="58" spans="2:15" ht="8.25" customHeight="1">
      <c r="B58" s="3"/>
      <c r="C58" s="3" t="s">
        <v>7</v>
      </c>
      <c r="D58" s="3"/>
      <c r="E58" s="3"/>
      <c r="F58" s="3"/>
      <c r="G58" s="3"/>
      <c r="H58" s="3"/>
      <c r="I58" s="3"/>
      <c r="J58" s="3"/>
      <c r="L58" s="3"/>
      <c r="M58" s="3"/>
      <c r="N58" s="23"/>
      <c r="O58" s="3"/>
    </row>
    <row r="59" spans="2:15" ht="12.75">
      <c r="B59" s="3"/>
      <c r="C59" s="3" t="s">
        <v>7</v>
      </c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</row>
    <row r="60" spans="2:15" ht="14.25" customHeight="1">
      <c r="B60" s="3"/>
      <c r="C60" s="3"/>
      <c r="D60" s="3"/>
      <c r="E60" s="3"/>
      <c r="F60" s="3"/>
      <c r="G60" s="3"/>
      <c r="H60" s="3"/>
      <c r="I60" s="3"/>
      <c r="J60" s="3"/>
      <c r="L60" s="3"/>
      <c r="M60" s="3"/>
      <c r="N60" s="3"/>
      <c r="O60" s="3"/>
    </row>
    <row r="61" spans="2:15" ht="23.25" customHeight="1">
      <c r="B61" s="3"/>
      <c r="C61" s="3" t="s">
        <v>7</v>
      </c>
      <c r="D61" s="3"/>
      <c r="E61" s="3"/>
      <c r="F61" s="3"/>
      <c r="G61" s="3"/>
      <c r="H61" s="3"/>
      <c r="I61" s="3"/>
      <c r="J61" s="3"/>
      <c r="L61" s="3"/>
      <c r="M61" s="3"/>
      <c r="N61" s="3"/>
      <c r="O61" s="3"/>
    </row>
    <row r="62" spans="2:15" ht="12.75">
      <c r="B62" s="3"/>
      <c r="C62" s="3"/>
      <c r="D62" s="3"/>
      <c r="E62" s="3"/>
      <c r="F62" s="3"/>
      <c r="G62" s="3"/>
      <c r="H62" s="3"/>
      <c r="I62" s="3"/>
      <c r="J62" s="3"/>
      <c r="L62" s="3"/>
      <c r="M62" s="3"/>
      <c r="N62" s="3"/>
      <c r="O62" s="3"/>
    </row>
    <row r="63" spans="2:15" ht="12.75">
      <c r="B63" s="3"/>
      <c r="C63" s="3"/>
      <c r="D63" s="3"/>
      <c r="E63" s="3"/>
      <c r="F63" s="3"/>
      <c r="G63" s="3"/>
      <c r="H63" s="3"/>
      <c r="I63" s="3"/>
      <c r="J63" s="3"/>
      <c r="L63" s="3"/>
      <c r="M63" s="3"/>
      <c r="N63" s="3"/>
      <c r="O63" s="3"/>
    </row>
  </sheetData>
  <mergeCells count="9">
    <mergeCell ref="F26:G28"/>
    <mergeCell ref="I55:I56"/>
    <mergeCell ref="J55:J56"/>
    <mergeCell ref="F55:F56"/>
    <mergeCell ref="G55:G56"/>
    <mergeCell ref="H55:H56"/>
    <mergeCell ref="B30:J30"/>
    <mergeCell ref="B32:J32"/>
    <mergeCell ref="B46:J46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J1" sqref="J1"/>
    </sheetView>
  </sheetViews>
  <sheetFormatPr defaultColWidth="11.421875" defaultRowHeight="12.75"/>
  <cols>
    <col min="1" max="1" width="11.421875" style="69" customWidth="1"/>
    <col min="2" max="2" width="7.421875" style="69" customWidth="1"/>
    <col min="3" max="3" width="25.57421875" style="69" customWidth="1"/>
    <col min="4" max="5" width="9.8515625" style="69" customWidth="1"/>
    <col min="6" max="6" width="8.8515625" style="71" customWidth="1"/>
    <col min="7" max="8" width="9.8515625" style="69" customWidth="1"/>
    <col min="9" max="9" width="11.140625" style="72" customWidth="1"/>
    <col min="10" max="11" width="9.8515625" style="23" customWidth="1"/>
    <col min="12" max="12" width="11.28125" style="23" customWidth="1"/>
    <col min="13" max="14" width="9.8515625" style="23" customWidth="1"/>
    <col min="15" max="15" width="10.8515625" style="23" customWidth="1"/>
    <col min="16" max="17" width="11.421875" style="23" customWidth="1"/>
    <col min="18" max="18" width="18.57421875" style="23" customWidth="1"/>
    <col min="19" max="19" width="9.00390625" style="23" customWidth="1"/>
    <col min="20" max="20" width="24.8515625" style="23" customWidth="1"/>
    <col min="21" max="21" width="5.00390625" style="23" customWidth="1"/>
    <col min="22" max="22" width="1.8515625" style="23" hidden="1" customWidth="1"/>
    <col min="23" max="24" width="9.7109375" style="23" customWidth="1"/>
    <col min="25" max="25" width="11.421875" style="23" customWidth="1"/>
    <col min="26" max="27" width="9.7109375" style="23" customWidth="1"/>
    <col min="28" max="28" width="11.421875" style="23" customWidth="1"/>
    <col min="29" max="16384" width="11.421875" style="69" customWidth="1"/>
  </cols>
  <sheetData>
    <row r="1" ht="12.75">
      <c r="A1" s="70" t="s">
        <v>147</v>
      </c>
    </row>
    <row r="2" ht="13.5" customHeight="1"/>
    <row r="3" spans="1:9" ht="13.5" customHeight="1">
      <c r="A3" s="73"/>
      <c r="B3" s="73"/>
      <c r="C3" s="74"/>
      <c r="D3" s="75"/>
      <c r="E3" s="73"/>
      <c r="F3" s="76" t="s">
        <v>17</v>
      </c>
      <c r="G3" s="73"/>
      <c r="H3" s="73"/>
      <c r="I3" s="77"/>
    </row>
    <row r="4" spans="1:9" ht="13.5" customHeight="1">
      <c r="A4" s="78"/>
      <c r="B4" s="78"/>
      <c r="C4" s="79"/>
      <c r="D4" s="80" t="s">
        <v>18</v>
      </c>
      <c r="E4" s="81"/>
      <c r="F4" s="82"/>
      <c r="G4" s="83" t="s">
        <v>19</v>
      </c>
      <c r="H4" s="84"/>
      <c r="I4" s="85"/>
    </row>
    <row r="5" spans="1:9" ht="13.5" customHeight="1">
      <c r="A5" s="78"/>
      <c r="B5" s="78" t="s">
        <v>20</v>
      </c>
      <c r="C5" s="79"/>
      <c r="D5" s="80" t="s">
        <v>154</v>
      </c>
      <c r="E5" s="81"/>
      <c r="F5" s="82"/>
      <c r="G5" s="80" t="s">
        <v>154</v>
      </c>
      <c r="H5" s="81"/>
      <c r="I5" s="86"/>
    </row>
    <row r="6" spans="1:9" ht="13.5" customHeight="1">
      <c r="A6" s="78"/>
      <c r="B6" s="78"/>
      <c r="C6" s="79"/>
      <c r="D6" s="87">
        <v>2009</v>
      </c>
      <c r="E6" s="87">
        <v>2008</v>
      </c>
      <c r="F6" s="88" t="s">
        <v>0</v>
      </c>
      <c r="G6" s="87">
        <v>2009</v>
      </c>
      <c r="H6" s="87">
        <v>2008</v>
      </c>
      <c r="I6" s="88" t="s">
        <v>0</v>
      </c>
    </row>
    <row r="7" spans="1:9" ht="13.5" customHeight="1">
      <c r="A7" s="78"/>
      <c r="B7" s="78"/>
      <c r="C7" s="79"/>
      <c r="D7" s="196" t="s">
        <v>21</v>
      </c>
      <c r="E7" s="197"/>
      <c r="F7" s="89" t="s">
        <v>2</v>
      </c>
      <c r="G7" s="196" t="s">
        <v>21</v>
      </c>
      <c r="H7" s="197"/>
      <c r="I7" s="89" t="s">
        <v>2</v>
      </c>
    </row>
    <row r="8" spans="1:9" ht="13.5" customHeight="1">
      <c r="A8" s="90"/>
      <c r="B8" s="90"/>
      <c r="C8" s="91"/>
      <c r="D8" s="198"/>
      <c r="E8" s="199"/>
      <c r="F8" s="92" t="s">
        <v>3</v>
      </c>
      <c r="G8" s="198"/>
      <c r="H8" s="199"/>
      <c r="I8" s="92" t="s">
        <v>3</v>
      </c>
    </row>
    <row r="9" spans="4:29" ht="13.5" customHeight="1">
      <c r="D9" s="93"/>
      <c r="E9" s="94"/>
      <c r="F9" s="95"/>
      <c r="G9" s="93"/>
      <c r="H9" s="94"/>
      <c r="I9" s="96"/>
      <c r="AC9" s="78"/>
    </row>
    <row r="10" spans="1:9" ht="13.5" customHeight="1">
      <c r="A10" s="69" t="s">
        <v>22</v>
      </c>
      <c r="D10" s="93">
        <v>780.2</v>
      </c>
      <c r="E10" s="93">
        <v>785.7</v>
      </c>
      <c r="F10" s="97">
        <f>SUM(D10/E10)*100-100</f>
        <v>-0.700012727504145</v>
      </c>
      <c r="G10" s="93">
        <v>346.4</v>
      </c>
      <c r="H10" s="93">
        <v>440.6</v>
      </c>
      <c r="I10" s="98">
        <f>SUM(G10/H10)*100-100</f>
        <v>-21.379936450295062</v>
      </c>
    </row>
    <row r="11" spans="4:9" ht="13.5" customHeight="1">
      <c r="D11" s="93"/>
      <c r="E11" s="93"/>
      <c r="F11" s="97"/>
      <c r="G11" s="93"/>
      <c r="H11" s="93"/>
      <c r="I11" s="98"/>
    </row>
    <row r="12" spans="1:9" ht="13.5" customHeight="1">
      <c r="A12" s="69" t="s">
        <v>23</v>
      </c>
      <c r="D12" s="93">
        <f>SUM(D14:D21)</f>
        <v>22783.399999999998</v>
      </c>
      <c r="E12" s="93">
        <f>SUM(E14:E21)</f>
        <v>30172.8</v>
      </c>
      <c r="F12" s="97">
        <f>SUM(D12/E12)*100-100</f>
        <v>-24.490269381694773</v>
      </c>
      <c r="G12" s="93">
        <f>SUM(G14:G21)</f>
        <v>7683.500000000001</v>
      </c>
      <c r="H12" s="93">
        <f>SUM(H14:H21)</f>
        <v>10680.199999999999</v>
      </c>
      <c r="I12" s="98">
        <f>SUM(G12/H12)*100-100</f>
        <v>-28.058463324656827</v>
      </c>
    </row>
    <row r="13" spans="1:9" ht="13.5" customHeight="1">
      <c r="A13" s="69" t="s">
        <v>24</v>
      </c>
      <c r="D13" s="99"/>
      <c r="E13" s="99"/>
      <c r="F13" s="97"/>
      <c r="G13" s="99"/>
      <c r="H13" s="99"/>
      <c r="I13" s="98"/>
    </row>
    <row r="14" spans="1:9" ht="13.5" customHeight="1">
      <c r="A14" s="69" t="s">
        <v>25</v>
      </c>
      <c r="D14" s="93">
        <v>11308.3</v>
      </c>
      <c r="E14" s="93">
        <v>14409</v>
      </c>
      <c r="F14" s="97">
        <f aca="true" t="shared" si="0" ref="F14:F20">SUM(D14/E14)*100-100</f>
        <v>-21.51918939551669</v>
      </c>
      <c r="G14" s="93">
        <v>5447.6</v>
      </c>
      <c r="H14" s="93">
        <v>7950.4</v>
      </c>
      <c r="I14" s="98">
        <f aca="true" t="shared" si="1" ref="I14:I20">SUM(G14/H14)*100-100</f>
        <v>-31.480177098007644</v>
      </c>
    </row>
    <row r="15" spans="1:9" ht="12.75">
      <c r="A15" s="69" t="s">
        <v>26</v>
      </c>
      <c r="D15" s="93">
        <v>3944.7</v>
      </c>
      <c r="E15" s="93">
        <v>5663.9</v>
      </c>
      <c r="F15" s="97">
        <f t="shared" si="0"/>
        <v>-30.35364324935115</v>
      </c>
      <c r="G15" s="93">
        <v>746.3</v>
      </c>
      <c r="H15" s="93">
        <v>1091.5</v>
      </c>
      <c r="I15" s="98">
        <f t="shared" si="1"/>
        <v>-31.6262024736601</v>
      </c>
    </row>
    <row r="16" spans="1:9" ht="13.5" customHeight="1">
      <c r="A16" s="69" t="s">
        <v>27</v>
      </c>
      <c r="D16" s="93">
        <v>2426.6</v>
      </c>
      <c r="E16" s="93">
        <v>3666.3</v>
      </c>
      <c r="F16" s="97">
        <f t="shared" si="0"/>
        <v>-33.81338133813382</v>
      </c>
      <c r="G16" s="93">
        <v>177.6</v>
      </c>
      <c r="H16" s="93">
        <v>87.3</v>
      </c>
      <c r="I16" s="98">
        <f t="shared" si="1"/>
        <v>103.43642611683848</v>
      </c>
    </row>
    <row r="17" spans="1:9" ht="13.5" customHeight="1">
      <c r="A17" s="69" t="s">
        <v>28</v>
      </c>
      <c r="D17" s="93">
        <v>3592.3</v>
      </c>
      <c r="E17" s="93">
        <v>4534.9</v>
      </c>
      <c r="F17" s="97">
        <f t="shared" si="0"/>
        <v>-20.78546384705284</v>
      </c>
      <c r="G17" s="93">
        <v>732.7</v>
      </c>
      <c r="H17" s="93">
        <v>885.5</v>
      </c>
      <c r="I17" s="98">
        <f t="shared" si="1"/>
        <v>-17.255787690570287</v>
      </c>
    </row>
    <row r="18" spans="1:9" ht="13.5" customHeight="1">
      <c r="A18" s="69" t="s">
        <v>29</v>
      </c>
      <c r="D18" s="93">
        <v>575.3</v>
      </c>
      <c r="E18" s="93">
        <v>776.3</v>
      </c>
      <c r="F18" s="97">
        <f t="shared" si="0"/>
        <v>-25.89205204173645</v>
      </c>
      <c r="G18" s="93">
        <v>56.9</v>
      </c>
      <c r="H18" s="93">
        <v>83.4</v>
      </c>
      <c r="I18" s="98">
        <f t="shared" si="1"/>
        <v>-31.774580335731414</v>
      </c>
    </row>
    <row r="19" spans="1:9" ht="13.5" customHeight="1">
      <c r="A19" s="69" t="s">
        <v>30</v>
      </c>
      <c r="D19" s="93">
        <v>453.7</v>
      </c>
      <c r="E19" s="93">
        <v>630</v>
      </c>
      <c r="F19" s="97">
        <f t="shared" si="0"/>
        <v>-27.984126984126988</v>
      </c>
      <c r="G19" s="93">
        <v>222.3</v>
      </c>
      <c r="H19" s="93">
        <v>334.1</v>
      </c>
      <c r="I19" s="98">
        <f t="shared" si="1"/>
        <v>-33.46303501945526</v>
      </c>
    </row>
    <row r="20" spans="1:9" ht="13.5" customHeight="1">
      <c r="A20" s="69" t="s">
        <v>31</v>
      </c>
      <c r="D20" s="93">
        <v>482.1</v>
      </c>
      <c r="E20" s="93">
        <v>492.4</v>
      </c>
      <c r="F20" s="97">
        <f t="shared" si="0"/>
        <v>-2.091795288383409</v>
      </c>
      <c r="G20" s="93">
        <v>300.1</v>
      </c>
      <c r="H20" s="93">
        <v>248</v>
      </c>
      <c r="I20" s="98">
        <f t="shared" si="1"/>
        <v>21.00806451612904</v>
      </c>
    </row>
    <row r="21" spans="1:9" ht="13.5" customHeight="1">
      <c r="A21" s="69" t="s">
        <v>32</v>
      </c>
      <c r="D21" s="93">
        <v>0.4</v>
      </c>
      <c r="E21" s="100" t="s">
        <v>41</v>
      </c>
      <c r="F21" s="97" t="s">
        <v>145</v>
      </c>
      <c r="G21" s="100" t="s">
        <v>41</v>
      </c>
      <c r="H21" s="100" t="s">
        <v>41</v>
      </c>
      <c r="I21" s="97" t="s">
        <v>66</v>
      </c>
    </row>
    <row r="22" spans="4:9" ht="13.5" customHeight="1">
      <c r="D22" s="93"/>
      <c r="E22" s="93"/>
      <c r="F22" s="95"/>
      <c r="G22" s="93"/>
      <c r="H22" s="93"/>
      <c r="I22" s="95"/>
    </row>
    <row r="23" spans="2:9" ht="12.75">
      <c r="B23" s="69" t="s">
        <v>35</v>
      </c>
      <c r="D23" s="93">
        <v>23563.5</v>
      </c>
      <c r="E23" s="93">
        <v>30958.6</v>
      </c>
      <c r="F23" s="97">
        <f>SUM(D23/E23)*100-100</f>
        <v>-23.887062076450476</v>
      </c>
      <c r="G23" s="93">
        <v>8029.8</v>
      </c>
      <c r="H23" s="93">
        <v>11120.9</v>
      </c>
      <c r="I23" s="98">
        <f>SUM(G23/H23)*100-100</f>
        <v>-27.795412241814958</v>
      </c>
    </row>
    <row r="24" spans="4:9" ht="13.5" customHeight="1">
      <c r="D24" s="93"/>
      <c r="E24" s="93"/>
      <c r="F24" s="93"/>
      <c r="G24" s="93"/>
      <c r="H24" s="93"/>
      <c r="I24" s="102"/>
    </row>
    <row r="25" spans="1:31" ht="13.5" customHeight="1">
      <c r="A25" s="69" t="s">
        <v>36</v>
      </c>
      <c r="D25" s="93">
        <v>1177.8</v>
      </c>
      <c r="E25" s="93">
        <v>859.5</v>
      </c>
      <c r="F25" s="97">
        <f>SUM(D25/E25)*100-100</f>
        <v>37.033158813263526</v>
      </c>
      <c r="G25" s="93">
        <v>138.8</v>
      </c>
      <c r="H25" s="93">
        <v>190.7</v>
      </c>
      <c r="I25" s="98">
        <f>SUM(G25/H25)*100-100</f>
        <v>-27.215521761929722</v>
      </c>
      <c r="AC25" s="23"/>
      <c r="AD25" s="23"/>
      <c r="AE25" s="23"/>
    </row>
    <row r="26" spans="1:9" ht="12.75">
      <c r="A26" s="69" t="s">
        <v>37</v>
      </c>
      <c r="D26" s="93">
        <v>70.8</v>
      </c>
      <c r="E26" s="93">
        <v>72.4</v>
      </c>
      <c r="F26" s="97">
        <f>SUM(D26/E26)*100-100</f>
        <v>-2.2099447513812294</v>
      </c>
      <c r="G26" s="93">
        <v>28.6</v>
      </c>
      <c r="H26" s="93">
        <v>30.6</v>
      </c>
      <c r="I26" s="98">
        <f>SUM(G26/H26)*100-100</f>
        <v>-6.535947712418306</v>
      </c>
    </row>
    <row r="27" spans="1:9" ht="13.5" customHeight="1">
      <c r="A27" s="69" t="s">
        <v>38</v>
      </c>
      <c r="D27" s="93">
        <v>390.3</v>
      </c>
      <c r="E27" s="93">
        <v>411.4</v>
      </c>
      <c r="F27" s="97">
        <f>SUM(D27/E27)*100-100</f>
        <v>-5.128828390860477</v>
      </c>
      <c r="G27" s="93">
        <v>221.8</v>
      </c>
      <c r="H27" s="93">
        <v>228.5</v>
      </c>
      <c r="I27" s="98">
        <f>SUM(G27/H27)*100-100</f>
        <v>-2.9321663019693602</v>
      </c>
    </row>
    <row r="28" spans="1:9" ht="13.5" customHeight="1">
      <c r="A28" s="69" t="s">
        <v>39</v>
      </c>
      <c r="D28" s="93">
        <v>1337.7</v>
      </c>
      <c r="E28" s="93">
        <v>2603</v>
      </c>
      <c r="F28" s="97">
        <f>SUM(D28/E28)*100-100</f>
        <v>-48.609296965040336</v>
      </c>
      <c r="G28" s="93">
        <v>106.1</v>
      </c>
      <c r="H28" s="93">
        <v>158.3</v>
      </c>
      <c r="I28" s="98">
        <f>SUM(G28/H28)*100-100</f>
        <v>-32.97536323436515</v>
      </c>
    </row>
    <row r="29" spans="1:9" ht="13.5" customHeight="1">
      <c r="A29" s="69" t="s">
        <v>40</v>
      </c>
      <c r="D29" s="93">
        <v>5.5</v>
      </c>
      <c r="E29" s="93">
        <v>3.8</v>
      </c>
      <c r="F29" s="97">
        <f>SUM(D29/E29)*100-100</f>
        <v>44.73684210526315</v>
      </c>
      <c r="G29" s="93">
        <v>4.9</v>
      </c>
      <c r="H29" s="93">
        <v>3.4</v>
      </c>
      <c r="I29" s="98">
        <f>SUM(G29/H29)*100-100</f>
        <v>44.117647058823536</v>
      </c>
    </row>
    <row r="30" spans="1:9" ht="12.75">
      <c r="A30" s="69" t="s">
        <v>43</v>
      </c>
      <c r="D30" s="93">
        <v>39.3</v>
      </c>
      <c r="E30" s="93">
        <v>0.3</v>
      </c>
      <c r="F30" s="97" t="s">
        <v>145</v>
      </c>
      <c r="G30" s="93">
        <v>30.3</v>
      </c>
      <c r="H30" s="93">
        <v>0.3</v>
      </c>
      <c r="I30" s="97" t="s">
        <v>66</v>
      </c>
    </row>
    <row r="31" spans="4:9" ht="13.5" customHeight="1">
      <c r="D31" s="93"/>
      <c r="E31" s="93"/>
      <c r="F31" s="97"/>
      <c r="G31" s="93"/>
      <c r="H31" s="93"/>
      <c r="I31" s="102"/>
    </row>
    <row r="32" spans="2:9" ht="13.5" customHeight="1">
      <c r="B32" s="69" t="s">
        <v>44</v>
      </c>
      <c r="D32" s="93">
        <v>3021.5</v>
      </c>
      <c r="E32" s="93">
        <f>SUM(E25:E30)</f>
        <v>3950.4000000000005</v>
      </c>
      <c r="F32" s="97">
        <f>SUM(D32/E32)*100-100</f>
        <v>-23.514074524098845</v>
      </c>
      <c r="G32" s="93">
        <f>SUM(G25:G30)</f>
        <v>530.5</v>
      </c>
      <c r="H32" s="93">
        <f>SUM(H25:H30)</f>
        <v>611.7999999999998</v>
      </c>
      <c r="I32" s="98">
        <f>SUM(G32/H32)*100-100</f>
        <v>-13.288656423667845</v>
      </c>
    </row>
    <row r="33" spans="4:9" ht="12.75">
      <c r="D33" s="93"/>
      <c r="E33" s="93"/>
      <c r="F33" s="97"/>
      <c r="G33" s="93"/>
      <c r="H33" s="93"/>
      <c r="I33" s="98"/>
    </row>
    <row r="34" spans="1:9" ht="13.5" customHeight="1">
      <c r="A34" s="69" t="s">
        <v>45</v>
      </c>
      <c r="D34" s="93">
        <v>4419.5</v>
      </c>
      <c r="E34" s="93">
        <v>4434.4</v>
      </c>
      <c r="F34" s="97">
        <f aca="true" t="shared" si="2" ref="F34:F40">SUM(D34/E34)*100-100</f>
        <v>-0.3360093812015066</v>
      </c>
      <c r="G34" s="93">
        <v>971</v>
      </c>
      <c r="H34" s="93">
        <v>1295.7</v>
      </c>
      <c r="I34" s="98">
        <f aca="true" t="shared" si="3" ref="I34:I40">SUM(G34/H34)*100-100</f>
        <v>-25.059813228370757</v>
      </c>
    </row>
    <row r="35" spans="1:9" ht="13.5" customHeight="1">
      <c r="A35" s="69" t="s">
        <v>46</v>
      </c>
      <c r="D35" s="93">
        <v>2935.8</v>
      </c>
      <c r="E35" s="93">
        <v>3643.7</v>
      </c>
      <c r="F35" s="97">
        <f t="shared" si="2"/>
        <v>-19.428053901254202</v>
      </c>
      <c r="G35" s="93">
        <v>416.7</v>
      </c>
      <c r="H35" s="93">
        <v>422.1</v>
      </c>
      <c r="I35" s="98">
        <f t="shared" si="3"/>
        <v>-1.2793176972281515</v>
      </c>
    </row>
    <row r="36" spans="1:9" ht="13.5" customHeight="1">
      <c r="A36" s="69" t="s">
        <v>47</v>
      </c>
      <c r="D36" s="93">
        <v>4652.3</v>
      </c>
      <c r="E36" s="93">
        <v>7435.2</v>
      </c>
      <c r="F36" s="97">
        <f t="shared" si="2"/>
        <v>-37.42871745211964</v>
      </c>
      <c r="G36" s="93">
        <v>1538.3</v>
      </c>
      <c r="H36" s="93">
        <v>1923.6</v>
      </c>
      <c r="I36" s="98">
        <f t="shared" si="3"/>
        <v>-20.030151798710747</v>
      </c>
    </row>
    <row r="37" spans="1:9" ht="13.5" customHeight="1">
      <c r="A37" s="69" t="s">
        <v>48</v>
      </c>
      <c r="D37" s="93">
        <v>364</v>
      </c>
      <c r="E37" s="93">
        <v>505.7</v>
      </c>
      <c r="F37" s="97">
        <f t="shared" si="2"/>
        <v>-28.020565552699225</v>
      </c>
      <c r="G37" s="93">
        <v>0.2</v>
      </c>
      <c r="H37" s="100" t="s">
        <v>41</v>
      </c>
      <c r="I37" s="97" t="s">
        <v>66</v>
      </c>
    </row>
    <row r="38" spans="1:9" ht="13.5" customHeight="1">
      <c r="A38" s="69" t="s">
        <v>49</v>
      </c>
      <c r="D38" s="93">
        <v>6.3</v>
      </c>
      <c r="E38" s="93">
        <v>39.8</v>
      </c>
      <c r="F38" s="97">
        <f t="shared" si="2"/>
        <v>-84.17085427135679</v>
      </c>
      <c r="G38" s="100" t="s">
        <v>41</v>
      </c>
      <c r="H38" s="100" t="s">
        <v>41</v>
      </c>
      <c r="I38" s="97" t="s">
        <v>66</v>
      </c>
    </row>
    <row r="39" spans="1:9" ht="12.75">
      <c r="A39" s="69" t="s">
        <v>50</v>
      </c>
      <c r="D39" s="93">
        <v>985.9</v>
      </c>
      <c r="E39" s="93">
        <v>1000.1</v>
      </c>
      <c r="F39" s="97">
        <f t="shared" si="2"/>
        <v>-1.4198580141985815</v>
      </c>
      <c r="G39" s="93">
        <v>455.1</v>
      </c>
      <c r="H39" s="93">
        <v>529.5</v>
      </c>
      <c r="I39" s="98">
        <f t="shared" si="3"/>
        <v>-14.05099150141642</v>
      </c>
    </row>
    <row r="40" spans="1:9" ht="13.5" customHeight="1">
      <c r="A40" s="69" t="s">
        <v>51</v>
      </c>
      <c r="D40" s="93">
        <v>0.8</v>
      </c>
      <c r="E40" s="93">
        <v>0.2</v>
      </c>
      <c r="F40" s="97">
        <f t="shared" si="2"/>
        <v>300</v>
      </c>
      <c r="G40" s="93">
        <v>0.7</v>
      </c>
      <c r="H40" s="93">
        <v>0.2</v>
      </c>
      <c r="I40" s="98">
        <f t="shared" si="3"/>
        <v>249.99999999999994</v>
      </c>
    </row>
    <row r="41" spans="4:9" ht="13.5" customHeight="1">
      <c r="D41" s="93"/>
      <c r="E41" s="93"/>
      <c r="F41" s="95"/>
      <c r="G41" s="93"/>
      <c r="H41" s="93"/>
      <c r="I41" s="98"/>
    </row>
    <row r="42" spans="2:9" ht="13.5" customHeight="1">
      <c r="B42" s="69" t="s">
        <v>52</v>
      </c>
      <c r="D42" s="93">
        <f>SUM(D34:D40)</f>
        <v>13364.599999999999</v>
      </c>
      <c r="E42" s="93">
        <f>SUM(E34:E40)</f>
        <v>17059.1</v>
      </c>
      <c r="F42" s="97">
        <f>SUM(D42/E42)*100-100</f>
        <v>-21.657062799327036</v>
      </c>
      <c r="G42" s="93">
        <v>3382.1</v>
      </c>
      <c r="H42" s="93">
        <f>SUM(H34:H40)</f>
        <v>4171.099999999999</v>
      </c>
      <c r="I42" s="98">
        <f>SUM(G42/H42)*100-100</f>
        <v>-18.91587351058473</v>
      </c>
    </row>
    <row r="43" spans="4:9" ht="13.5" customHeight="1">
      <c r="D43" s="93"/>
      <c r="E43" s="93"/>
      <c r="F43" s="97"/>
      <c r="G43" s="93"/>
      <c r="H43" s="93"/>
      <c r="I43" s="98"/>
    </row>
    <row r="44" spans="1:9" ht="12.75">
      <c r="A44" s="69" t="s">
        <v>53</v>
      </c>
      <c r="D44" s="93">
        <v>223.9</v>
      </c>
      <c r="E44" s="93">
        <v>270.6</v>
      </c>
      <c r="F44" s="97">
        <f>SUM(D44/E44)*100-100</f>
        <v>-17.2579453067258</v>
      </c>
      <c r="G44" s="93">
        <v>154.1</v>
      </c>
      <c r="H44" s="93">
        <v>215.7</v>
      </c>
      <c r="I44" s="98">
        <f>SUM(G44/H44)*100-100</f>
        <v>-28.558182661103388</v>
      </c>
    </row>
    <row r="45" spans="1:9" ht="13.5" customHeight="1">
      <c r="A45" s="69" t="s">
        <v>54</v>
      </c>
      <c r="D45" s="93">
        <v>487.9</v>
      </c>
      <c r="E45" s="93">
        <v>503</v>
      </c>
      <c r="F45" s="97">
        <f>SUM(D45/E45)*100-100</f>
        <v>-3.0019880715705796</v>
      </c>
      <c r="G45" s="93">
        <v>211.7</v>
      </c>
      <c r="H45" s="93">
        <v>324.2</v>
      </c>
      <c r="I45" s="98">
        <f>SUM(G45/H45)*100-100</f>
        <v>-34.70080197409007</v>
      </c>
    </row>
    <row r="46" spans="1:9" ht="13.5" customHeight="1">
      <c r="A46" s="69" t="s">
        <v>55</v>
      </c>
      <c r="D46" s="93">
        <v>1555</v>
      </c>
      <c r="E46" s="93">
        <v>1785.5</v>
      </c>
      <c r="F46" s="97">
        <f>SUM(D46/E46)*100-100</f>
        <v>-12.9095491458975</v>
      </c>
      <c r="G46" s="93">
        <v>1256.4</v>
      </c>
      <c r="H46" s="93">
        <v>1472</v>
      </c>
      <c r="I46" s="98">
        <f>SUM(G46/H46)*100-100</f>
        <v>-14.646739130434767</v>
      </c>
    </row>
    <row r="47" spans="1:9" ht="12.75">
      <c r="A47" s="69" t="s">
        <v>56</v>
      </c>
      <c r="D47" s="93">
        <v>19545.2</v>
      </c>
      <c r="E47" s="93">
        <v>26849.2</v>
      </c>
      <c r="F47" s="97">
        <f>SUM(D47/E47)*100-100</f>
        <v>-27.203790057059436</v>
      </c>
      <c r="G47" s="93">
        <v>14722.6</v>
      </c>
      <c r="H47" s="93">
        <v>20712.3</v>
      </c>
      <c r="I47" s="98">
        <f>SUM(G47/H47)*100-100</f>
        <v>-28.918565296949154</v>
      </c>
    </row>
    <row r="48" spans="4:9" ht="13.5" customHeight="1">
      <c r="D48" s="93"/>
      <c r="E48" s="93"/>
      <c r="F48" s="97"/>
      <c r="G48" s="93"/>
      <c r="H48" s="93"/>
      <c r="I48" s="98"/>
    </row>
    <row r="49" spans="2:9" ht="13.5" customHeight="1">
      <c r="B49" s="69" t="s">
        <v>57</v>
      </c>
      <c r="D49" s="93">
        <v>21812.1</v>
      </c>
      <c r="E49" s="93">
        <v>29408.2</v>
      </c>
      <c r="F49" s="97">
        <f>SUM(D49/E49)*100-100</f>
        <v>-25.829870580314335</v>
      </c>
      <c r="G49" s="93">
        <f>SUM(G44:G47)</f>
        <v>16344.800000000001</v>
      </c>
      <c r="H49" s="93">
        <v>22724.1</v>
      </c>
      <c r="I49" s="98">
        <f>SUM(G49/H49)*100-100</f>
        <v>-28.07283896831997</v>
      </c>
    </row>
    <row r="50" spans="4:9" ht="13.5" customHeight="1">
      <c r="D50" s="93"/>
      <c r="E50" s="93"/>
      <c r="F50" s="97"/>
      <c r="G50" s="93"/>
      <c r="H50" s="93"/>
      <c r="I50" s="98"/>
    </row>
    <row r="51" spans="1:9" ht="12.75">
      <c r="A51" s="69" t="s">
        <v>58</v>
      </c>
      <c r="D51" s="93">
        <v>735</v>
      </c>
      <c r="E51" s="93">
        <v>879</v>
      </c>
      <c r="F51" s="97">
        <f>SUM(D51/E51)*100-100</f>
        <v>-16.382252559726965</v>
      </c>
      <c r="G51" s="93">
        <v>71.5</v>
      </c>
      <c r="H51" s="93">
        <v>135.6</v>
      </c>
      <c r="I51" s="98">
        <f>SUM(G51/H51)*100-100</f>
        <v>-47.27138643067846</v>
      </c>
    </row>
    <row r="52" spans="4:9" ht="13.5" customHeight="1">
      <c r="D52" s="93"/>
      <c r="E52" s="93"/>
      <c r="F52" s="95"/>
      <c r="G52" s="93"/>
      <c r="H52" s="93"/>
      <c r="I52" s="103"/>
    </row>
    <row r="53" spans="1:9" ht="13.5" customHeight="1">
      <c r="A53" s="69" t="s">
        <v>59</v>
      </c>
      <c r="D53" s="100" t="s">
        <v>41</v>
      </c>
      <c r="E53" s="100" t="s">
        <v>41</v>
      </c>
      <c r="F53" s="100" t="s">
        <v>33</v>
      </c>
      <c r="G53" s="100" t="s">
        <v>41</v>
      </c>
      <c r="H53" s="100" t="s">
        <v>41</v>
      </c>
      <c r="I53" s="101" t="s">
        <v>34</v>
      </c>
    </row>
    <row r="54" spans="4:9" ht="12.75">
      <c r="D54" s="93"/>
      <c r="E54" s="93"/>
      <c r="F54" s="104"/>
      <c r="G54" s="93"/>
      <c r="H54" s="93"/>
      <c r="I54" s="103"/>
    </row>
    <row r="55" spans="1:9" ht="13.5" customHeight="1">
      <c r="A55" s="73"/>
      <c r="B55" s="73"/>
      <c r="C55" s="73" t="s">
        <v>60</v>
      </c>
      <c r="D55" s="105">
        <v>62496.8</v>
      </c>
      <c r="E55" s="105">
        <v>82255.2</v>
      </c>
      <c r="F55" s="106">
        <f>SUM(D55/E55)*100-100</f>
        <v>-24.020852177126798</v>
      </c>
      <c r="G55" s="105">
        <v>28358.8</v>
      </c>
      <c r="H55" s="105">
        <v>38763.5</v>
      </c>
      <c r="I55" s="107">
        <f>SUM(G55/H55)*100-100</f>
        <v>-26.841487481780547</v>
      </c>
    </row>
    <row r="56" ht="13.5" customHeight="1">
      <c r="A56" s="69" t="s">
        <v>61</v>
      </c>
    </row>
    <row r="57" spans="1:8" ht="13.5" customHeight="1">
      <c r="A57" s="69" t="s">
        <v>62</v>
      </c>
      <c r="D57" s="108"/>
      <c r="E57" s="108"/>
      <c r="G57" s="108"/>
      <c r="H57" s="108"/>
    </row>
    <row r="58" spans="4:8" ht="13.5" customHeight="1">
      <c r="D58" s="108"/>
      <c r="E58" s="108"/>
      <c r="G58" s="108"/>
      <c r="H58" s="108"/>
    </row>
    <row r="59" spans="4:8" ht="13.5" customHeight="1">
      <c r="D59" s="108"/>
      <c r="E59" s="108"/>
      <c r="G59" s="108"/>
      <c r="H59" s="108"/>
    </row>
    <row r="60" spans="4:8" ht="13.5" customHeight="1">
      <c r="D60" s="108"/>
      <c r="E60" s="108"/>
      <c r="G60" s="108"/>
      <c r="H60" s="108"/>
    </row>
    <row r="61" spans="4:8" ht="13.5" customHeight="1">
      <c r="D61" s="108"/>
      <c r="E61" s="108"/>
      <c r="G61" s="108"/>
      <c r="H61" s="108"/>
    </row>
    <row r="62" spans="4:8" ht="13.5" customHeight="1">
      <c r="D62" s="108"/>
      <c r="E62" s="108"/>
      <c r="G62" s="108"/>
      <c r="H62" s="108"/>
    </row>
    <row r="63" ht="13.5" customHeight="1"/>
    <row r="64" ht="13.5" customHeight="1">
      <c r="A64" s="146">
        <v>2</v>
      </c>
    </row>
    <row r="65" ht="13.5" customHeight="1"/>
    <row r="66" ht="13.5" customHeight="1"/>
    <row r="67" ht="13.5" customHeight="1"/>
    <row r="68" spans="4:9" ht="12.75">
      <c r="D68" s="109">
        <f>SUM(D23+D32+D42+D49+D51)</f>
        <v>62496.7</v>
      </c>
      <c r="E68" s="109">
        <f>SUM(E23+E32+E42+E49+E51)</f>
        <v>82255.3</v>
      </c>
      <c r="F68" s="23"/>
      <c r="G68" s="109">
        <f>SUM(G23+G32+G42+G49+G51)</f>
        <v>28358.7</v>
      </c>
      <c r="H68" s="109">
        <f>SUM(H23+H32+H42+H49+H51)</f>
        <v>38763.49999999999</v>
      </c>
      <c r="I68" s="23"/>
    </row>
    <row r="69" spans="4:9" ht="13.5" customHeight="1">
      <c r="D69" s="23"/>
      <c r="E69" s="23"/>
      <c r="F69" s="23"/>
      <c r="G69" s="23"/>
      <c r="H69" s="23"/>
      <c r="I69" s="23"/>
    </row>
    <row r="70" spans="4:9" ht="12.75">
      <c r="D70" s="23"/>
      <c r="E70" s="23"/>
      <c r="F70" s="23"/>
      <c r="G70" s="23"/>
      <c r="H70" s="23"/>
      <c r="I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D7:E8"/>
    <mergeCell ref="G7:H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70"/>
  <sheetViews>
    <sheetView workbookViewId="0" topLeftCell="A1">
      <selection activeCell="I1" sqref="I1"/>
    </sheetView>
  </sheetViews>
  <sheetFormatPr defaultColWidth="11.421875" defaultRowHeight="12.75"/>
  <cols>
    <col min="1" max="2" width="9.8515625" style="69" customWidth="1"/>
    <col min="3" max="3" width="11.28125" style="110" customWidth="1"/>
    <col min="4" max="5" width="9.8515625" style="69" customWidth="1"/>
    <col min="6" max="6" width="10.8515625" style="111" customWidth="1"/>
    <col min="7" max="7" width="11.421875" style="69" customWidth="1"/>
    <col min="8" max="8" width="33.00390625" style="69" customWidth="1"/>
    <col min="9" max="16384" width="11.421875" style="69" customWidth="1"/>
  </cols>
  <sheetData>
    <row r="1" ht="12.75" customHeight="1"/>
    <row r="2" ht="13.5" customHeight="1"/>
    <row r="3" spans="1:8" ht="13.5" customHeight="1">
      <c r="A3" s="75"/>
      <c r="B3" s="73"/>
      <c r="C3" s="112" t="s">
        <v>63</v>
      </c>
      <c r="D3" s="73"/>
      <c r="E3" s="73"/>
      <c r="F3" s="113"/>
      <c r="G3" s="73"/>
      <c r="H3" s="73"/>
    </row>
    <row r="4" spans="1:8" ht="13.5" customHeight="1">
      <c r="A4" s="80" t="s">
        <v>18</v>
      </c>
      <c r="B4" s="81"/>
      <c r="C4" s="82"/>
      <c r="D4" s="83" t="s">
        <v>64</v>
      </c>
      <c r="E4" s="84"/>
      <c r="F4" s="114"/>
      <c r="G4" s="78"/>
      <c r="H4" s="78"/>
    </row>
    <row r="5" spans="1:8" ht="13.5" customHeight="1">
      <c r="A5" s="80" t="s">
        <v>154</v>
      </c>
      <c r="B5" s="81"/>
      <c r="C5" s="82"/>
      <c r="D5" s="80" t="s">
        <v>154</v>
      </c>
      <c r="E5" s="81"/>
      <c r="F5" s="86"/>
      <c r="G5" s="78"/>
      <c r="H5" s="78" t="s">
        <v>20</v>
      </c>
    </row>
    <row r="6" spans="1:8" ht="13.5" customHeight="1">
      <c r="A6" s="87">
        <v>2009</v>
      </c>
      <c r="B6" s="87">
        <v>2008</v>
      </c>
      <c r="C6" s="115" t="s">
        <v>0</v>
      </c>
      <c r="D6" s="87">
        <v>2009</v>
      </c>
      <c r="E6" s="87">
        <v>2008</v>
      </c>
      <c r="F6" s="116" t="s">
        <v>0</v>
      </c>
      <c r="G6" s="78"/>
      <c r="H6" s="78"/>
    </row>
    <row r="7" spans="1:8" ht="13.5" customHeight="1">
      <c r="A7" s="196" t="s">
        <v>21</v>
      </c>
      <c r="B7" s="197"/>
      <c r="C7" s="117" t="s">
        <v>2</v>
      </c>
      <c r="D7" s="196" t="s">
        <v>21</v>
      </c>
      <c r="E7" s="197"/>
      <c r="F7" s="118" t="s">
        <v>2</v>
      </c>
      <c r="G7" s="78"/>
      <c r="H7" s="78"/>
    </row>
    <row r="8" spans="1:8" ht="13.5" customHeight="1">
      <c r="A8" s="198"/>
      <c r="B8" s="199"/>
      <c r="C8" s="119" t="s">
        <v>3</v>
      </c>
      <c r="D8" s="198"/>
      <c r="E8" s="199"/>
      <c r="F8" s="120" t="s">
        <v>3</v>
      </c>
      <c r="G8" s="90"/>
      <c r="H8" s="90"/>
    </row>
    <row r="9" spans="1:6" ht="13.5" customHeight="1">
      <c r="A9" s="93"/>
      <c r="B9" s="94"/>
      <c r="C9" s="102"/>
      <c r="D9" s="93"/>
      <c r="E9" s="94"/>
      <c r="F9" s="121"/>
    </row>
    <row r="10" spans="1:7" ht="13.5" customHeight="1">
      <c r="A10" s="93">
        <v>1174.3</v>
      </c>
      <c r="B10" s="93">
        <v>1230.8</v>
      </c>
      <c r="C10" s="98">
        <f>SUM(A10/B10)*100-100</f>
        <v>-4.590510237244075</v>
      </c>
      <c r="D10" s="93">
        <v>329.5</v>
      </c>
      <c r="E10" s="93">
        <v>329.2</v>
      </c>
      <c r="F10" s="98">
        <f>SUM(D10/E10)*100-100</f>
        <v>0.09113001215067129</v>
      </c>
      <c r="G10" s="69" t="s">
        <v>22</v>
      </c>
    </row>
    <row r="11" spans="1:6" ht="13.5" customHeight="1">
      <c r="A11" s="93"/>
      <c r="B11" s="93"/>
      <c r="C11" s="98"/>
      <c r="D11" s="93"/>
      <c r="E11" s="93"/>
      <c r="F11" s="98"/>
    </row>
    <row r="12" spans="1:7" ht="13.5" customHeight="1">
      <c r="A12" s="93">
        <f>SUM(A14:A21)</f>
        <v>15089.3</v>
      </c>
      <c r="B12" s="93">
        <v>22425.2</v>
      </c>
      <c r="C12" s="98">
        <f>SUM(A12/B12)*100-100</f>
        <v>-32.71275172573712</v>
      </c>
      <c r="D12" s="93">
        <f>SUM(D14:D21)</f>
        <v>8097.9</v>
      </c>
      <c r="E12" s="93">
        <v>13437.6</v>
      </c>
      <c r="F12" s="98">
        <f>SUM(D12/E12)*100-100</f>
        <v>-39.73700660832292</v>
      </c>
      <c r="G12" s="69" t="s">
        <v>23</v>
      </c>
    </row>
    <row r="13" spans="1:7" ht="13.5" customHeight="1">
      <c r="A13" s="99"/>
      <c r="B13" s="99"/>
      <c r="C13" s="98"/>
      <c r="D13" s="99"/>
      <c r="E13" s="99"/>
      <c r="F13" s="98"/>
      <c r="G13" s="69" t="s">
        <v>24</v>
      </c>
    </row>
    <row r="14" spans="1:7" ht="13.5" customHeight="1">
      <c r="A14" s="93">
        <v>8102.5</v>
      </c>
      <c r="B14" s="93">
        <v>13674.7</v>
      </c>
      <c r="C14" s="98">
        <f aca="true" t="shared" si="0" ref="C14:C20">SUM(A14/B14)*100-100</f>
        <v>-40.74824310588166</v>
      </c>
      <c r="D14" s="93">
        <v>5726.2</v>
      </c>
      <c r="E14" s="93">
        <v>10197.6</v>
      </c>
      <c r="F14" s="98">
        <f aca="true" t="shared" si="1" ref="F14:F20">SUM(D14/E14)*100-100</f>
        <v>-43.84757197772026</v>
      </c>
      <c r="G14" s="69" t="s">
        <v>25</v>
      </c>
    </row>
    <row r="15" spans="1:7" ht="12">
      <c r="A15" s="93">
        <v>853</v>
      </c>
      <c r="B15" s="93">
        <v>1421.1</v>
      </c>
      <c r="C15" s="98">
        <f t="shared" si="0"/>
        <v>-39.97607487157835</v>
      </c>
      <c r="D15" s="93">
        <v>477</v>
      </c>
      <c r="E15" s="93">
        <v>802</v>
      </c>
      <c r="F15" s="98">
        <f t="shared" si="1"/>
        <v>-40.52369077306734</v>
      </c>
      <c r="G15" s="69" t="s">
        <v>26</v>
      </c>
    </row>
    <row r="16" spans="1:7" ht="13.5" customHeight="1">
      <c r="A16" s="93">
        <v>935</v>
      </c>
      <c r="B16" s="93">
        <v>1039.8</v>
      </c>
      <c r="C16" s="98">
        <f t="shared" si="0"/>
        <v>-10.078861319484517</v>
      </c>
      <c r="D16" s="93">
        <v>46.5</v>
      </c>
      <c r="E16" s="93">
        <v>50.6</v>
      </c>
      <c r="F16" s="98">
        <f t="shared" si="1"/>
        <v>-8.102766798418969</v>
      </c>
      <c r="G16" s="69" t="s">
        <v>27</v>
      </c>
    </row>
    <row r="17" spans="1:7" ht="13.5" customHeight="1">
      <c r="A17" s="93">
        <v>3217.2</v>
      </c>
      <c r="B17" s="93">
        <v>3938</v>
      </c>
      <c r="C17" s="98">
        <f t="shared" si="0"/>
        <v>-18.303707465718645</v>
      </c>
      <c r="D17" s="93">
        <v>1132.5</v>
      </c>
      <c r="E17" s="93">
        <v>1392</v>
      </c>
      <c r="F17" s="98">
        <f t="shared" si="1"/>
        <v>-18.64224137931035</v>
      </c>
      <c r="G17" s="69" t="s">
        <v>28</v>
      </c>
    </row>
    <row r="18" spans="1:7" ht="13.5" customHeight="1">
      <c r="A18" s="93">
        <v>507.6</v>
      </c>
      <c r="B18" s="93">
        <v>496.5</v>
      </c>
      <c r="C18" s="98">
        <f t="shared" si="0"/>
        <v>2.2356495468278013</v>
      </c>
      <c r="D18" s="93">
        <v>46.4</v>
      </c>
      <c r="E18" s="93">
        <v>57.1</v>
      </c>
      <c r="F18" s="98">
        <f t="shared" si="1"/>
        <v>-18.739054290718045</v>
      </c>
      <c r="G18" s="69" t="s">
        <v>29</v>
      </c>
    </row>
    <row r="19" spans="1:7" ht="13.5" customHeight="1">
      <c r="A19" s="93">
        <v>682.8</v>
      </c>
      <c r="B19" s="93">
        <v>1207.2</v>
      </c>
      <c r="C19" s="98">
        <f t="shared" si="0"/>
        <v>-43.43936381709742</v>
      </c>
      <c r="D19" s="93">
        <v>432</v>
      </c>
      <c r="E19" s="93">
        <v>767.3</v>
      </c>
      <c r="F19" s="98">
        <f t="shared" si="1"/>
        <v>-43.69868369607715</v>
      </c>
      <c r="G19" s="69" t="s">
        <v>30</v>
      </c>
    </row>
    <row r="20" spans="1:7" ht="13.5" customHeight="1">
      <c r="A20" s="93">
        <v>790.8</v>
      </c>
      <c r="B20" s="93">
        <v>647.9</v>
      </c>
      <c r="C20" s="98">
        <f t="shared" si="0"/>
        <v>22.055872819879625</v>
      </c>
      <c r="D20" s="93">
        <v>237.3</v>
      </c>
      <c r="E20" s="93">
        <v>171</v>
      </c>
      <c r="F20" s="98">
        <f t="shared" si="1"/>
        <v>38.771929824561425</v>
      </c>
      <c r="G20" s="69" t="s">
        <v>31</v>
      </c>
    </row>
    <row r="21" spans="1:7" ht="13.5" customHeight="1">
      <c r="A21" s="93">
        <v>0.4</v>
      </c>
      <c r="B21" s="100" t="s">
        <v>41</v>
      </c>
      <c r="C21" s="95" t="s">
        <v>66</v>
      </c>
      <c r="D21" s="100" t="s">
        <v>41</v>
      </c>
      <c r="E21" s="100" t="s">
        <v>41</v>
      </c>
      <c r="F21" s="95" t="s">
        <v>66</v>
      </c>
      <c r="G21" s="69" t="s">
        <v>32</v>
      </c>
    </row>
    <row r="22" spans="1:6" ht="13.5" customHeight="1">
      <c r="A22" s="93"/>
      <c r="B22" s="93"/>
      <c r="C22" s="102"/>
      <c r="D22" s="93"/>
      <c r="E22" s="93"/>
      <c r="F22" s="95"/>
    </row>
    <row r="23" spans="1:8" ht="12">
      <c r="A23" s="93">
        <f>SUM(A12+A10)</f>
        <v>16263.599999999999</v>
      </c>
      <c r="B23" s="93">
        <v>23656</v>
      </c>
      <c r="C23" s="98">
        <f>SUM(A23/B23)*100-100</f>
        <v>-31.249577274264468</v>
      </c>
      <c r="D23" s="93">
        <f>SUM(D12+D10)</f>
        <v>8427.4</v>
      </c>
      <c r="E23" s="93">
        <v>13766.6</v>
      </c>
      <c r="F23" s="98">
        <f>SUM(D23/E23)*100-100</f>
        <v>-38.78372292359769</v>
      </c>
      <c r="H23" s="69" t="s">
        <v>35</v>
      </c>
    </row>
    <row r="24" spans="1:6" ht="13.5" customHeight="1">
      <c r="A24" s="93"/>
      <c r="B24" s="93"/>
      <c r="C24" s="93"/>
      <c r="D24" s="93"/>
      <c r="E24" s="93"/>
      <c r="F24" s="102"/>
    </row>
    <row r="25" spans="1:7" ht="13.5" customHeight="1">
      <c r="A25" s="93">
        <v>935.7</v>
      </c>
      <c r="B25" s="93">
        <v>1076.8</v>
      </c>
      <c r="C25" s="98">
        <f aca="true" t="shared" si="2" ref="C25:C30">SUM(A25/B25)*100-100</f>
        <v>-13.10364041604754</v>
      </c>
      <c r="D25" s="93">
        <v>307.9</v>
      </c>
      <c r="E25" s="93">
        <v>328.8</v>
      </c>
      <c r="F25" s="98">
        <f aca="true" t="shared" si="3" ref="F25:F30">SUM(D25/E25)*100-100</f>
        <v>-6.3564476885644865</v>
      </c>
      <c r="G25" s="69" t="s">
        <v>36</v>
      </c>
    </row>
    <row r="26" spans="1:7" ht="12">
      <c r="A26" s="93">
        <v>386</v>
      </c>
      <c r="B26" s="93">
        <v>323.3</v>
      </c>
      <c r="C26" s="98">
        <f t="shared" si="2"/>
        <v>19.39375193318898</v>
      </c>
      <c r="D26" s="93">
        <v>106.9</v>
      </c>
      <c r="E26" s="93">
        <v>112.2</v>
      </c>
      <c r="F26" s="98">
        <f t="shared" si="3"/>
        <v>-4.723707664884131</v>
      </c>
      <c r="G26" s="69" t="s">
        <v>37</v>
      </c>
    </row>
    <row r="27" spans="1:7" ht="13.5" customHeight="1">
      <c r="A27" s="93">
        <v>689.4</v>
      </c>
      <c r="B27" s="93">
        <v>635.1</v>
      </c>
      <c r="C27" s="98">
        <f t="shared" si="2"/>
        <v>8.549834671705227</v>
      </c>
      <c r="D27" s="93">
        <v>224.2</v>
      </c>
      <c r="E27" s="93">
        <v>231.3</v>
      </c>
      <c r="F27" s="98">
        <f t="shared" si="3"/>
        <v>-3.0696065715521144</v>
      </c>
      <c r="G27" s="69" t="s">
        <v>38</v>
      </c>
    </row>
    <row r="28" spans="1:7" ht="13.5" customHeight="1">
      <c r="A28" s="93">
        <v>831.5</v>
      </c>
      <c r="B28" s="93">
        <v>604.5</v>
      </c>
      <c r="C28" s="98">
        <f t="shared" si="2"/>
        <v>37.55169561621173</v>
      </c>
      <c r="D28" s="93">
        <v>141.6</v>
      </c>
      <c r="E28" s="93">
        <v>232.1</v>
      </c>
      <c r="F28" s="98">
        <f t="shared" si="3"/>
        <v>-38.99181387333046</v>
      </c>
      <c r="G28" s="69" t="s">
        <v>39</v>
      </c>
    </row>
    <row r="29" spans="1:7" ht="13.5" customHeight="1">
      <c r="A29" s="93">
        <v>29.3</v>
      </c>
      <c r="B29" s="93">
        <v>47.1</v>
      </c>
      <c r="C29" s="98">
        <f t="shared" si="2"/>
        <v>-37.79193205944799</v>
      </c>
      <c r="D29" s="93">
        <v>2.1</v>
      </c>
      <c r="E29" s="93">
        <v>7.8</v>
      </c>
      <c r="F29" s="98">
        <f t="shared" si="3"/>
        <v>-73.07692307692307</v>
      </c>
      <c r="G29" s="69" t="s">
        <v>40</v>
      </c>
    </row>
    <row r="30" spans="1:7" ht="12">
      <c r="A30" s="93">
        <v>190.3</v>
      </c>
      <c r="B30" s="93">
        <v>60.3</v>
      </c>
      <c r="C30" s="98">
        <f t="shared" si="2"/>
        <v>215.58872305140966</v>
      </c>
      <c r="D30" s="93">
        <v>14.9</v>
      </c>
      <c r="E30" s="93">
        <v>2.9</v>
      </c>
      <c r="F30" s="98">
        <f t="shared" si="3"/>
        <v>413.79310344827593</v>
      </c>
      <c r="G30" s="69" t="s">
        <v>43</v>
      </c>
    </row>
    <row r="31" spans="1:6" ht="13.5" customHeight="1">
      <c r="A31" s="93"/>
      <c r="B31" s="93"/>
      <c r="C31" s="98"/>
      <c r="D31" s="93"/>
      <c r="E31" s="93"/>
      <c r="F31" s="102"/>
    </row>
    <row r="32" spans="1:8" ht="13.5" customHeight="1">
      <c r="A32" s="93">
        <f>SUM(A25:A30)</f>
        <v>3062.2000000000003</v>
      </c>
      <c r="B32" s="93">
        <v>2747.2</v>
      </c>
      <c r="C32" s="98">
        <f>SUM(A32/B32)*100-100</f>
        <v>11.466220151426938</v>
      </c>
      <c r="D32" s="93">
        <v>797.5</v>
      </c>
      <c r="E32" s="93">
        <v>915.1</v>
      </c>
      <c r="F32" s="98">
        <f>SUM(D32/E32)*100-100</f>
        <v>-12.851054529559619</v>
      </c>
      <c r="H32" s="69" t="s">
        <v>44</v>
      </c>
    </row>
    <row r="33" spans="1:6" ht="12">
      <c r="A33" s="93"/>
      <c r="B33" s="93"/>
      <c r="C33" s="98"/>
      <c r="D33" s="93"/>
      <c r="E33" s="93"/>
      <c r="F33" s="98"/>
    </row>
    <row r="34" spans="1:7" ht="13.5" customHeight="1">
      <c r="A34" s="93">
        <v>1900.1</v>
      </c>
      <c r="B34" s="93">
        <v>2386.5</v>
      </c>
      <c r="C34" s="98">
        <f>SUM(A34/B34)*100-100</f>
        <v>-20.381311544102246</v>
      </c>
      <c r="D34" s="93">
        <v>1337.5</v>
      </c>
      <c r="E34" s="93">
        <v>1612.6</v>
      </c>
      <c r="F34" s="98">
        <f aca="true" t="shared" si="4" ref="F34:F39">SUM(D34/E34)*100-100</f>
        <v>-17.05940716854768</v>
      </c>
      <c r="G34" s="69" t="s">
        <v>45</v>
      </c>
    </row>
    <row r="35" spans="1:7" ht="13.5" customHeight="1">
      <c r="A35" s="93">
        <v>1053.3</v>
      </c>
      <c r="B35" s="93">
        <v>983.2</v>
      </c>
      <c r="C35" s="98">
        <f>SUM(A35/B35)*100-100</f>
        <v>7.129780309194473</v>
      </c>
      <c r="D35" s="93">
        <v>618.3</v>
      </c>
      <c r="E35" s="93">
        <v>599.7</v>
      </c>
      <c r="F35" s="98">
        <f t="shared" si="4"/>
        <v>3.101550775387679</v>
      </c>
      <c r="G35" s="69" t="s">
        <v>46</v>
      </c>
    </row>
    <row r="36" spans="1:7" ht="13.5" customHeight="1">
      <c r="A36" s="93">
        <v>2160</v>
      </c>
      <c r="B36" s="93">
        <v>2298.5</v>
      </c>
      <c r="C36" s="98">
        <f>SUM(A36/B36)*100-100</f>
        <v>-6.025668914509467</v>
      </c>
      <c r="D36" s="93">
        <v>849.5</v>
      </c>
      <c r="E36" s="93">
        <v>1116.3</v>
      </c>
      <c r="F36" s="98">
        <f t="shared" si="4"/>
        <v>-23.900385201110808</v>
      </c>
      <c r="G36" s="69" t="s">
        <v>47</v>
      </c>
    </row>
    <row r="37" spans="1:7" ht="13.5" customHeight="1">
      <c r="A37" s="100" t="s">
        <v>41</v>
      </c>
      <c r="B37" s="100" t="s">
        <v>41</v>
      </c>
      <c r="C37" s="95" t="s">
        <v>66</v>
      </c>
      <c r="D37" s="100" t="s">
        <v>41</v>
      </c>
      <c r="E37" s="100" t="s">
        <v>41</v>
      </c>
      <c r="F37" s="95" t="s">
        <v>66</v>
      </c>
      <c r="G37" s="69" t="s">
        <v>48</v>
      </c>
    </row>
    <row r="38" spans="1:7" ht="13.5" customHeight="1">
      <c r="A38" s="93">
        <v>0.1</v>
      </c>
      <c r="B38" s="93" t="s">
        <v>41</v>
      </c>
      <c r="C38" s="95" t="s">
        <v>66</v>
      </c>
      <c r="D38" s="100" t="s">
        <v>41</v>
      </c>
      <c r="E38" s="93" t="s">
        <v>41</v>
      </c>
      <c r="F38" s="95" t="s">
        <v>66</v>
      </c>
      <c r="G38" s="69" t="s">
        <v>49</v>
      </c>
    </row>
    <row r="39" spans="1:7" ht="12">
      <c r="A39" s="93">
        <v>603.8</v>
      </c>
      <c r="B39" s="93">
        <v>525.7</v>
      </c>
      <c r="C39" s="98">
        <f>SUM(A39/B39)*100-100</f>
        <v>14.856381966901267</v>
      </c>
      <c r="D39" s="93">
        <v>328.4</v>
      </c>
      <c r="E39" s="93">
        <v>421.1</v>
      </c>
      <c r="F39" s="98">
        <f t="shared" si="4"/>
        <v>-22.013773450486823</v>
      </c>
      <c r="G39" s="69" t="s">
        <v>50</v>
      </c>
    </row>
    <row r="40" spans="1:7" ht="13.5" customHeight="1">
      <c r="A40" s="100" t="s">
        <v>41</v>
      </c>
      <c r="B40" s="100" t="s">
        <v>41</v>
      </c>
      <c r="C40" s="95" t="s">
        <v>66</v>
      </c>
      <c r="D40" s="100" t="s">
        <v>41</v>
      </c>
      <c r="E40" s="100" t="s">
        <v>41</v>
      </c>
      <c r="F40" s="95" t="s">
        <v>66</v>
      </c>
      <c r="G40" s="69" t="s">
        <v>51</v>
      </c>
    </row>
    <row r="41" spans="1:6" ht="13.5" customHeight="1">
      <c r="A41" s="93"/>
      <c r="B41" s="93"/>
      <c r="C41" s="98"/>
      <c r="D41" s="93"/>
      <c r="E41" s="93"/>
      <c r="F41" s="98"/>
    </row>
    <row r="42" spans="1:8" ht="13.5" customHeight="1">
      <c r="A42" s="93">
        <v>5717.4</v>
      </c>
      <c r="B42" s="93">
        <v>6194</v>
      </c>
      <c r="C42" s="98">
        <f>SUM(A42/B42)*100-100</f>
        <v>-7.694543106231848</v>
      </c>
      <c r="D42" s="93">
        <v>3133.8</v>
      </c>
      <c r="E42" s="93">
        <v>3749.7</v>
      </c>
      <c r="F42" s="98">
        <f>SUM(D42/E42)*100-100</f>
        <v>-16.425314025121992</v>
      </c>
      <c r="H42" s="69" t="s">
        <v>52</v>
      </c>
    </row>
    <row r="43" spans="1:6" ht="13.5" customHeight="1">
      <c r="A43" s="93"/>
      <c r="B43" s="93"/>
      <c r="C43" s="98"/>
      <c r="D43" s="93"/>
      <c r="E43" s="93"/>
      <c r="F43" s="98"/>
    </row>
    <row r="44" spans="1:7" ht="12">
      <c r="A44" s="93">
        <v>911</v>
      </c>
      <c r="B44" s="93">
        <v>821.3</v>
      </c>
      <c r="C44" s="98">
        <f>SUM(A44/B44)*100-100</f>
        <v>10.921709484962875</v>
      </c>
      <c r="D44" s="93">
        <v>633.2</v>
      </c>
      <c r="E44" s="93">
        <v>676.9</v>
      </c>
      <c r="F44" s="98">
        <f>SUM(D44/E44)*100-100</f>
        <v>-6.455901905746771</v>
      </c>
      <c r="G44" s="69" t="s">
        <v>53</v>
      </c>
    </row>
    <row r="45" spans="1:7" ht="13.5" customHeight="1">
      <c r="A45" s="93">
        <v>4284.9</v>
      </c>
      <c r="B45" s="93">
        <v>4446.4</v>
      </c>
      <c r="C45" s="98">
        <f>SUM(A45/B45)*100-100</f>
        <v>-3.6321518531845953</v>
      </c>
      <c r="D45" s="93">
        <v>2053.3</v>
      </c>
      <c r="E45" s="93">
        <v>2480.3</v>
      </c>
      <c r="F45" s="98">
        <f>SUM(D45/E45)*100-100</f>
        <v>-17.215659396040806</v>
      </c>
      <c r="G45" s="69" t="s">
        <v>54</v>
      </c>
    </row>
    <row r="46" spans="1:7" ht="13.5" customHeight="1">
      <c r="A46" s="93">
        <v>1861.1</v>
      </c>
      <c r="B46" s="93">
        <v>1858.3</v>
      </c>
      <c r="C46" s="98">
        <f>SUM(A46/B46)*100-100</f>
        <v>0.15067534843673513</v>
      </c>
      <c r="D46" s="93">
        <v>1370.9</v>
      </c>
      <c r="E46" s="93">
        <v>1390.9</v>
      </c>
      <c r="F46" s="98">
        <f>SUM(D46/E46)*100-100</f>
        <v>-1.4379178948882014</v>
      </c>
      <c r="G46" s="69" t="s">
        <v>55</v>
      </c>
    </row>
    <row r="47" spans="1:7" ht="12">
      <c r="A47" s="93">
        <v>15660.1</v>
      </c>
      <c r="B47" s="93">
        <v>18168.7</v>
      </c>
      <c r="C47" s="98">
        <f>SUM(A47/B47)*100-100</f>
        <v>-13.80726193948935</v>
      </c>
      <c r="D47" s="93">
        <v>12155.5</v>
      </c>
      <c r="E47" s="93">
        <v>13521.3</v>
      </c>
      <c r="F47" s="98">
        <f>SUM(D47/E47)*100-100</f>
        <v>-10.101099746326156</v>
      </c>
      <c r="G47" s="69" t="s">
        <v>56</v>
      </c>
    </row>
    <row r="48" spans="1:6" ht="13.5" customHeight="1">
      <c r="A48" s="93"/>
      <c r="B48" s="93"/>
      <c r="C48" s="98"/>
      <c r="D48" s="93"/>
      <c r="E48" s="93"/>
      <c r="F48" s="98"/>
    </row>
    <row r="49" spans="1:8" ht="13.5" customHeight="1">
      <c r="A49" s="93">
        <v>22717.2</v>
      </c>
      <c r="B49" s="93">
        <v>25294.6</v>
      </c>
      <c r="C49" s="98">
        <f>SUM(A49/B49)*100-100</f>
        <v>-10.189526618329594</v>
      </c>
      <c r="D49" s="93">
        <f>SUM(D44:D47)</f>
        <v>16212.9</v>
      </c>
      <c r="E49" s="93">
        <v>18069.4</v>
      </c>
      <c r="F49" s="98">
        <f>SUM(D49/E49)*100-100</f>
        <v>-10.274275847565505</v>
      </c>
      <c r="H49" s="69" t="s">
        <v>57</v>
      </c>
    </row>
    <row r="50" spans="1:6" ht="13.5" customHeight="1">
      <c r="A50" s="93"/>
      <c r="B50" s="93"/>
      <c r="C50" s="98"/>
      <c r="D50" s="93"/>
      <c r="E50" s="93"/>
      <c r="F50" s="98"/>
    </row>
    <row r="51" spans="1:7" ht="12">
      <c r="A51" s="93">
        <v>346.7</v>
      </c>
      <c r="B51" s="93">
        <v>415.3</v>
      </c>
      <c r="C51" s="98">
        <f>SUM(A51/B51)*100-100</f>
        <v>-16.51817962918372</v>
      </c>
      <c r="D51" s="93">
        <v>221.8</v>
      </c>
      <c r="E51" s="93">
        <v>317</v>
      </c>
      <c r="F51" s="98">
        <f>SUM(D51/E51)*100-100</f>
        <v>-30.03154574132492</v>
      </c>
      <c r="G51" s="69" t="s">
        <v>58</v>
      </c>
    </row>
    <row r="52" spans="1:6" ht="13.5" customHeight="1">
      <c r="A52" s="93"/>
      <c r="B52" s="93"/>
      <c r="C52" s="102"/>
      <c r="D52" s="93"/>
      <c r="E52" s="93"/>
      <c r="F52" s="95"/>
    </row>
    <row r="53" spans="1:7" ht="13.5" customHeight="1">
      <c r="A53" s="100" t="s">
        <v>41</v>
      </c>
      <c r="B53" s="100" t="s">
        <v>41</v>
      </c>
      <c r="C53" s="101" t="s">
        <v>34</v>
      </c>
      <c r="D53" s="100" t="s">
        <v>41</v>
      </c>
      <c r="E53" s="100" t="s">
        <v>41</v>
      </c>
      <c r="F53" s="101" t="s">
        <v>65</v>
      </c>
      <c r="G53" s="69" t="s">
        <v>59</v>
      </c>
    </row>
    <row r="54" spans="1:6" ht="12">
      <c r="A54" s="93"/>
      <c r="B54" s="93"/>
      <c r="C54" s="102"/>
      <c r="D54" s="93"/>
      <c r="E54" s="93"/>
      <c r="F54" s="95"/>
    </row>
    <row r="55" spans="1:8" ht="13.5" customHeight="1">
      <c r="A55" s="105">
        <v>48107</v>
      </c>
      <c r="B55" s="105">
        <v>58307.1</v>
      </c>
      <c r="C55" s="107">
        <f>SUM(A55/B55)*100-100</f>
        <v>-17.493752904877795</v>
      </c>
      <c r="D55" s="105">
        <v>28793.4</v>
      </c>
      <c r="E55" s="105">
        <v>36817.9</v>
      </c>
      <c r="F55" s="107">
        <f>SUM(D55/E55)*100-100</f>
        <v>-21.795105098335327</v>
      </c>
      <c r="G55" s="122" t="s">
        <v>18</v>
      </c>
      <c r="H55" s="122"/>
    </row>
    <row r="56" ht="13.5" customHeight="1"/>
    <row r="57" spans="1:5" ht="13.5" customHeight="1">
      <c r="A57" s="108"/>
      <c r="B57" s="108"/>
      <c r="D57" s="108"/>
      <c r="E57" s="108"/>
    </row>
    <row r="58" spans="1:5" ht="13.5" customHeight="1">
      <c r="A58" s="108"/>
      <c r="B58" s="108"/>
      <c r="D58" s="108"/>
      <c r="E58" s="108"/>
    </row>
    <row r="59" spans="1:5" ht="13.5" customHeight="1">
      <c r="A59" s="108"/>
      <c r="B59" s="108"/>
      <c r="D59" s="108"/>
      <c r="E59" s="108"/>
    </row>
    <row r="60" spans="1:5" ht="13.5" customHeight="1">
      <c r="A60" s="108"/>
      <c r="B60" s="108"/>
      <c r="D60" s="108"/>
      <c r="E60" s="108"/>
    </row>
    <row r="61" spans="1:5" ht="13.5" customHeight="1">
      <c r="A61" s="108"/>
      <c r="B61" s="108"/>
      <c r="D61" s="108"/>
      <c r="E61" s="108"/>
    </row>
    <row r="62" spans="1:5" ht="13.5" customHeight="1">
      <c r="A62" s="108"/>
      <c r="B62" s="108"/>
      <c r="D62" s="108"/>
      <c r="E62" s="108"/>
    </row>
    <row r="63" ht="13.5" customHeight="1"/>
    <row r="64" ht="13.5" customHeight="1">
      <c r="H64" s="123">
        <v>3</v>
      </c>
    </row>
    <row r="65" ht="13.5" customHeight="1"/>
    <row r="66" ht="13.5" customHeight="1"/>
    <row r="67" ht="13.5" customHeight="1"/>
    <row r="68" spans="1:5" ht="12.75">
      <c r="A68" s="124">
        <f>SUM(A23+A32+A42+A49+A51)</f>
        <v>48107.09999999999</v>
      </c>
      <c r="B68" s="27">
        <f>SUM(B23+B32+B42+B49+B51)</f>
        <v>58307.100000000006</v>
      </c>
      <c r="C68" s="23"/>
      <c r="D68" s="27">
        <f>SUM(D23+D32+D42+D49+D51)</f>
        <v>28793.399999999998</v>
      </c>
      <c r="E68" s="27">
        <f>SUM(E23+E32+E42+E49+E51)</f>
        <v>36817.8</v>
      </c>
    </row>
    <row r="69" spans="1:5" ht="13.5" customHeight="1">
      <c r="A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mergeCells count="2">
    <mergeCell ref="A7:B8"/>
    <mergeCell ref="D7:E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selection activeCell="K1" sqref="K1"/>
    </sheetView>
  </sheetViews>
  <sheetFormatPr defaultColWidth="11.421875" defaultRowHeight="12.75"/>
  <cols>
    <col min="1" max="1" width="9.00390625" style="69" customWidth="1"/>
    <col min="2" max="2" width="24.8515625" style="69" customWidth="1"/>
    <col min="3" max="3" width="6.57421875" style="69" customWidth="1"/>
    <col min="4" max="4" width="1.8515625" style="69" hidden="1" customWidth="1"/>
    <col min="5" max="6" width="9.7109375" style="126" customWidth="1"/>
    <col min="7" max="7" width="11.421875" style="127" customWidth="1"/>
    <col min="8" max="9" width="9.7109375" style="126" customWidth="1"/>
    <col min="10" max="10" width="11.421875" style="111" customWidth="1"/>
    <col min="11" max="16384" width="11.421875" style="69" customWidth="1"/>
  </cols>
  <sheetData>
    <row r="1" ht="12">
      <c r="A1" s="125" t="s">
        <v>148</v>
      </c>
    </row>
    <row r="2" ht="13.5" customHeight="1"/>
    <row r="3" spans="1:10" ht="13.5" customHeight="1">
      <c r="A3" s="73"/>
      <c r="B3" s="75"/>
      <c r="C3" s="73"/>
      <c r="D3" s="74"/>
      <c r="E3" s="201" t="s">
        <v>6</v>
      </c>
      <c r="F3" s="202"/>
      <c r="G3" s="203"/>
      <c r="H3" s="201" t="s">
        <v>9</v>
      </c>
      <c r="I3" s="202"/>
      <c r="J3" s="202"/>
    </row>
    <row r="4" spans="1:10" ht="13.5" customHeight="1">
      <c r="A4" s="147" t="s">
        <v>67</v>
      </c>
      <c r="B4" s="148"/>
      <c r="C4" s="78"/>
      <c r="D4" s="79"/>
      <c r="E4" s="204"/>
      <c r="F4" s="205"/>
      <c r="G4" s="206"/>
      <c r="H4" s="204"/>
      <c r="I4" s="205"/>
      <c r="J4" s="205"/>
    </row>
    <row r="5" spans="1:10" ht="13.5" customHeight="1">
      <c r="A5" s="128" t="s">
        <v>68</v>
      </c>
      <c r="B5" s="78" t="s">
        <v>69</v>
      </c>
      <c r="C5" s="78"/>
      <c r="D5" s="79"/>
      <c r="E5" s="80" t="s">
        <v>154</v>
      </c>
      <c r="F5" s="81"/>
      <c r="G5" s="82"/>
      <c r="H5" s="80" t="s">
        <v>154</v>
      </c>
      <c r="I5" s="81"/>
      <c r="J5" s="162"/>
    </row>
    <row r="6" spans="1:10" ht="13.5" customHeight="1">
      <c r="A6" s="147" t="s">
        <v>70</v>
      </c>
      <c r="B6" s="148"/>
      <c r="C6" s="78"/>
      <c r="D6" s="79"/>
      <c r="E6" s="87">
        <v>2009</v>
      </c>
      <c r="F6" s="87">
        <v>2008</v>
      </c>
      <c r="G6" s="149" t="s">
        <v>0</v>
      </c>
      <c r="H6" s="87">
        <v>2009</v>
      </c>
      <c r="I6" s="87">
        <v>2008</v>
      </c>
      <c r="J6" s="150" t="s">
        <v>0</v>
      </c>
    </row>
    <row r="7" spans="1:10" ht="13.5" customHeight="1">
      <c r="A7" s="147" t="s">
        <v>71</v>
      </c>
      <c r="B7" s="148"/>
      <c r="C7" s="78"/>
      <c r="D7" s="79"/>
      <c r="E7" s="201" t="s">
        <v>72</v>
      </c>
      <c r="F7" s="203"/>
      <c r="G7" s="151" t="s">
        <v>2</v>
      </c>
      <c r="H7" s="201" t="s">
        <v>72</v>
      </c>
      <c r="I7" s="203"/>
      <c r="J7" s="152" t="s">
        <v>2</v>
      </c>
    </row>
    <row r="8" spans="1:10" ht="13.5" customHeight="1">
      <c r="A8" s="90"/>
      <c r="B8" s="153"/>
      <c r="C8" s="90"/>
      <c r="D8" s="91"/>
      <c r="E8" s="204"/>
      <c r="F8" s="206"/>
      <c r="G8" s="154" t="s">
        <v>3</v>
      </c>
      <c r="H8" s="204"/>
      <c r="I8" s="206"/>
      <c r="J8" s="155" t="s">
        <v>3</v>
      </c>
    </row>
    <row r="9" spans="1:11" ht="13.5" customHeight="1">
      <c r="A9" s="79"/>
      <c r="E9" s="129"/>
      <c r="F9" s="129"/>
      <c r="G9" s="130"/>
      <c r="H9" s="129"/>
      <c r="I9" s="129"/>
      <c r="J9" s="131"/>
      <c r="K9" s="78"/>
    </row>
    <row r="10" spans="1:15" ht="13.5" customHeight="1">
      <c r="A10" s="132">
        <v>1</v>
      </c>
      <c r="B10" s="69" t="s">
        <v>73</v>
      </c>
      <c r="E10" s="93">
        <v>580.9</v>
      </c>
      <c r="F10" s="93">
        <v>651.4</v>
      </c>
      <c r="G10" s="98">
        <f>SUM(E10/F10)*100-100</f>
        <v>-10.82284310715383</v>
      </c>
      <c r="H10" s="93">
        <v>3023</v>
      </c>
      <c r="I10" s="93">
        <v>2364.4</v>
      </c>
      <c r="J10" s="133">
        <f>SUM(H10/I10)*100-100</f>
        <v>27.854846895618323</v>
      </c>
      <c r="M10" s="147" t="s">
        <v>157</v>
      </c>
      <c r="N10" s="147" t="s">
        <v>158</v>
      </c>
      <c r="O10" s="164" t="s">
        <v>159</v>
      </c>
    </row>
    <row r="11" spans="1:10" ht="13.5" customHeight="1">
      <c r="A11" s="132">
        <v>3</v>
      </c>
      <c r="B11" s="69" t="s">
        <v>74</v>
      </c>
      <c r="E11" s="93">
        <v>1567.7</v>
      </c>
      <c r="F11" s="93">
        <v>1697.7</v>
      </c>
      <c r="G11" s="98">
        <f>SUM(E11/F11)*100-100</f>
        <v>-7.657418860811688</v>
      </c>
      <c r="H11" s="93">
        <v>476</v>
      </c>
      <c r="I11" s="93">
        <v>594.2</v>
      </c>
      <c r="J11" s="133">
        <f>SUM(H11/I11)*100-100</f>
        <v>-19.892292157522732</v>
      </c>
    </row>
    <row r="12" spans="1:15" ht="13.5" customHeight="1">
      <c r="A12" s="132">
        <v>4</v>
      </c>
      <c r="B12" s="69" t="s">
        <v>75</v>
      </c>
      <c r="E12" s="93">
        <v>307.1</v>
      </c>
      <c r="F12" s="93">
        <v>400.1</v>
      </c>
      <c r="G12" s="98">
        <f>SUM(E12/F12)*100-100</f>
        <v>-23.244188952761817</v>
      </c>
      <c r="H12" s="93">
        <v>241.6</v>
      </c>
      <c r="I12" s="93">
        <v>318.8</v>
      </c>
      <c r="J12" s="133">
        <f>SUM(H12/I12)*100-100</f>
        <v>-24.215809284818064</v>
      </c>
      <c r="M12" s="200" t="s">
        <v>161</v>
      </c>
      <c r="N12" s="200"/>
      <c r="O12" s="200"/>
    </row>
    <row r="13" spans="1:10" ht="13.5" customHeight="1">
      <c r="A13" s="132">
        <v>5</v>
      </c>
      <c r="B13" s="69" t="s">
        <v>76</v>
      </c>
      <c r="E13" s="93">
        <v>551.2</v>
      </c>
      <c r="F13" s="93">
        <v>820.9</v>
      </c>
      <c r="G13" s="98">
        <f>SUM(E13/F13)*100-100</f>
        <v>-32.85418443172128</v>
      </c>
      <c r="H13" s="93">
        <v>634.6</v>
      </c>
      <c r="I13" s="93">
        <v>656</v>
      </c>
      <c r="J13" s="133">
        <f>SUM(H13/I13)*100-100</f>
        <v>-3.2621951219512226</v>
      </c>
    </row>
    <row r="14" spans="1:16" ht="13.5" customHeight="1">
      <c r="A14" s="132">
        <v>9</v>
      </c>
      <c r="B14" s="69" t="s">
        <v>77</v>
      </c>
      <c r="E14" s="93">
        <v>714.5</v>
      </c>
      <c r="F14" s="93">
        <v>999</v>
      </c>
      <c r="G14" s="98">
        <f>SUM(E14/F14)*100-100</f>
        <v>-28.47847847847848</v>
      </c>
      <c r="H14" s="93">
        <v>349.3</v>
      </c>
      <c r="I14" s="93">
        <v>432.6</v>
      </c>
      <c r="J14" s="133">
        <f>SUM(H14/I14)*100-100</f>
        <v>-19.25566343042071</v>
      </c>
      <c r="L14" s="69">
        <v>1</v>
      </c>
      <c r="M14" s="165">
        <f>SUM(E10:E14)</f>
        <v>3721.3999999999996</v>
      </c>
      <c r="N14" s="165">
        <f>SUM(H10:H14)</f>
        <v>4724.5</v>
      </c>
      <c r="O14" s="165">
        <f>SUM(M14:N14)</f>
        <v>8445.9</v>
      </c>
      <c r="P14" s="163"/>
    </row>
    <row r="15" spans="1:16" ht="12">
      <c r="A15" s="79"/>
      <c r="E15" s="93"/>
      <c r="F15" s="93"/>
      <c r="G15" s="98"/>
      <c r="H15" s="93"/>
      <c r="I15" s="93"/>
      <c r="J15" s="133"/>
      <c r="L15" s="69">
        <v>2</v>
      </c>
      <c r="M15" s="165">
        <f>SUM(E16:E22)</f>
        <v>9500.5</v>
      </c>
      <c r="N15" s="165">
        <f>SUM(H16:H22)</f>
        <v>5429.7</v>
      </c>
      <c r="O15" s="165">
        <f aca="true" t="shared" si="0" ref="O15:O26">SUM(M15:N15)</f>
        <v>14930.2</v>
      </c>
      <c r="P15" s="163"/>
    </row>
    <row r="16" spans="1:16" ht="13.5" customHeight="1">
      <c r="A16" s="132">
        <v>11</v>
      </c>
      <c r="B16" s="69" t="s">
        <v>78</v>
      </c>
      <c r="E16" s="93">
        <v>54.9</v>
      </c>
      <c r="F16" s="93">
        <v>58</v>
      </c>
      <c r="G16" s="98">
        <f aca="true" t="shared" si="1" ref="G16:G22">SUM(E16/F16)*100-100</f>
        <v>-5.344827586206904</v>
      </c>
      <c r="H16" s="93">
        <v>133.1</v>
      </c>
      <c r="I16" s="93">
        <v>157.8</v>
      </c>
      <c r="J16" s="133">
        <f aca="true" t="shared" si="2" ref="J16:J22">SUM(H16/I16)*100-100</f>
        <v>-15.652724968314331</v>
      </c>
      <c r="L16" s="69">
        <v>3</v>
      </c>
      <c r="M16" s="165">
        <f>SUM(E24:E25)</f>
        <v>5051.2</v>
      </c>
      <c r="N16" s="165">
        <f>SUM(H24:H25)</f>
        <v>12</v>
      </c>
      <c r="O16" s="165">
        <f t="shared" si="0"/>
        <v>5063.2</v>
      </c>
      <c r="P16" s="163"/>
    </row>
    <row r="17" spans="1:16" ht="13.5" customHeight="1">
      <c r="A17" s="128">
        <v>12</v>
      </c>
      <c r="B17" s="69" t="s">
        <v>79</v>
      </c>
      <c r="E17" s="93">
        <v>576.5</v>
      </c>
      <c r="F17" s="93">
        <v>612.8</v>
      </c>
      <c r="G17" s="98">
        <f t="shared" si="1"/>
        <v>-5.9236292428198425</v>
      </c>
      <c r="H17" s="93">
        <v>542.4</v>
      </c>
      <c r="I17" s="93">
        <v>702.9</v>
      </c>
      <c r="J17" s="133">
        <f t="shared" si="2"/>
        <v>-22.83397353819889</v>
      </c>
      <c r="L17" s="69">
        <v>4</v>
      </c>
      <c r="M17" s="165">
        <f>SUM(E27:E29)</f>
        <v>8385.9</v>
      </c>
      <c r="N17" s="165">
        <f>SUM(H27:H29)</f>
        <v>3425.6000000000004</v>
      </c>
      <c r="O17" s="165">
        <f t="shared" si="0"/>
        <v>11811.5</v>
      </c>
      <c r="P17" s="163"/>
    </row>
    <row r="18" spans="1:16" ht="13.5" customHeight="1">
      <c r="A18" s="132">
        <v>13</v>
      </c>
      <c r="B18" s="69" t="s">
        <v>80</v>
      </c>
      <c r="E18" s="93">
        <v>1705.9</v>
      </c>
      <c r="F18" s="93">
        <v>1906.8</v>
      </c>
      <c r="G18" s="98">
        <f t="shared" si="1"/>
        <v>-10.535976505139502</v>
      </c>
      <c r="H18" s="93">
        <v>882.2</v>
      </c>
      <c r="I18" s="93">
        <v>1217</v>
      </c>
      <c r="J18" s="133">
        <f t="shared" si="2"/>
        <v>-27.51027115858669</v>
      </c>
      <c r="L18" s="69">
        <v>5</v>
      </c>
      <c r="M18" s="165">
        <f>SUM(E31:E32)</f>
        <v>6111.9</v>
      </c>
      <c r="N18" s="165">
        <f>SUM(H31:H32)</f>
        <v>298.9</v>
      </c>
      <c r="O18" s="165">
        <f t="shared" si="0"/>
        <v>6410.799999999999</v>
      </c>
      <c r="P18" s="163"/>
    </row>
    <row r="19" spans="1:16" ht="13.5" customHeight="1">
      <c r="A19" s="132">
        <v>14</v>
      </c>
      <c r="B19" s="69" t="s">
        <v>81</v>
      </c>
      <c r="E19" s="93">
        <v>1432.5</v>
      </c>
      <c r="F19" s="93">
        <v>1823.9</v>
      </c>
      <c r="G19" s="98">
        <f t="shared" si="1"/>
        <v>-21.459509841548325</v>
      </c>
      <c r="H19" s="93">
        <v>1476.4</v>
      </c>
      <c r="I19" s="93">
        <v>1743.5</v>
      </c>
      <c r="J19" s="133">
        <f t="shared" si="2"/>
        <v>-15.319759105248053</v>
      </c>
      <c r="L19" s="69">
        <v>6</v>
      </c>
      <c r="M19" s="165">
        <f>SUM(E34:E38)</f>
        <v>1515.7</v>
      </c>
      <c r="N19" s="165">
        <f>SUM(H34:H38)</f>
        <v>2483</v>
      </c>
      <c r="O19" s="165">
        <f t="shared" si="0"/>
        <v>3998.7</v>
      </c>
      <c r="P19" s="163"/>
    </row>
    <row r="20" spans="1:16" ht="13.5" customHeight="1">
      <c r="A20" s="132">
        <v>16</v>
      </c>
      <c r="B20" s="69" t="s">
        <v>82</v>
      </c>
      <c r="E20" s="93">
        <v>1398.7</v>
      </c>
      <c r="F20" s="93">
        <v>1963.4</v>
      </c>
      <c r="G20" s="98">
        <f t="shared" si="1"/>
        <v>-28.76133238260161</v>
      </c>
      <c r="H20" s="93">
        <v>813.2</v>
      </c>
      <c r="I20" s="93">
        <v>1123.7</v>
      </c>
      <c r="J20" s="133">
        <f t="shared" si="2"/>
        <v>-27.631930230488564</v>
      </c>
      <c r="L20" s="69">
        <v>7</v>
      </c>
      <c r="M20" s="165">
        <f>SUM(E40:E43)</f>
        <v>2511</v>
      </c>
      <c r="N20" s="165">
        <f>SUM(H40:H43)</f>
        <v>1111.8999999999999</v>
      </c>
      <c r="O20" s="165">
        <f t="shared" si="0"/>
        <v>3622.8999999999996</v>
      </c>
      <c r="P20" s="163"/>
    </row>
    <row r="21" spans="1:16" ht="13.5" customHeight="1">
      <c r="A21" s="132">
        <v>17</v>
      </c>
      <c r="B21" s="69" t="s">
        <v>83</v>
      </c>
      <c r="E21" s="93">
        <v>247.2</v>
      </c>
      <c r="F21" s="93">
        <v>335.9</v>
      </c>
      <c r="G21" s="98">
        <f t="shared" si="1"/>
        <v>-26.406668651384336</v>
      </c>
      <c r="H21" s="93">
        <v>1059.5</v>
      </c>
      <c r="I21" s="93">
        <v>975.4</v>
      </c>
      <c r="J21" s="133">
        <f t="shared" si="2"/>
        <v>8.622103752306742</v>
      </c>
      <c r="L21" s="69">
        <v>8</v>
      </c>
      <c r="M21" s="165">
        <f>SUM(E45:E46)</f>
        <v>298.79999999999995</v>
      </c>
      <c r="N21" s="165">
        <f>SUM(H45:H46)</f>
        <v>1816.3</v>
      </c>
      <c r="O21" s="165">
        <f t="shared" si="0"/>
        <v>2115.1</v>
      </c>
      <c r="P21" s="163"/>
    </row>
    <row r="22" spans="1:16" ht="13.5" customHeight="1">
      <c r="A22" s="132">
        <v>18</v>
      </c>
      <c r="B22" s="69" t="s">
        <v>84</v>
      </c>
      <c r="E22" s="93">
        <v>4084.8</v>
      </c>
      <c r="F22" s="93">
        <v>4031.5</v>
      </c>
      <c r="G22" s="98">
        <f t="shared" si="1"/>
        <v>1.322088552647898</v>
      </c>
      <c r="H22" s="93">
        <v>522.9</v>
      </c>
      <c r="I22" s="93">
        <v>447.3</v>
      </c>
      <c r="J22" s="133">
        <f t="shared" si="2"/>
        <v>16.901408450704224</v>
      </c>
      <c r="L22" s="69">
        <v>9</v>
      </c>
      <c r="M22" s="165">
        <f>SUM(E48:E50)</f>
        <v>3333.7</v>
      </c>
      <c r="N22" s="165">
        <f>SUM(H48:H50)</f>
        <v>6945.6</v>
      </c>
      <c r="O22" s="165">
        <f t="shared" si="0"/>
        <v>10279.3</v>
      </c>
      <c r="P22" s="163"/>
    </row>
    <row r="23" spans="1:16" ht="12">
      <c r="A23" s="79"/>
      <c r="E23" s="93"/>
      <c r="F23" s="93"/>
      <c r="G23" s="98"/>
      <c r="H23" s="93"/>
      <c r="I23" s="93"/>
      <c r="J23" s="133"/>
      <c r="L23" s="69">
        <v>10</v>
      </c>
      <c r="M23" s="165">
        <f>SUM(E52:E59)</f>
        <v>21437.7</v>
      </c>
      <c r="N23" s="165">
        <f>SUM(H52:H59)</f>
        <v>20715.2</v>
      </c>
      <c r="O23" s="165">
        <f t="shared" si="0"/>
        <v>42152.9</v>
      </c>
      <c r="P23" s="163"/>
    </row>
    <row r="24" spans="1:16" ht="13.5" customHeight="1">
      <c r="A24" s="132">
        <v>21</v>
      </c>
      <c r="B24" s="69" t="s">
        <v>85</v>
      </c>
      <c r="E24" s="93">
        <v>5048.7</v>
      </c>
      <c r="F24" s="93">
        <v>5034</v>
      </c>
      <c r="G24" s="98">
        <f>SUM(E24/F24)*100-100</f>
        <v>0.2920143027413502</v>
      </c>
      <c r="H24" s="93">
        <v>8.6</v>
      </c>
      <c r="I24" s="93">
        <v>1</v>
      </c>
      <c r="J24" s="133" t="s">
        <v>42</v>
      </c>
      <c r="L24" s="69">
        <v>11</v>
      </c>
      <c r="M24" s="165">
        <f>SUM(E61)</f>
        <v>629.1</v>
      </c>
      <c r="N24" s="165">
        <f>SUM(H61)</f>
        <v>1144.4</v>
      </c>
      <c r="O24" s="165">
        <f t="shared" si="0"/>
        <v>1773.5</v>
      </c>
      <c r="P24" s="163"/>
    </row>
    <row r="25" spans="1:16" ht="13.5" customHeight="1">
      <c r="A25" s="132">
        <v>23</v>
      </c>
      <c r="B25" s="69" t="s">
        <v>86</v>
      </c>
      <c r="E25" s="93">
        <v>2.5</v>
      </c>
      <c r="F25" s="93">
        <v>2.8</v>
      </c>
      <c r="G25" s="98">
        <f>SUM(E25/F25)*100-100</f>
        <v>-10.714285714285708</v>
      </c>
      <c r="H25" s="93">
        <v>3.4</v>
      </c>
      <c r="I25" s="93">
        <v>5.4</v>
      </c>
      <c r="J25" s="133">
        <f>SUM(H25/I25)*100-100</f>
        <v>-37.037037037037045</v>
      </c>
      <c r="K25" s="23"/>
      <c r="M25" s="165"/>
      <c r="N25" s="165"/>
      <c r="O25" s="165"/>
      <c r="P25" s="163"/>
    </row>
    <row r="26" spans="1:16" ht="12.75">
      <c r="A26" s="79"/>
      <c r="E26" s="93"/>
      <c r="F26" s="93"/>
      <c r="G26" s="134"/>
      <c r="H26" s="93"/>
      <c r="I26" s="93"/>
      <c r="J26" s="135"/>
      <c r="L26" s="23"/>
      <c r="M26" s="165">
        <f>SUM(M14:M24)</f>
        <v>62496.9</v>
      </c>
      <c r="N26" s="165">
        <f>SUM(N14:N25)</f>
        <v>48107.1</v>
      </c>
      <c r="O26" s="165">
        <f t="shared" si="0"/>
        <v>110604</v>
      </c>
      <c r="P26" s="163"/>
    </row>
    <row r="27" spans="1:10" ht="13.5" customHeight="1">
      <c r="A27" s="132">
        <v>31</v>
      </c>
      <c r="B27" s="69" t="s">
        <v>87</v>
      </c>
      <c r="E27" s="93">
        <v>3936.7</v>
      </c>
      <c r="F27" s="93">
        <v>4867.8</v>
      </c>
      <c r="G27" s="98">
        <f>SUM(E27/F27)*100-100</f>
        <v>-19.127737376227458</v>
      </c>
      <c r="H27" s="93">
        <v>15.3</v>
      </c>
      <c r="I27" s="93" t="s">
        <v>156</v>
      </c>
      <c r="J27" s="133" t="s">
        <v>42</v>
      </c>
    </row>
    <row r="28" spans="1:10" ht="13.5" customHeight="1">
      <c r="A28" s="128">
        <v>32</v>
      </c>
      <c r="B28" s="69" t="s">
        <v>88</v>
      </c>
      <c r="E28" s="93">
        <v>3892.3</v>
      </c>
      <c r="F28" s="93">
        <v>4361.6</v>
      </c>
      <c r="G28" s="98">
        <f>SUM(E28/F28)*100-100</f>
        <v>-10.759812912692595</v>
      </c>
      <c r="H28" s="93">
        <v>2784.1</v>
      </c>
      <c r="I28" s="93">
        <v>2861.7</v>
      </c>
      <c r="J28" s="133">
        <f>SUM(H28/I28)*100-100</f>
        <v>-2.7116748785686866</v>
      </c>
    </row>
    <row r="29" spans="1:10" ht="13.5" customHeight="1">
      <c r="A29" s="128">
        <v>34</v>
      </c>
      <c r="B29" s="69" t="s">
        <v>89</v>
      </c>
      <c r="E29" s="93">
        <v>556.9</v>
      </c>
      <c r="F29" s="93">
        <v>805</v>
      </c>
      <c r="G29" s="98">
        <f>SUM(E29/F29)*100-100</f>
        <v>-30.819875776397524</v>
      </c>
      <c r="H29" s="93">
        <v>626.2</v>
      </c>
      <c r="I29" s="93">
        <v>509.3</v>
      </c>
      <c r="J29" s="133">
        <f>SUM(H29/I29)*100-100</f>
        <v>22.953072845081508</v>
      </c>
    </row>
    <row r="30" spans="1:10" ht="12">
      <c r="A30" s="79"/>
      <c r="E30" s="93"/>
      <c r="F30" s="93"/>
      <c r="G30" s="98"/>
      <c r="H30" s="93"/>
      <c r="I30" s="93"/>
      <c r="J30" s="135"/>
    </row>
    <row r="31" spans="1:10" ht="13.5" customHeight="1">
      <c r="A31" s="128">
        <v>41</v>
      </c>
      <c r="B31" s="69" t="s">
        <v>90</v>
      </c>
      <c r="E31" s="93">
        <v>5749.4</v>
      </c>
      <c r="F31" s="93">
        <v>9928.6</v>
      </c>
      <c r="G31" s="98">
        <f>SUM(E31/F31)*100-100</f>
        <v>-42.09254074088996</v>
      </c>
      <c r="H31" s="93">
        <v>0.7</v>
      </c>
      <c r="I31" s="93">
        <v>1</v>
      </c>
      <c r="J31" s="133">
        <f>SUM(H31/I31)*100-100</f>
        <v>-30</v>
      </c>
    </row>
    <row r="32" spans="1:10" ht="13.5" customHeight="1">
      <c r="A32" s="128">
        <v>45</v>
      </c>
      <c r="B32" s="69" t="s">
        <v>91</v>
      </c>
      <c r="E32" s="93">
        <v>362.5</v>
      </c>
      <c r="F32" s="93">
        <v>432.7</v>
      </c>
      <c r="G32" s="98">
        <f>SUM(E32/F32)*100-100</f>
        <v>-16.223711578460822</v>
      </c>
      <c r="H32" s="93">
        <v>298.2</v>
      </c>
      <c r="I32" s="93">
        <v>284.4</v>
      </c>
      <c r="J32" s="133">
        <f>SUM(H32/I32)*100-100</f>
        <v>4.852320675105489</v>
      </c>
    </row>
    <row r="33" spans="1:10" ht="12">
      <c r="A33" s="79"/>
      <c r="E33" s="93"/>
      <c r="F33" s="93"/>
      <c r="G33" s="98"/>
      <c r="H33" s="93"/>
      <c r="I33" s="93"/>
      <c r="J33" s="133"/>
    </row>
    <row r="34" spans="1:10" ht="13.5" customHeight="1">
      <c r="A34" s="128">
        <v>52</v>
      </c>
      <c r="B34" s="69" t="s">
        <v>92</v>
      </c>
      <c r="E34" s="93">
        <v>123.6</v>
      </c>
      <c r="F34" s="93">
        <v>171.6</v>
      </c>
      <c r="G34" s="98">
        <f>SUM(E34/F34)*100-100</f>
        <v>-27.972027972027973</v>
      </c>
      <c r="H34" s="93">
        <v>283</v>
      </c>
      <c r="I34" s="93">
        <v>429.9</v>
      </c>
      <c r="J34" s="133">
        <f>SUM(H34/I34)*100-100</f>
        <v>-34.170737380786235</v>
      </c>
    </row>
    <row r="35" spans="1:10" ht="13.5" customHeight="1">
      <c r="A35" s="128">
        <v>53</v>
      </c>
      <c r="B35" s="69" t="s">
        <v>93</v>
      </c>
      <c r="E35" s="93">
        <v>295</v>
      </c>
      <c r="F35" s="93">
        <v>506.5</v>
      </c>
      <c r="G35" s="98">
        <f>SUM(E35/F35)*100-100</f>
        <v>-41.757156959526164</v>
      </c>
      <c r="H35" s="93">
        <v>629.7</v>
      </c>
      <c r="I35" s="93">
        <v>901.2</v>
      </c>
      <c r="J35" s="133">
        <f>SUM(H35/I35)*100-100</f>
        <v>-30.126498002663112</v>
      </c>
    </row>
    <row r="36" spans="1:10" ht="13.5" customHeight="1">
      <c r="A36" s="128">
        <v>54</v>
      </c>
      <c r="B36" s="69" t="s">
        <v>94</v>
      </c>
      <c r="E36" s="93">
        <v>169.7</v>
      </c>
      <c r="F36" s="93">
        <v>355.4</v>
      </c>
      <c r="G36" s="98">
        <f>SUM(E36/F36)*100-100</f>
        <v>-52.25098480585256</v>
      </c>
      <c r="H36" s="93">
        <v>539.7</v>
      </c>
      <c r="I36" s="93">
        <v>813.7</v>
      </c>
      <c r="J36" s="133">
        <f>SUM(H36/I36)*100-100</f>
        <v>-33.673343984269394</v>
      </c>
    </row>
    <row r="37" spans="1:10" ht="13.5" customHeight="1">
      <c r="A37" s="128">
        <v>55</v>
      </c>
      <c r="B37" s="69" t="s">
        <v>95</v>
      </c>
      <c r="E37" s="93">
        <v>210.7</v>
      </c>
      <c r="F37" s="93">
        <v>325.3</v>
      </c>
      <c r="G37" s="98">
        <f>SUM(E37/F37)*100-100</f>
        <v>-35.2290193667384</v>
      </c>
      <c r="H37" s="93">
        <v>267.6</v>
      </c>
      <c r="I37" s="93">
        <v>392.5</v>
      </c>
      <c r="J37" s="133">
        <f>SUM(H37/I37)*100-100</f>
        <v>-31.82165605095541</v>
      </c>
    </row>
    <row r="38" spans="1:10" ht="13.5" customHeight="1">
      <c r="A38" s="128">
        <v>56</v>
      </c>
      <c r="B38" s="69" t="s">
        <v>96</v>
      </c>
      <c r="E38" s="93">
        <v>716.7</v>
      </c>
      <c r="F38" s="93">
        <v>1075.1</v>
      </c>
      <c r="G38" s="98">
        <f>SUM(E38/F38)*100-100</f>
        <v>-33.33643382010975</v>
      </c>
      <c r="H38" s="93">
        <v>763</v>
      </c>
      <c r="I38" s="93">
        <v>871.9</v>
      </c>
      <c r="J38" s="133">
        <f>SUM(H38/I38)*100-100</f>
        <v>-12.489964445463926</v>
      </c>
    </row>
    <row r="39" spans="1:10" ht="12">
      <c r="A39" s="79"/>
      <c r="E39" s="93"/>
      <c r="F39" s="93"/>
      <c r="G39" s="134"/>
      <c r="H39" s="93"/>
      <c r="I39" s="93"/>
      <c r="J39" s="133"/>
    </row>
    <row r="40" spans="1:10" ht="13.5" customHeight="1">
      <c r="A40" s="128">
        <v>62</v>
      </c>
      <c r="B40" s="69" t="s">
        <v>97</v>
      </c>
      <c r="E40" s="93">
        <v>48.4</v>
      </c>
      <c r="F40" s="93">
        <v>21.6</v>
      </c>
      <c r="G40" s="98">
        <f>SUM(E40/F40)*100-100</f>
        <v>124.07407407407405</v>
      </c>
      <c r="H40" s="93">
        <v>42.9</v>
      </c>
      <c r="I40" s="93">
        <v>48.4</v>
      </c>
      <c r="J40" s="133">
        <f>SUM(H40/I40)*100-100</f>
        <v>-11.36363636363636</v>
      </c>
    </row>
    <row r="41" spans="1:10" ht="13.5" customHeight="1">
      <c r="A41" s="128">
        <v>63</v>
      </c>
      <c r="B41" s="69" t="s">
        <v>98</v>
      </c>
      <c r="E41" s="93">
        <v>1797.2</v>
      </c>
      <c r="F41" s="93">
        <v>2095.6</v>
      </c>
      <c r="G41" s="98">
        <f>SUM(E41/F41)*100-100</f>
        <v>-14.239358656232099</v>
      </c>
      <c r="H41" s="93">
        <v>432.2</v>
      </c>
      <c r="I41" s="93">
        <v>592.6</v>
      </c>
      <c r="J41" s="133">
        <f>SUM(H41/I41)*100-100</f>
        <v>-27.067161660479243</v>
      </c>
    </row>
    <row r="42" spans="1:10" ht="13.5" customHeight="1">
      <c r="A42" s="128">
        <v>64</v>
      </c>
      <c r="B42" s="69" t="s">
        <v>99</v>
      </c>
      <c r="E42" s="93">
        <v>20.6</v>
      </c>
      <c r="F42" s="93">
        <v>8.8</v>
      </c>
      <c r="G42" s="98">
        <f>SUM(E42/F42)*100-100</f>
        <v>134.0909090909091</v>
      </c>
      <c r="H42" s="93">
        <v>31.4</v>
      </c>
      <c r="I42" s="93">
        <v>61.8</v>
      </c>
      <c r="J42" s="133">
        <f>SUM(H42/I42)*100-100</f>
        <v>-49.19093851132686</v>
      </c>
    </row>
    <row r="43" spans="1:10" ht="13.5" customHeight="1">
      <c r="A43" s="128">
        <v>69</v>
      </c>
      <c r="B43" s="69" t="s">
        <v>100</v>
      </c>
      <c r="E43" s="93">
        <v>644.8</v>
      </c>
      <c r="F43" s="93">
        <v>919.4</v>
      </c>
      <c r="G43" s="98">
        <f>SUM(E43/F43)*100-100</f>
        <v>-29.867304763976506</v>
      </c>
      <c r="H43" s="93">
        <v>605.4</v>
      </c>
      <c r="I43" s="93">
        <v>993.1</v>
      </c>
      <c r="J43" s="133">
        <f>SUM(H43/I43)*100-100</f>
        <v>-39.039371664484946</v>
      </c>
    </row>
    <row r="44" spans="1:10" ht="12">
      <c r="A44" s="79"/>
      <c r="E44" s="93"/>
      <c r="F44" s="93"/>
      <c r="G44" s="134"/>
      <c r="H44" s="93"/>
      <c r="I44" s="93"/>
      <c r="J44" s="133"/>
    </row>
    <row r="45" spans="1:10" ht="13.5" customHeight="1">
      <c r="A45" s="128">
        <v>71</v>
      </c>
      <c r="B45" s="69" t="s">
        <v>101</v>
      </c>
      <c r="E45" s="93">
        <v>1.4</v>
      </c>
      <c r="F45" s="93">
        <v>1.4</v>
      </c>
      <c r="G45" s="133" t="s">
        <v>42</v>
      </c>
      <c r="H45" s="93">
        <v>9.1</v>
      </c>
      <c r="I45" s="93">
        <v>12.8</v>
      </c>
      <c r="J45" s="133">
        <f>SUM(H45/I45)*100-100</f>
        <v>-28.906250000000014</v>
      </c>
    </row>
    <row r="46" spans="1:10" ht="13.5" customHeight="1">
      <c r="A46" s="128">
        <v>72</v>
      </c>
      <c r="B46" s="69" t="s">
        <v>102</v>
      </c>
      <c r="E46" s="93">
        <v>297.4</v>
      </c>
      <c r="F46" s="93">
        <v>404.1</v>
      </c>
      <c r="G46" s="98">
        <f>SUM(E46/F46)*100-100</f>
        <v>-26.404355357584762</v>
      </c>
      <c r="H46" s="93">
        <v>1807.2</v>
      </c>
      <c r="I46" s="93">
        <v>2322.8</v>
      </c>
      <c r="J46" s="133">
        <f>SUM(H46/I46)*100-100</f>
        <v>-22.197348028241777</v>
      </c>
    </row>
    <row r="47" spans="1:10" ht="12">
      <c r="A47" s="128"/>
      <c r="E47" s="93"/>
      <c r="F47" s="93"/>
      <c r="G47" s="134"/>
      <c r="H47" s="93"/>
      <c r="I47" s="93"/>
      <c r="J47" s="133"/>
    </row>
    <row r="48" spans="1:10" ht="13.5" customHeight="1">
      <c r="A48" s="128">
        <v>81</v>
      </c>
      <c r="B48" s="69" t="s">
        <v>103</v>
      </c>
      <c r="E48" s="93">
        <v>1457.8</v>
      </c>
      <c r="F48" s="93">
        <v>2081.7</v>
      </c>
      <c r="G48" s="98">
        <f>SUM(E48/F48)*100-100</f>
        <v>-29.970697026468756</v>
      </c>
      <c r="H48" s="93">
        <v>2886.5</v>
      </c>
      <c r="I48" s="93">
        <v>3254.9</v>
      </c>
      <c r="J48" s="133">
        <f>SUM(H48/I48)*100-100</f>
        <v>-11.318320071277157</v>
      </c>
    </row>
    <row r="49" spans="1:10" ht="13.5" customHeight="1">
      <c r="A49" s="128">
        <v>84</v>
      </c>
      <c r="B49" s="69" t="s">
        <v>104</v>
      </c>
      <c r="E49" s="93">
        <v>308.7</v>
      </c>
      <c r="F49" s="93">
        <v>536.2</v>
      </c>
      <c r="G49" s="98">
        <f>SUM(E49/F49)*100-100</f>
        <v>-42.42819843342037</v>
      </c>
      <c r="H49" s="93">
        <v>249.6</v>
      </c>
      <c r="I49" s="93">
        <v>230.3</v>
      </c>
      <c r="J49" s="133">
        <f>SUM(H49/I49)*100-100</f>
        <v>8.380373425966113</v>
      </c>
    </row>
    <row r="50" spans="1:10" ht="13.5" customHeight="1">
      <c r="A50" s="128">
        <v>89</v>
      </c>
      <c r="B50" s="69" t="s">
        <v>105</v>
      </c>
      <c r="E50" s="93">
        <v>1567.2</v>
      </c>
      <c r="F50" s="93">
        <v>2254.4</v>
      </c>
      <c r="G50" s="98">
        <f>SUM(E50/F50)*100-100</f>
        <v>-30.482611781405254</v>
      </c>
      <c r="H50" s="93">
        <v>3809.5</v>
      </c>
      <c r="I50" s="93">
        <v>4267.3</v>
      </c>
      <c r="J50" s="133">
        <f>SUM(H50/I50)*100-100</f>
        <v>-10.728095048391268</v>
      </c>
    </row>
    <row r="51" spans="1:10" ht="12">
      <c r="A51" s="79"/>
      <c r="E51" s="93"/>
      <c r="F51" s="93"/>
      <c r="G51" s="134"/>
      <c r="H51" s="93"/>
      <c r="I51" s="93"/>
      <c r="J51" s="133"/>
    </row>
    <row r="52" spans="1:10" ht="13.5" customHeight="1">
      <c r="A52" s="128">
        <v>91</v>
      </c>
      <c r="B52" s="69" t="s">
        <v>106</v>
      </c>
      <c r="E52" s="93">
        <v>763.6</v>
      </c>
      <c r="F52" s="93">
        <v>1046.8</v>
      </c>
      <c r="G52" s="98">
        <f>SUM(E52/F52)*100-100</f>
        <v>-27.053878486816956</v>
      </c>
      <c r="H52" s="93">
        <v>1724.2</v>
      </c>
      <c r="I52" s="93">
        <v>2178.5</v>
      </c>
      <c r="J52" s="133">
        <f>SUM(H52/I52)*100-100</f>
        <v>-20.853798485196222</v>
      </c>
    </row>
    <row r="53" spans="1:10" ht="13.5" customHeight="1">
      <c r="A53" s="128">
        <v>93</v>
      </c>
      <c r="B53" s="69" t="s">
        <v>107</v>
      </c>
      <c r="E53" s="93"/>
      <c r="F53" s="93"/>
      <c r="G53" s="134"/>
      <c r="H53" s="93"/>
      <c r="I53" s="93"/>
      <c r="J53" s="133"/>
    </row>
    <row r="54" spans="1:10" ht="12">
      <c r="A54" s="128"/>
      <c r="B54" s="69" t="s">
        <v>108</v>
      </c>
      <c r="E54" s="93">
        <v>3157.6</v>
      </c>
      <c r="F54" s="93">
        <v>4357.5</v>
      </c>
      <c r="G54" s="98">
        <f aca="true" t="shared" si="3" ref="G54:G59">SUM(E54/F54)*100-100</f>
        <v>-27.536431440045902</v>
      </c>
      <c r="H54" s="93">
        <v>4743.1</v>
      </c>
      <c r="I54" s="93">
        <v>5853.3</v>
      </c>
      <c r="J54" s="133">
        <f aca="true" t="shared" si="4" ref="J54:J59">SUM(H54/I54)*100-100</f>
        <v>-18.967078400218668</v>
      </c>
    </row>
    <row r="55" spans="1:10" ht="13.5" customHeight="1">
      <c r="A55" s="128">
        <v>94</v>
      </c>
      <c r="B55" s="69" t="s">
        <v>109</v>
      </c>
      <c r="E55" s="93">
        <v>1302.4</v>
      </c>
      <c r="F55" s="93">
        <v>1902.6</v>
      </c>
      <c r="G55" s="98">
        <f t="shared" si="3"/>
        <v>-31.546305056238822</v>
      </c>
      <c r="H55" s="93">
        <v>1046.7</v>
      </c>
      <c r="I55" s="93">
        <v>1486.4</v>
      </c>
      <c r="J55" s="133">
        <f t="shared" si="4"/>
        <v>-29.581539289558663</v>
      </c>
    </row>
    <row r="56" spans="1:10" ht="13.5" customHeight="1">
      <c r="A56" s="128">
        <v>95</v>
      </c>
      <c r="B56" s="69" t="s">
        <v>110</v>
      </c>
      <c r="E56" s="93">
        <v>797</v>
      </c>
      <c r="F56" s="93">
        <v>1198.6</v>
      </c>
      <c r="G56" s="98">
        <f t="shared" si="3"/>
        <v>-33.50575671616886</v>
      </c>
      <c r="H56" s="93">
        <v>529.6</v>
      </c>
      <c r="I56" s="93">
        <v>721</v>
      </c>
      <c r="J56" s="133">
        <f t="shared" si="4"/>
        <v>-26.54646324549236</v>
      </c>
    </row>
    <row r="57" spans="1:10" ht="13.5" customHeight="1">
      <c r="A57" s="128">
        <v>96</v>
      </c>
      <c r="B57" s="69" t="s">
        <v>111</v>
      </c>
      <c r="E57" s="93">
        <v>2421.4</v>
      </c>
      <c r="F57" s="93">
        <v>3274</v>
      </c>
      <c r="G57" s="98">
        <f t="shared" si="3"/>
        <v>-26.04153940134391</v>
      </c>
      <c r="H57" s="93">
        <v>728.1</v>
      </c>
      <c r="I57" s="93">
        <v>1058</v>
      </c>
      <c r="J57" s="133">
        <f t="shared" si="4"/>
        <v>-31.181474480151223</v>
      </c>
    </row>
    <row r="58" spans="1:10" ht="13.5" customHeight="1">
      <c r="A58" s="128">
        <v>97</v>
      </c>
      <c r="B58" s="69" t="s">
        <v>112</v>
      </c>
      <c r="E58" s="93">
        <v>4970.7</v>
      </c>
      <c r="F58" s="93">
        <v>7055.5</v>
      </c>
      <c r="G58" s="98">
        <f t="shared" si="3"/>
        <v>-29.54857912267026</v>
      </c>
      <c r="H58" s="93">
        <v>4159.8</v>
      </c>
      <c r="I58" s="93">
        <v>5566.2</v>
      </c>
      <c r="J58" s="133">
        <f t="shared" si="4"/>
        <v>-25.266788832596745</v>
      </c>
    </row>
    <row r="59" spans="1:10" ht="13.5" customHeight="1">
      <c r="A59" s="128">
        <v>99</v>
      </c>
      <c r="B59" s="69" t="s">
        <v>113</v>
      </c>
      <c r="E59" s="93">
        <v>8025</v>
      </c>
      <c r="F59" s="93">
        <v>10957.1</v>
      </c>
      <c r="G59" s="98">
        <f t="shared" si="3"/>
        <v>-26.75981783501109</v>
      </c>
      <c r="H59" s="93">
        <v>7783.7</v>
      </c>
      <c r="I59" s="93">
        <v>10414.9</v>
      </c>
      <c r="J59" s="133">
        <f t="shared" si="4"/>
        <v>-25.26380474128412</v>
      </c>
    </row>
    <row r="60" spans="1:10" ht="13.5" customHeight="1">
      <c r="A60" s="128"/>
      <c r="E60" s="93"/>
      <c r="F60" s="93"/>
      <c r="G60" s="98"/>
      <c r="H60" s="93"/>
      <c r="I60" s="93"/>
      <c r="J60" s="133"/>
    </row>
    <row r="61" spans="1:10" ht="13.5" customHeight="1">
      <c r="A61" s="128"/>
      <c r="B61" s="69" t="s">
        <v>114</v>
      </c>
      <c r="E61" s="93">
        <v>629.1</v>
      </c>
      <c r="F61" s="93">
        <v>972.1</v>
      </c>
      <c r="G61" s="98">
        <f>SUM(E61/F61)*100-100</f>
        <v>-35.28443575763809</v>
      </c>
      <c r="H61" s="93">
        <v>1144.4</v>
      </c>
      <c r="I61" s="93">
        <v>1439.5</v>
      </c>
      <c r="J61" s="133">
        <f>SUM(H61/I61)*100-100</f>
        <v>-20.500173671413677</v>
      </c>
    </row>
    <row r="62" spans="1:10" ht="13.5" customHeight="1">
      <c r="A62" s="207"/>
      <c r="E62" s="93"/>
      <c r="F62" s="93"/>
      <c r="G62" s="98"/>
      <c r="H62" s="93"/>
      <c r="I62" s="93"/>
      <c r="J62" s="133"/>
    </row>
    <row r="63" spans="2:12" ht="13.5" customHeight="1">
      <c r="B63" s="73" t="s">
        <v>115</v>
      </c>
      <c r="C63" s="136"/>
      <c r="D63" s="73"/>
      <c r="E63" s="105">
        <v>62496.8</v>
      </c>
      <c r="F63" s="105">
        <v>82255.2</v>
      </c>
      <c r="G63" s="107">
        <f>SUM(E63/F63)*100-100</f>
        <v>-24.020852177126798</v>
      </c>
      <c r="H63" s="105">
        <v>48107</v>
      </c>
      <c r="I63" s="105">
        <v>58307.1</v>
      </c>
      <c r="J63" s="137">
        <f>SUM(H63/I63)*100-100</f>
        <v>-17.493752904877795</v>
      </c>
      <c r="L63" s="163"/>
    </row>
    <row r="64" spans="1:10" ht="13.5" customHeight="1">
      <c r="A64" s="69" t="s">
        <v>62</v>
      </c>
      <c r="C64" s="78"/>
      <c r="D64" s="78"/>
      <c r="E64" s="138"/>
      <c r="F64" s="138"/>
      <c r="G64" s="139"/>
      <c r="H64" s="138"/>
      <c r="I64" s="138"/>
      <c r="J64" s="139"/>
    </row>
    <row r="65" spans="1:10" ht="13.5" customHeight="1">
      <c r="A65" s="140"/>
      <c r="B65" s="78"/>
      <c r="C65" s="78"/>
      <c r="D65" s="78"/>
      <c r="E65" s="138"/>
      <c r="F65" s="138"/>
      <c r="G65" s="139"/>
      <c r="H65" s="138"/>
      <c r="I65" s="138"/>
      <c r="J65" s="139"/>
    </row>
    <row r="66" spans="1:10" ht="13.5" customHeight="1">
      <c r="A66" s="141">
        <v>4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3"/>
      <c r="B68" s="23"/>
      <c r="C68" s="23"/>
      <c r="D68" s="23"/>
      <c r="E68" s="109"/>
      <c r="F68" s="109"/>
      <c r="G68" s="109"/>
      <c r="H68" s="109"/>
      <c r="I68" s="109"/>
      <c r="J68" s="23"/>
    </row>
    <row r="69" spans="1:10" ht="13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13.5" customHeight="1"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ht="13.5" customHeight="1"/>
    <row r="80" spans="5:9" ht="13.5" customHeight="1">
      <c r="E80" s="126">
        <f>SUM(E10:E61)</f>
        <v>62496.89999999999</v>
      </c>
      <c r="F80" s="126">
        <f>SUM(F10:F61)</f>
        <v>82255.20000000001</v>
      </c>
      <c r="H80" s="126">
        <f>SUM(H10:H61)</f>
        <v>48107.100000000006</v>
      </c>
      <c r="I80" s="126">
        <f>SUM(I10:I61)</f>
        <v>58307.4</v>
      </c>
    </row>
    <row r="81" ht="13.5" customHeight="1"/>
    <row r="82" ht="13.5" customHeight="1"/>
    <row r="83" spans="5:9" ht="13.5" customHeight="1">
      <c r="E83" s="126">
        <f>SUM(E80-E63)</f>
        <v>0.0999999999839929</v>
      </c>
      <c r="F83" s="126">
        <f>SUM(F80-F63)</f>
        <v>1.4551915228366852E-11</v>
      </c>
      <c r="G83" s="126"/>
      <c r="H83" s="126">
        <f>SUM(H80-H63)</f>
        <v>0.10000000000582077</v>
      </c>
      <c r="I83" s="126">
        <f>SUM(I80-I63)</f>
        <v>0.3000000000029104</v>
      </c>
    </row>
    <row r="84" ht="13.5" customHeight="1"/>
    <row r="85" ht="13.5" customHeight="1"/>
  </sheetData>
  <mergeCells count="5">
    <mergeCell ref="M12:O12"/>
    <mergeCell ref="E3:G4"/>
    <mergeCell ref="H3:J4"/>
    <mergeCell ref="E7:F8"/>
    <mergeCell ref="H7:I8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2010-04-13T06:14:08Z</cp:lastPrinted>
  <dcterms:created xsi:type="dcterms:W3CDTF">2007-06-14T13:52:44Z</dcterms:created>
  <dcterms:modified xsi:type="dcterms:W3CDTF">2010-04-13T06:33:28Z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