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2120" windowHeight="9120" activeTab="0"/>
  </bookViews>
  <sheets>
    <sheet name="Statistischer Bericht" sheetId="1" r:id="rId1"/>
    <sheet name="Januar bis Juni 07_S1" sheetId="2" r:id="rId2"/>
    <sheet name="Januar bis Juni 07_S2" sheetId="3" r:id="rId3"/>
    <sheet name="Januar bis Juni 07_S3" sheetId="4" r:id="rId4"/>
    <sheet name="Januar bis Juni 07_S4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DATABASE" localSheetId="2">'Januar bis Juni 07_S2'!$A:$XFD</definedName>
    <definedName name="DATABASE" localSheetId="3">'Januar bis Juni 07_S3'!$A:$XFD</definedName>
    <definedName name="DATABASE" localSheetId="4">'Januar bis Juni 07_S4'!$A:$XFD</definedName>
    <definedName name="DATABASE">'[1]3GÜTER'!#REF!</definedName>
    <definedName name="_xlnm.Print_Area" localSheetId="1">'Januar bis Juni 07_S1'!$A$1:$J$39</definedName>
    <definedName name="_xlnm.Print_Area" localSheetId="2">'Januar bis Juni 07_S2'!$A$1:$I$64</definedName>
    <definedName name="_xlnm.Print_Area" localSheetId="3">'Januar bis Juni 07_S3'!$A$1:$H$64</definedName>
    <definedName name="_xlnm.Print_Area" localSheetId="4">'Januar bis Juni 07_S4'!$A$1:$J$67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1" localSheetId="1">'Januar bis Juni 07_S1'!#REF!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'[5]Januar bis Dezember 92 (A)'!#REF!</definedName>
    <definedName name="CRITERIA" localSheetId="2">'Januar bis Juni 07_S2'!#REF!</definedName>
    <definedName name="CRITERIA" localSheetId="3">'Januar bis Juni 07_S3'!#REF!</definedName>
    <definedName name="CRITERIA" localSheetId="4">'Januar bis Juni 07_S4'!#REF!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<sst xmlns="http://schemas.openxmlformats.org/spreadsheetml/2006/main" count="281" uniqueCount="160">
  <si>
    <t xml:space="preserve">1. Vierteljahr </t>
  </si>
  <si>
    <t>Verän-</t>
  </si>
  <si>
    <t xml:space="preserve">             </t>
  </si>
  <si>
    <t>derung</t>
  </si>
  <si>
    <t>in %</t>
  </si>
  <si>
    <t xml:space="preserve">1. Güterverkehr über See    1)  </t>
  </si>
  <si>
    <t>insgesamt   (1 000 t)</t>
  </si>
  <si>
    <t>Empfang</t>
  </si>
  <si>
    <t xml:space="preserve"> </t>
  </si>
  <si>
    <t>davon Massengut</t>
  </si>
  <si>
    <t xml:space="preserve">           Sack- und Stückgut</t>
  </si>
  <si>
    <t>Versand</t>
  </si>
  <si>
    <t xml:space="preserve">                 Insgesamt</t>
  </si>
  <si>
    <t>darunter Containerverkehr    2)</t>
  </si>
  <si>
    <t>Ladungsmenge (1 000 t) in Containern</t>
  </si>
  <si>
    <t>Zahl der umgeschlagenen Container</t>
  </si>
  <si>
    <t xml:space="preserve">       umgerechnet auf 20-Fuß-Einheiten (TEU)</t>
  </si>
  <si>
    <t>Angekommene Schiffe</t>
  </si>
  <si>
    <t xml:space="preserve">        </t>
  </si>
  <si>
    <t xml:space="preserve">         Empfang</t>
  </si>
  <si>
    <t>Insgesamt</t>
  </si>
  <si>
    <t xml:space="preserve">     darunter in Containern 2)</t>
  </si>
  <si>
    <t>Verkehrsbereich</t>
  </si>
  <si>
    <t>1 000  t</t>
  </si>
  <si>
    <t>Bundesrepublik Deutschland</t>
  </si>
  <si>
    <t>Übriges Europa</t>
  </si>
  <si>
    <t>davon</t>
  </si>
  <si>
    <t xml:space="preserve">  Ostseegebiete (einschließlich Kattegat)</t>
  </si>
  <si>
    <t xml:space="preserve">  Nordeuropa (Nordsee, Eismeer), Grönland</t>
  </si>
  <si>
    <t xml:space="preserve">  Großbritannien und Irland</t>
  </si>
  <si>
    <t xml:space="preserve">  Westeuropa am Kanal</t>
  </si>
  <si>
    <t xml:space="preserve">  Süd- und Westeuropa am Atlantik</t>
  </si>
  <si>
    <t xml:space="preserve">  Südeuropa am Mittelmeer</t>
  </si>
  <si>
    <t xml:space="preserve">  Südosteuropa am Mittelmeer und am Schwarzen Meer</t>
  </si>
  <si>
    <t xml:space="preserve">  Europäisches Binnenland</t>
  </si>
  <si>
    <t xml:space="preserve">                -</t>
  </si>
  <si>
    <t xml:space="preserve">                   -</t>
  </si>
  <si>
    <t>Europa zusammen</t>
  </si>
  <si>
    <t xml:space="preserve">  Nordafrika am Mittelmeer</t>
  </si>
  <si>
    <t xml:space="preserve">  Nordafrika am Atlantik</t>
  </si>
  <si>
    <t xml:space="preserve">  Westafrika</t>
  </si>
  <si>
    <t xml:space="preserve">  Südliches Afrika</t>
  </si>
  <si>
    <t xml:space="preserve">  Ostafrika</t>
  </si>
  <si>
    <t xml:space="preserve">                 -</t>
  </si>
  <si>
    <t xml:space="preserve">                  x</t>
  </si>
  <si>
    <t xml:space="preserve">  Afrika am Golf von Aden und am Roten Meer</t>
  </si>
  <si>
    <t>Afrika zusammen</t>
  </si>
  <si>
    <t xml:space="preserve">  Nordamerika am Atlantik</t>
  </si>
  <si>
    <t xml:space="preserve">  Golf von Mexiko und  Karibisches Meer</t>
  </si>
  <si>
    <t xml:space="preserve">  Südamerika am Atlantik</t>
  </si>
  <si>
    <t xml:space="preserve">  Nordamerika am Pazifik</t>
  </si>
  <si>
    <t xml:space="preserve">  Mittelamerika am Pazifik</t>
  </si>
  <si>
    <t xml:space="preserve">  Südamerika am Pazifik</t>
  </si>
  <si>
    <t xml:space="preserve">  Amerikanisches Binnenland</t>
  </si>
  <si>
    <t>Amerika zusammen</t>
  </si>
  <si>
    <t xml:space="preserve">  Nahost am Mittelmeer</t>
  </si>
  <si>
    <t xml:space="preserve">  Arabien und Persischer Golf</t>
  </si>
  <si>
    <t xml:space="preserve">  Mittelost</t>
  </si>
  <si>
    <t xml:space="preserve">  Fernost</t>
  </si>
  <si>
    <t>Asien zusammen</t>
  </si>
  <si>
    <t xml:space="preserve">  Australien und Ozeanien</t>
  </si>
  <si>
    <t xml:space="preserve">  Nicht ermittelte Länder, Polargebiete</t>
  </si>
  <si>
    <t xml:space="preserve">                              Insgesamt</t>
  </si>
  <si>
    <t>__________</t>
  </si>
  <si>
    <t>Fußnoten Seite 1</t>
  </si>
  <si>
    <t xml:space="preserve">                 Versand</t>
  </si>
  <si>
    <t xml:space="preserve">          darunter in Containern 2)</t>
  </si>
  <si>
    <t xml:space="preserve">                  -</t>
  </si>
  <si>
    <t xml:space="preserve">                 x</t>
  </si>
  <si>
    <t>Nummer</t>
  </si>
  <si>
    <t>der</t>
  </si>
  <si>
    <t xml:space="preserve">                Güterhauptgruppe</t>
  </si>
  <si>
    <t>Syste-</t>
  </si>
  <si>
    <t>matik</t>
  </si>
  <si>
    <t>1 000 t</t>
  </si>
  <si>
    <t>Getreide</t>
  </si>
  <si>
    <t>Früchte, Gemüse</t>
  </si>
  <si>
    <t>Textile Rohstoffe</t>
  </si>
  <si>
    <t>Holz und Kork</t>
  </si>
  <si>
    <t>Pflanzliche und tierische Rohstoffe</t>
  </si>
  <si>
    <t>Zucker</t>
  </si>
  <si>
    <t>Getränke</t>
  </si>
  <si>
    <t xml:space="preserve">Andere  Genussmittel </t>
  </si>
  <si>
    <t>Fleisch, Fisch, Eier, Milch</t>
  </si>
  <si>
    <t>Getreide- und ähnliche Erzeugnisse</t>
  </si>
  <si>
    <t>Futtermittel</t>
  </si>
  <si>
    <t xml:space="preserve">Ölsaaten, Fette  </t>
  </si>
  <si>
    <t>Steinkohle, -briketts</t>
  </si>
  <si>
    <t>Koks</t>
  </si>
  <si>
    <t xml:space="preserve">                   x</t>
  </si>
  <si>
    <t>Rohes Erdöl</t>
  </si>
  <si>
    <t>Kraftstoffe, Heizöl</t>
  </si>
  <si>
    <t xml:space="preserve">Mineralölerzeugnisse </t>
  </si>
  <si>
    <t>Eisenerze</t>
  </si>
  <si>
    <t>Nichteisen-Metallerze</t>
  </si>
  <si>
    <t>Stahlhalbzeug</t>
  </si>
  <si>
    <t>Stab-, Formstahl u.a.</t>
  </si>
  <si>
    <t>Stahlblech, Bandstahl</t>
  </si>
  <si>
    <t>Rohre, Gießereierzeugnisse</t>
  </si>
  <si>
    <t>Nichteisen-Metalle, -Halbzeug</t>
  </si>
  <si>
    <t>Salz, Schwefelkies, Schwefel</t>
  </si>
  <si>
    <t>Andere Steine und Erden</t>
  </si>
  <si>
    <t>Zement, Kalk</t>
  </si>
  <si>
    <t>Andere mineralische Baustoffe</t>
  </si>
  <si>
    <t>Natürliche Düngemittel</t>
  </si>
  <si>
    <t>Chemische Düngemittel</t>
  </si>
  <si>
    <t>Chemische Grundstoffe u.a.</t>
  </si>
  <si>
    <t>Zellstoff, Altpapier</t>
  </si>
  <si>
    <t>Andere chemische Erzeugnisse</t>
  </si>
  <si>
    <t>Fahrzeuge</t>
  </si>
  <si>
    <t>Elektrotechnische Erzeugnisse,</t>
  </si>
  <si>
    <t>Maschinen</t>
  </si>
  <si>
    <t>Eisen-, Blech- und Metallwaren u.a.</t>
  </si>
  <si>
    <t>Glas- und andere mineralische Waren</t>
  </si>
  <si>
    <t>Leder und Textilwaren</t>
  </si>
  <si>
    <t>Sonstige Waren</t>
  </si>
  <si>
    <t xml:space="preserve">Besondere Transportgüter </t>
  </si>
  <si>
    <t>Sonstige Güter</t>
  </si>
  <si>
    <t xml:space="preserve">                                       Insgesamt</t>
  </si>
  <si>
    <r>
      <t xml:space="preserve">Tabelle 1   </t>
    </r>
    <r>
      <rPr>
        <b/>
        <sz val="10"/>
        <rFont val="Arial"/>
        <family val="2"/>
      </rPr>
      <t xml:space="preserve"> Gesamtübersicht</t>
    </r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</si>
  <si>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</si>
  <si>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</si>
  <si>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</si>
  <si>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</si>
  <si>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</si>
  <si>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</si>
  <si>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</si>
  <si>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</si>
  <si>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</si>
  <si>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</si>
  <si>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</si>
  <si>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</si>
  <si>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</si>
  <si>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</si>
  <si>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</si>
  <si>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</si>
  <si>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</si>
  <si>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</si>
  <si>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Seeverkehr des Hafens Hamburg</t>
  </si>
  <si>
    <t>Auskunft zu dieser Veröffentlichung</t>
  </si>
  <si>
    <t>Ausgabedatum</t>
  </si>
  <si>
    <t>Name:</t>
  </si>
  <si>
    <t>Reinhard Schubert</t>
  </si>
  <si>
    <t>040 42831-1820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</si>
  <si>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</si>
  <si>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</si>
  <si>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</si>
  <si>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H II 2 - vj 2/07 H</t>
  </si>
  <si>
    <t>Januar bis Juni 2007</t>
  </si>
  <si>
    <t xml:space="preserve">2. Vierteljahr </t>
  </si>
  <si>
    <t>Januar bis Juni</t>
  </si>
  <si>
    <t>____________________</t>
  </si>
  <si>
    <t xml:space="preserve">              x</t>
  </si>
  <si>
    <t xml:space="preserve">               -</t>
  </si>
  <si>
    <r>
      <t xml:space="preserve">     </t>
    </r>
    <r>
      <rPr>
        <b/>
        <sz val="9"/>
        <rFont val="Arial"/>
        <family val="2"/>
      </rPr>
      <t>2. Schiffsverkehr über See</t>
    </r>
  </si>
  <si>
    <r>
      <t xml:space="preserve">Tabelle  2     </t>
    </r>
    <r>
      <rPr>
        <b/>
        <sz val="10"/>
        <rFont val="Helvetica"/>
        <family val="2"/>
      </rPr>
      <t xml:space="preserve">Seeverkehr des Hafens Hamburg nach Verkehrsbereichen 1)  </t>
    </r>
  </si>
  <si>
    <r>
      <t>Tabelle  3</t>
    </r>
    <r>
      <rPr>
        <b/>
        <sz val="9"/>
        <rFont val="Helvetica"/>
        <family val="0"/>
      </rPr>
      <t xml:space="preserve">     Seeverkehr des Hafens Hamburg nach ausgewählten Güterhauptgruppen 1)                </t>
    </r>
  </si>
  <si>
    <t>mailto:info-HH@statistik-nord.de</t>
  </si>
  <si>
    <t>mailto:info-SH@statistik-nord.de</t>
  </si>
  <si>
    <t>hafen@statistik-nord.de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</si>
</sst>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dd"/>
    <numFmt numFmtId="170" formatCode="#\ ##0.0\ \ "/>
    <numFmt numFmtId="171" formatCode="\+* ##\ #0.0\ ;\-* ##\ #0.0\ "/>
    <numFmt numFmtId="172" formatCode="#\ ###\ ##0\ \ "/>
    <numFmt numFmtId="173" formatCode="\+* #\ ##0.0\ ;\-* #\ ##0.0\ "/>
    <numFmt numFmtId="174" formatCode="\ \ \ \+* #0.0\ ;\ \ \ \-* #0.0\ "/>
    <numFmt numFmtId="175" formatCode="\ \ \ \ \+* #\ ##0.0\ ;\ \ \ \ \-* #\ ##0.0\ "/>
    <numFmt numFmtId="176" formatCode="\ \ \ \ \ \+* #\ ##0.0\ ;\ \ \ \ \ \-* #\ ##0.0\ "/>
    <numFmt numFmtId="177" formatCode="\ \ \ \ \ \ \ \ \ \+* #\ ##0.0\ ;\ \ \ \ \ \ \ \ \ \-* #\ ##0.0\ "/>
    <numFmt numFmtId="178" formatCode="\ \ \ \ \ \ \ \ \+* #\ ##0.0\ \ \ ;\ \ \ \ \ \ \ \ \-* #\ ##0.0\ \ \ "/>
    <numFmt numFmtId="179" formatCode="\ \ \ \ \ \ \ \+* #\ ##0.0\ \ \ ;\ \ \ \ \ \ \ \-* #\ ##0.0\ \ \ "/>
    <numFmt numFmtId="180" formatCode="#\ ###\ ##0\ "/>
    <numFmt numFmtId="181" formatCode="#\ ###\ ##0.0\ "/>
    <numFmt numFmtId="182" formatCode="d/\ mmmm\ yyyy"/>
    <numFmt numFmtId="183" formatCode="#\ ##0\ \ "/>
    <numFmt numFmtId="184" formatCode="dd/\ mmmm\ yy"/>
    <numFmt numFmtId="185" formatCode="0.0"/>
    <numFmt numFmtId="186" formatCode="\ \+* #0.0\ ;\ \-* #0.0\ "/>
    <numFmt numFmtId="187" formatCode="#\ ###\ .0\ \ "/>
    <numFmt numFmtId="188" formatCode="#\ ###.0\ \ "/>
    <numFmt numFmtId="189" formatCode="#\ ###\ \ \ \ "/>
    <numFmt numFmtId="190" formatCode="#\ ###.0\ \ \ \ "/>
    <numFmt numFmtId="191" formatCode="\ \ \ \ \ \ \+* #\ ##0.0\ \ \ \ ;\ \ \ \ \ \ \-* #\ ##0.0\ \ \ \ "/>
    <numFmt numFmtId="192" formatCode="#\ ###\ ##0\ \ \ "/>
    <numFmt numFmtId="193" formatCode="#\ ###\ ##0.0\ \ \ "/>
    <numFmt numFmtId="194" formatCode="\ \+* #0.0;\ \-* #0.0"/>
    <numFmt numFmtId="195" formatCode="#\ ###\ ##0.0\ \ "/>
    <numFmt numFmtId="196" formatCode="#\ ###0\ \ "/>
    <numFmt numFmtId="197" formatCode="#\ ###0.0\ \ "/>
    <numFmt numFmtId="198" formatCode="#\ ###\ ###0\ \ "/>
    <numFmt numFmtId="199" formatCode="\ \ \ \ \ \ \+* #\ ##0.0\ ;\ \ \ \ \ \ \-* #\ ##0.0\ "/>
    <numFmt numFmtId="200" formatCode="dd/\ mmmm\ yyyy"/>
    <numFmt numFmtId="201" formatCode="\ \ \ \+\ * #0.0\ \ ;\ \ \ \-\ * #0.0\ \ "/>
    <numFmt numFmtId="202" formatCode="#\ ###\ ###.0\ \ "/>
    <numFmt numFmtId="203" formatCode="#\ ###.0\ "/>
    <numFmt numFmtId="204" formatCode="#\ ###\ ##.0\ "/>
    <numFmt numFmtId="205" formatCode="#,##0.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etica"/>
      <family val="0"/>
    </font>
    <font>
      <sz val="10"/>
      <name val="MS Sans Serif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sz val="11"/>
      <name val="Helvetica"/>
      <family val="2"/>
    </font>
    <font>
      <b/>
      <sz val="9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6" fillId="2" borderId="0" xfId="24" applyFont="1" applyFill="1">
      <alignment/>
      <protection/>
    </xf>
    <xf numFmtId="0" fontId="0" fillId="2" borderId="0" xfId="0" applyFont="1" applyFill="1" applyAlignment="1">
      <alignment/>
    </xf>
    <xf numFmtId="0" fontId="0" fillId="2" borderId="0" xfId="24" applyFont="1" applyFill="1">
      <alignment/>
      <protection/>
    </xf>
    <xf numFmtId="0" fontId="1" fillId="2" borderId="0" xfId="24" applyFont="1" applyFill="1">
      <alignment/>
      <protection/>
    </xf>
    <xf numFmtId="0" fontId="6" fillId="2" borderId="1" xfId="24" applyFont="1" applyFill="1" applyBorder="1">
      <alignment/>
      <protection/>
    </xf>
    <xf numFmtId="0" fontId="6" fillId="2" borderId="2" xfId="24" applyFont="1" applyFill="1" applyBorder="1">
      <alignment/>
      <protection/>
    </xf>
    <xf numFmtId="0" fontId="6" fillId="2" borderId="0" xfId="24" applyFont="1" applyFill="1" applyBorder="1">
      <alignment/>
      <protection/>
    </xf>
    <xf numFmtId="0" fontId="6" fillId="2" borderId="3" xfId="24" applyFont="1" applyFill="1" applyBorder="1">
      <alignment/>
      <protection/>
    </xf>
    <xf numFmtId="0" fontId="6" fillId="2" borderId="4" xfId="24" applyFont="1" applyFill="1" applyBorder="1">
      <alignment/>
      <protection/>
    </xf>
    <xf numFmtId="0" fontId="6" fillId="2" borderId="5" xfId="24" applyFont="1" applyFill="1" applyBorder="1" applyAlignment="1">
      <alignment horizontal="center"/>
      <protection/>
    </xf>
    <xf numFmtId="0" fontId="6" fillId="2" borderId="6" xfId="24" applyFont="1" applyFill="1" applyBorder="1" applyAlignment="1">
      <alignment horizontal="center"/>
      <protection/>
    </xf>
    <xf numFmtId="0" fontId="6" fillId="2" borderId="7" xfId="24" applyFont="1" applyFill="1" applyBorder="1" applyAlignment="1">
      <alignment horizontal="center"/>
      <protection/>
    </xf>
    <xf numFmtId="0" fontId="6" fillId="2" borderId="8" xfId="24" applyFont="1" applyFill="1" applyBorder="1">
      <alignment/>
      <protection/>
    </xf>
    <xf numFmtId="0" fontId="6" fillId="2" borderId="9" xfId="24" applyFont="1" applyFill="1" applyBorder="1">
      <alignment/>
      <protection/>
    </xf>
    <xf numFmtId="0" fontId="6" fillId="2" borderId="10" xfId="24" applyFont="1" applyFill="1" applyBorder="1">
      <alignment/>
      <protection/>
    </xf>
    <xf numFmtId="0" fontId="6" fillId="2" borderId="11" xfId="24" applyFont="1" applyFill="1" applyBorder="1" applyAlignment="1">
      <alignment horizontal="center"/>
      <protection/>
    </xf>
    <xf numFmtId="3" fontId="0" fillId="2" borderId="0" xfId="24" applyNumberFormat="1" applyFont="1" applyFill="1">
      <alignment/>
      <protection/>
    </xf>
    <xf numFmtId="181" fontId="6" fillId="2" borderId="6" xfId="24" applyNumberFormat="1" applyFont="1" applyFill="1" applyBorder="1">
      <alignment/>
      <protection/>
    </xf>
    <xf numFmtId="174" fontId="6" fillId="2" borderId="0" xfId="24" applyNumberFormat="1" applyFont="1" applyFill="1" applyBorder="1">
      <alignment/>
      <protection/>
    </xf>
    <xf numFmtId="174" fontId="6" fillId="2" borderId="8" xfId="24" applyNumberFormat="1" applyFont="1" applyFill="1" applyBorder="1">
      <alignment/>
      <protection/>
    </xf>
    <xf numFmtId="181" fontId="6" fillId="2" borderId="4" xfId="24" applyNumberFormat="1" applyFont="1" applyFill="1" applyBorder="1">
      <alignment/>
      <protection/>
    </xf>
    <xf numFmtId="181" fontId="6" fillId="2" borderId="0" xfId="24" applyNumberFormat="1" applyFont="1" applyFill="1">
      <alignment/>
      <protection/>
    </xf>
    <xf numFmtId="0" fontId="0" fillId="2" borderId="0" xfId="0" applyFill="1" applyAlignment="1">
      <alignment/>
    </xf>
    <xf numFmtId="172" fontId="0" fillId="2" borderId="0" xfId="24" applyNumberFormat="1" applyFont="1" applyFill="1">
      <alignment/>
      <protection/>
    </xf>
    <xf numFmtId="180" fontId="6" fillId="2" borderId="6" xfId="24" applyNumberFormat="1" applyFont="1" applyFill="1" applyBorder="1">
      <alignment/>
      <protection/>
    </xf>
    <xf numFmtId="0" fontId="0" fillId="2" borderId="0" xfId="24" applyFont="1" applyFill="1" applyBorder="1">
      <alignment/>
      <protection/>
    </xf>
    <xf numFmtId="181" fontId="6" fillId="2" borderId="0" xfId="24" applyNumberFormat="1" applyFont="1" applyFill="1" applyBorder="1">
      <alignment/>
      <protection/>
    </xf>
    <xf numFmtId="170" fontId="6" fillId="2" borderId="0" xfId="0" applyNumberFormat="1" applyFont="1" applyFill="1" applyAlignment="1">
      <alignment/>
    </xf>
    <xf numFmtId="0" fontId="1" fillId="2" borderId="5" xfId="23" applyFont="1" applyFill="1" applyBorder="1" applyAlignment="1" applyProtection="1">
      <alignment/>
      <protection hidden="1"/>
    </xf>
    <xf numFmtId="0" fontId="1" fillId="3" borderId="1" xfId="23" applyFont="1" applyFill="1" applyBorder="1" applyAlignment="1" applyProtection="1">
      <alignment/>
      <protection hidden="1"/>
    </xf>
    <xf numFmtId="0" fontId="0" fillId="3" borderId="1" xfId="23" applyFont="1" applyFill="1" applyBorder="1" applyAlignment="1" applyProtection="1">
      <alignment/>
      <protection hidden="1"/>
    </xf>
    <xf numFmtId="0" fontId="0" fillId="3" borderId="2" xfId="23" applyFont="1" applyFill="1" applyBorder="1" applyAlignment="1" applyProtection="1">
      <alignment/>
      <protection hidden="1"/>
    </xf>
    <xf numFmtId="0" fontId="4" fillId="0" borderId="0" xfId="25">
      <alignment/>
      <protection/>
    </xf>
    <xf numFmtId="0" fontId="0" fillId="2" borderId="7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3" xfId="23" applyFont="1" applyFill="1" applyBorder="1" applyAlignment="1" applyProtection="1">
      <alignment/>
      <protection hidden="1"/>
    </xf>
    <xf numFmtId="0" fontId="12" fillId="2" borderId="11" xfId="21" applyFont="1" applyFill="1" applyBorder="1" applyAlignment="1" applyProtection="1">
      <alignment horizontal="left"/>
      <protection hidden="1"/>
    </xf>
    <xf numFmtId="0" fontId="12" fillId="3" borderId="8" xfId="21" applyFont="1" applyFill="1" applyBorder="1" applyAlignment="1" applyProtection="1">
      <alignment horizontal="left"/>
      <protection hidden="1"/>
    </xf>
    <xf numFmtId="0" fontId="0" fillId="3" borderId="8" xfId="23" applyFont="1" applyFill="1" applyBorder="1" applyAlignment="1" applyProtection="1">
      <alignment/>
      <protection hidden="1"/>
    </xf>
    <xf numFmtId="0" fontId="0" fillId="3" borderId="9" xfId="23" applyFont="1" applyFill="1" applyBorder="1" applyAlignment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0" fontId="0" fillId="3" borderId="1" xfId="23" applyFont="1" applyFill="1" applyBorder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7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3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0" fillId="3" borderId="8" xfId="23" applyFont="1" applyFill="1" applyBorder="1" applyProtection="1">
      <alignment/>
      <protection hidden="1"/>
    </xf>
    <xf numFmtId="0" fontId="1" fillId="3" borderId="7" xfId="23" applyFont="1" applyFill="1" applyBorder="1" applyAlignment="1" applyProtection="1">
      <alignment/>
      <protection hidden="1"/>
    </xf>
    <xf numFmtId="0" fontId="1" fillId="2" borderId="7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3" xfId="23" applyFont="1" applyFill="1" applyBorder="1" applyAlignment="1" applyProtection="1">
      <alignment horizontal="centerContinuous"/>
      <protection hidden="1"/>
    </xf>
    <xf numFmtId="0" fontId="1" fillId="2" borderId="7" xfId="23" applyFont="1" applyFill="1" applyBorder="1" applyAlignment="1" applyProtection="1">
      <alignment horizontal="left"/>
      <protection hidden="1"/>
    </xf>
    <xf numFmtId="1" fontId="1" fillId="2" borderId="7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13" fillId="2" borderId="9" xfId="21" applyFont="1" applyFill="1" applyBorder="1" applyAlignment="1" applyProtection="1">
      <alignment horizontal="left"/>
      <protection hidden="1"/>
    </xf>
    <xf numFmtId="0" fontId="0" fillId="3" borderId="12" xfId="23" applyFont="1" applyFill="1" applyBorder="1" applyProtection="1">
      <alignment/>
      <protection hidden="1"/>
    </xf>
    <xf numFmtId="0" fontId="0" fillId="3" borderId="13" xfId="23" applyFont="1" applyFill="1" applyBorder="1" applyProtection="1">
      <alignment/>
      <protection hidden="1"/>
    </xf>
    <xf numFmtId="0" fontId="0" fillId="3" borderId="14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0" fontId="8" fillId="2" borderId="15" xfId="24" applyFont="1" applyFill="1" applyBorder="1" applyAlignment="1">
      <alignment horizontal="center"/>
      <protection/>
    </xf>
    <xf numFmtId="0" fontId="6" fillId="2" borderId="12" xfId="24" applyFont="1" applyFill="1" applyBorder="1" applyAlignment="1">
      <alignment horizontal="centerContinuous"/>
      <protection/>
    </xf>
    <xf numFmtId="0" fontId="6" fillId="2" borderId="13" xfId="24" applyFont="1" applyFill="1" applyBorder="1" applyAlignment="1">
      <alignment horizontal="centerContinuous"/>
      <protection/>
    </xf>
    <xf numFmtId="2" fontId="0" fillId="2" borderId="0" xfId="24" applyNumberFormat="1" applyFont="1" applyFill="1">
      <alignment/>
      <protection/>
    </xf>
    <xf numFmtId="180" fontId="4" fillId="2" borderId="0" xfId="24" applyNumberFormat="1" applyFont="1" applyFill="1" applyBorder="1">
      <alignment/>
      <protection/>
    </xf>
    <xf numFmtId="180" fontId="0" fillId="2" borderId="0" xfId="24" applyNumberFormat="1" applyFont="1" applyFill="1" applyBorder="1">
      <alignment/>
      <protection/>
    </xf>
    <xf numFmtId="181" fontId="6" fillId="2" borderId="0" xfId="0" applyNumberFormat="1" applyFont="1" applyFill="1" applyAlignment="1">
      <alignment/>
    </xf>
    <xf numFmtId="181" fontId="6" fillId="2" borderId="0" xfId="26" applyNumberFormat="1" applyFont="1" applyFill="1">
      <alignment/>
      <protection/>
    </xf>
    <xf numFmtId="186" fontId="6" fillId="2" borderId="0" xfId="24" applyNumberFormat="1" applyFont="1" applyFill="1">
      <alignment/>
      <protection/>
    </xf>
    <xf numFmtId="0" fontId="4" fillId="2" borderId="0" xfId="27" applyFont="1" applyFill="1">
      <alignment/>
      <protection/>
    </xf>
    <xf numFmtId="0" fontId="15" fillId="2" borderId="0" xfId="27" applyFont="1" applyFill="1">
      <alignment/>
      <protection/>
    </xf>
    <xf numFmtId="173" fontId="4" fillId="2" borderId="0" xfId="27" applyNumberFormat="1" applyFont="1" applyFill="1">
      <alignment/>
      <protection/>
    </xf>
    <xf numFmtId="177" fontId="4" fillId="2" borderId="0" xfId="27" applyNumberFormat="1" applyFont="1" applyFill="1">
      <alignment/>
      <protection/>
    </xf>
    <xf numFmtId="0" fontId="4" fillId="2" borderId="1" xfId="27" applyFont="1" applyFill="1" applyBorder="1">
      <alignment/>
      <protection/>
    </xf>
    <xf numFmtId="0" fontId="4" fillId="2" borderId="2" xfId="27" applyFont="1" applyFill="1" applyBorder="1">
      <alignment/>
      <protection/>
    </xf>
    <xf numFmtId="0" fontId="4" fillId="2" borderId="5" xfId="27" applyFont="1" applyFill="1" applyBorder="1">
      <alignment/>
      <protection/>
    </xf>
    <xf numFmtId="173" fontId="4" fillId="2" borderId="1" xfId="27" applyNumberFormat="1" applyFont="1" applyFill="1" applyBorder="1">
      <alignment/>
      <protection/>
    </xf>
    <xf numFmtId="177" fontId="4" fillId="2" borderId="2" xfId="27" applyNumberFormat="1" applyFont="1" applyFill="1" applyBorder="1">
      <alignment/>
      <protection/>
    </xf>
    <xf numFmtId="0" fontId="4" fillId="2" borderId="0" xfId="27" applyFont="1" applyFill="1" applyBorder="1">
      <alignment/>
      <protection/>
    </xf>
    <xf numFmtId="0" fontId="4" fillId="2" borderId="3" xfId="27" applyFont="1" applyFill="1" applyBorder="1">
      <alignment/>
      <protection/>
    </xf>
    <xf numFmtId="0" fontId="4" fillId="2" borderId="12" xfId="27" applyFont="1" applyFill="1" applyBorder="1" applyAlignment="1">
      <alignment horizontal="centerContinuous"/>
      <protection/>
    </xf>
    <xf numFmtId="0" fontId="4" fillId="2" borderId="13" xfId="27" applyFont="1" applyFill="1" applyBorder="1" applyAlignment="1">
      <alignment horizontal="centerContinuous"/>
      <protection/>
    </xf>
    <xf numFmtId="176" fontId="4" fillId="2" borderId="14" xfId="27" applyNumberFormat="1" applyFont="1" applyFill="1" applyBorder="1" applyAlignment="1">
      <alignment horizontal="centerContinuous"/>
      <protection/>
    </xf>
    <xf numFmtId="0" fontId="4" fillId="2" borderId="12" xfId="27" applyFont="1" applyFill="1" applyBorder="1">
      <alignment/>
      <protection/>
    </xf>
    <xf numFmtId="0" fontId="4" fillId="2" borderId="13" xfId="27" applyFont="1" applyFill="1" applyBorder="1">
      <alignment/>
      <protection/>
    </xf>
    <xf numFmtId="177" fontId="4" fillId="2" borderId="14" xfId="27" applyNumberFormat="1" applyFont="1" applyFill="1" applyBorder="1">
      <alignment/>
      <protection/>
    </xf>
    <xf numFmtId="177" fontId="4" fillId="2" borderId="14" xfId="27" applyNumberFormat="1" applyFont="1" applyFill="1" applyBorder="1" applyAlignment="1">
      <alignment horizontal="centerContinuous"/>
      <protection/>
    </xf>
    <xf numFmtId="0" fontId="4" fillId="2" borderId="15" xfId="27" applyFont="1" applyFill="1" applyBorder="1" applyAlignment="1">
      <alignment horizontal="center"/>
      <protection/>
    </xf>
    <xf numFmtId="177" fontId="4" fillId="2" borderId="4" xfId="27" applyNumberFormat="1" applyFont="1" applyFill="1" applyBorder="1" applyAlignment="1">
      <alignment horizontal="center"/>
      <protection/>
    </xf>
    <xf numFmtId="177" fontId="4" fillId="2" borderId="6" xfId="27" applyNumberFormat="1" applyFont="1" applyFill="1" applyBorder="1" applyAlignment="1">
      <alignment horizontal="center"/>
      <protection/>
    </xf>
    <xf numFmtId="0" fontId="4" fillId="2" borderId="8" xfId="27" applyFont="1" applyFill="1" applyBorder="1">
      <alignment/>
      <protection/>
    </xf>
    <xf numFmtId="0" fontId="4" fillId="2" borderId="9" xfId="27" applyFont="1" applyFill="1" applyBorder="1">
      <alignment/>
      <protection/>
    </xf>
    <xf numFmtId="177" fontId="4" fillId="2" borderId="10" xfId="27" applyNumberFormat="1" applyFont="1" applyFill="1" applyBorder="1" applyAlignment="1">
      <alignment horizontal="center"/>
      <protection/>
    </xf>
    <xf numFmtId="170" fontId="4" fillId="2" borderId="6" xfId="27" applyNumberFormat="1" applyFont="1" applyFill="1" applyBorder="1">
      <alignment/>
      <protection/>
    </xf>
    <xf numFmtId="0" fontId="4" fillId="2" borderId="6" xfId="27" applyFont="1" applyFill="1" applyBorder="1">
      <alignment/>
      <protection/>
    </xf>
    <xf numFmtId="173" fontId="4" fillId="2" borderId="6" xfId="27" applyNumberFormat="1" applyFont="1" applyFill="1" applyBorder="1">
      <alignment/>
      <protection/>
    </xf>
    <xf numFmtId="177" fontId="4" fillId="2" borderId="6" xfId="27" applyNumberFormat="1" applyFont="1" applyFill="1" applyBorder="1">
      <alignment/>
      <protection/>
    </xf>
    <xf numFmtId="175" fontId="4" fillId="2" borderId="6" xfId="27" applyNumberFormat="1" applyFont="1" applyFill="1" applyBorder="1">
      <alignment/>
      <protection/>
    </xf>
    <xf numFmtId="179" fontId="4" fillId="2" borderId="6" xfId="27" applyNumberFormat="1" applyFont="1" applyFill="1" applyBorder="1">
      <alignment/>
      <protection/>
    </xf>
    <xf numFmtId="170" fontId="4" fillId="2" borderId="7" xfId="27" applyNumberFormat="1" applyFont="1" applyFill="1" applyBorder="1">
      <alignment/>
      <protection/>
    </xf>
    <xf numFmtId="170" fontId="4" fillId="2" borderId="6" xfId="28" applyNumberFormat="1" applyFont="1" applyFill="1" applyBorder="1" applyAlignment="1">
      <alignment horizontal="left"/>
      <protection/>
    </xf>
    <xf numFmtId="178" fontId="4" fillId="2" borderId="6" xfId="27" applyNumberFormat="1" applyFont="1" applyFill="1" applyBorder="1" applyAlignment="1">
      <alignment horizontal="left"/>
      <protection/>
    </xf>
    <xf numFmtId="176" fontId="4" fillId="2" borderId="6" xfId="27" applyNumberFormat="1" applyFont="1" applyFill="1" applyBorder="1">
      <alignment/>
      <protection/>
    </xf>
    <xf numFmtId="178" fontId="4" fillId="2" borderId="6" xfId="27" applyNumberFormat="1" applyFont="1" applyFill="1" applyBorder="1">
      <alignment/>
      <protection/>
    </xf>
    <xf numFmtId="173" fontId="4" fillId="2" borderId="10" xfId="27" applyNumberFormat="1" applyFont="1" applyFill="1" applyBorder="1">
      <alignment/>
      <protection/>
    </xf>
    <xf numFmtId="170" fontId="4" fillId="2" borderId="4" xfId="27" applyNumberFormat="1" applyFont="1" applyFill="1" applyBorder="1">
      <alignment/>
      <protection/>
    </xf>
    <xf numFmtId="175" fontId="4" fillId="2" borderId="4" xfId="27" applyNumberFormat="1" applyFont="1" applyFill="1" applyBorder="1">
      <alignment/>
      <protection/>
    </xf>
    <xf numFmtId="179" fontId="4" fillId="2" borderId="4" xfId="27" applyNumberFormat="1" applyFont="1" applyFill="1" applyBorder="1">
      <alignment/>
      <protection/>
    </xf>
    <xf numFmtId="170" fontId="4" fillId="2" borderId="0" xfId="27" applyNumberFormat="1" applyFont="1" applyFill="1">
      <alignment/>
      <protection/>
    </xf>
    <xf numFmtId="0" fontId="16" fillId="2" borderId="0" xfId="27" applyFont="1" applyFill="1" applyAlignment="1">
      <alignment horizontal="left"/>
      <protection/>
    </xf>
    <xf numFmtId="170" fontId="0" fillId="2" borderId="0" xfId="0" applyNumberFormat="1" applyFill="1" applyAlignment="1">
      <alignment/>
    </xf>
    <xf numFmtId="185" fontId="0" fillId="2" borderId="0" xfId="0" applyNumberFormat="1" applyFill="1" applyAlignment="1">
      <alignment/>
    </xf>
    <xf numFmtId="176" fontId="4" fillId="2" borderId="0" xfId="27" applyNumberFormat="1" applyFont="1" applyFill="1">
      <alignment/>
      <protection/>
    </xf>
    <xf numFmtId="173" fontId="4" fillId="2" borderId="0" xfId="27" applyNumberFormat="1" applyFont="1" applyFill="1" applyBorder="1">
      <alignment/>
      <protection/>
    </xf>
    <xf numFmtId="176" fontId="4" fillId="2" borderId="1" xfId="27" applyNumberFormat="1" applyFont="1" applyFill="1" applyBorder="1">
      <alignment/>
      <protection/>
    </xf>
    <xf numFmtId="173" fontId="4" fillId="2" borderId="2" xfId="27" applyNumberFormat="1" applyFont="1" applyFill="1" applyBorder="1">
      <alignment/>
      <protection/>
    </xf>
    <xf numFmtId="173" fontId="4" fillId="2" borderId="14" xfId="27" applyNumberFormat="1" applyFont="1" applyFill="1" applyBorder="1">
      <alignment/>
      <protection/>
    </xf>
    <xf numFmtId="173" fontId="4" fillId="2" borderId="14" xfId="27" applyNumberFormat="1" applyFont="1" applyFill="1" applyBorder="1" applyAlignment="1">
      <alignment horizontal="centerContinuous"/>
      <protection/>
    </xf>
    <xf numFmtId="176" fontId="4" fillId="2" borderId="4" xfId="27" applyNumberFormat="1" applyFont="1" applyFill="1" applyBorder="1" applyAlignment="1">
      <alignment horizontal="center"/>
      <protection/>
    </xf>
    <xf numFmtId="173" fontId="4" fillId="2" borderId="4" xfId="27" applyNumberFormat="1" applyFont="1" applyFill="1" applyBorder="1" applyAlignment="1">
      <alignment horizontal="center"/>
      <protection/>
    </xf>
    <xf numFmtId="176" fontId="4" fillId="2" borderId="6" xfId="27" applyNumberFormat="1" applyFont="1" applyFill="1" applyBorder="1" applyAlignment="1">
      <alignment horizontal="center"/>
      <protection/>
    </xf>
    <xf numFmtId="173" fontId="4" fillId="2" borderId="6" xfId="27" applyNumberFormat="1" applyFont="1" applyFill="1" applyBorder="1" applyAlignment="1">
      <alignment horizontal="center"/>
      <protection/>
    </xf>
    <xf numFmtId="176" fontId="4" fillId="2" borderId="10" xfId="27" applyNumberFormat="1" applyFont="1" applyFill="1" applyBorder="1" applyAlignment="1">
      <alignment horizontal="center"/>
      <protection/>
    </xf>
    <xf numFmtId="173" fontId="4" fillId="2" borderId="10" xfId="27" applyNumberFormat="1" applyFont="1" applyFill="1" applyBorder="1" applyAlignment="1">
      <alignment horizontal="center"/>
      <protection/>
    </xf>
    <xf numFmtId="173" fontId="4" fillId="2" borderId="4" xfId="27" applyNumberFormat="1" applyFont="1" applyFill="1" applyBorder="1">
      <alignment/>
      <protection/>
    </xf>
    <xf numFmtId="0" fontId="4" fillId="2" borderId="1" xfId="27" applyFont="1" applyFill="1" applyBorder="1" applyAlignment="1">
      <alignment horizontal="centerContinuous"/>
      <protection/>
    </xf>
    <xf numFmtId="0" fontId="16" fillId="2" borderId="0" xfId="27" applyFont="1" applyFill="1">
      <alignment/>
      <protection/>
    </xf>
    <xf numFmtId="170" fontId="11" fillId="2" borderId="0" xfId="0" applyNumberFormat="1" applyFont="1" applyFill="1" applyAlignment="1">
      <alignment/>
    </xf>
    <xf numFmtId="0" fontId="4" fillId="2" borderId="0" xfId="28" applyFont="1" applyFill="1">
      <alignment/>
      <protection/>
    </xf>
    <xf numFmtId="168" fontId="4" fillId="2" borderId="0" xfId="27" applyNumberFormat="1" applyFont="1" applyFill="1">
      <alignment/>
      <protection/>
    </xf>
    <xf numFmtId="171" fontId="4" fillId="2" borderId="0" xfId="27" applyNumberFormat="1" applyFont="1" applyFill="1">
      <alignment/>
      <protection/>
    </xf>
    <xf numFmtId="0" fontId="4" fillId="2" borderId="3" xfId="27" applyFont="1" applyFill="1" applyBorder="1" applyAlignment="1">
      <alignment horizontal="center"/>
      <protection/>
    </xf>
    <xf numFmtId="168" fontId="4" fillId="2" borderId="4" xfId="27" applyNumberFormat="1" applyFont="1" applyFill="1" applyBorder="1">
      <alignment/>
      <protection/>
    </xf>
    <xf numFmtId="171" fontId="4" fillId="2" borderId="4" xfId="27" applyNumberFormat="1" applyFont="1" applyFill="1" applyBorder="1">
      <alignment/>
      <protection/>
    </xf>
    <xf numFmtId="173" fontId="4" fillId="2" borderId="5" xfId="27" applyNumberFormat="1" applyFont="1" applyFill="1" applyBorder="1">
      <alignment/>
      <protection/>
    </xf>
    <xf numFmtId="169" fontId="4" fillId="2" borderId="3" xfId="27" applyNumberFormat="1" applyFont="1" applyFill="1" applyBorder="1" applyAlignment="1">
      <alignment horizontal="center"/>
      <protection/>
    </xf>
    <xf numFmtId="179" fontId="4" fillId="2" borderId="7" xfId="27" applyNumberFormat="1" applyFont="1" applyFill="1" applyBorder="1">
      <alignment/>
      <protection/>
    </xf>
    <xf numFmtId="178" fontId="4" fillId="2" borderId="7" xfId="27" applyNumberFormat="1" applyFont="1" applyFill="1" applyBorder="1" applyAlignment="1">
      <alignment horizontal="left"/>
      <protection/>
    </xf>
    <xf numFmtId="175" fontId="4" fillId="2" borderId="6" xfId="27" applyNumberFormat="1" applyFont="1" applyFill="1" applyBorder="1" applyAlignment="1">
      <alignment horizontal="justify"/>
      <protection/>
    </xf>
    <xf numFmtId="173" fontId="4" fillId="2" borderId="7" xfId="27" applyNumberFormat="1" applyFont="1" applyFill="1" applyBorder="1" applyAlignment="1">
      <alignment horizontal="justify"/>
      <protection/>
    </xf>
    <xf numFmtId="0" fontId="0" fillId="2" borderId="1" xfId="0" applyFill="1" applyBorder="1" applyAlignment="1">
      <alignment/>
    </xf>
    <xf numFmtId="179" fontId="4" fillId="2" borderId="5" xfId="27" applyNumberFormat="1" applyFont="1" applyFill="1" applyBorder="1">
      <alignment/>
      <protection/>
    </xf>
    <xf numFmtId="170" fontId="4" fillId="2" borderId="0" xfId="27" applyNumberFormat="1" applyFont="1" applyFill="1" applyBorder="1">
      <alignment/>
      <protection/>
    </xf>
    <xf numFmtId="179" fontId="4" fillId="2" borderId="0" xfId="27" applyNumberFormat="1" applyFont="1" applyFill="1" applyBorder="1">
      <alignment/>
      <protection/>
    </xf>
    <xf numFmtId="0" fontId="4" fillId="2" borderId="0" xfId="27" applyFont="1" applyFill="1" applyBorder="1" applyAlignment="1">
      <alignment horizontal="center"/>
      <protection/>
    </xf>
    <xf numFmtId="0" fontId="0" fillId="2" borderId="0" xfId="0" applyFill="1" applyAlignment="1">
      <alignment horizontal="left"/>
    </xf>
    <xf numFmtId="0" fontId="4" fillId="2" borderId="9" xfId="27" applyFont="1" applyFill="1" applyBorder="1" applyAlignment="1">
      <alignment horizontal="center"/>
      <protection/>
    </xf>
    <xf numFmtId="0" fontId="4" fillId="2" borderId="1" xfId="27" applyFont="1" applyFill="1" applyBorder="1" applyAlignment="1">
      <alignment vertical="center"/>
      <protection/>
    </xf>
    <xf numFmtId="0" fontId="4" fillId="2" borderId="5" xfId="27" applyFont="1" applyFill="1" applyBorder="1" applyAlignment="1">
      <alignment vertical="center"/>
      <protection/>
    </xf>
    <xf numFmtId="0" fontId="4" fillId="2" borderId="2" xfId="27" applyFont="1" applyFill="1" applyBorder="1" applyAlignment="1">
      <alignment vertical="center"/>
      <protection/>
    </xf>
    <xf numFmtId="0" fontId="4" fillId="2" borderId="0" xfId="27" applyFont="1" applyFill="1" applyAlignment="1">
      <alignment horizontal="center" vertical="center"/>
      <protection/>
    </xf>
    <xf numFmtId="0" fontId="4" fillId="2" borderId="7" xfId="27" applyFont="1" applyFill="1" applyBorder="1" applyAlignment="1">
      <alignment vertical="center"/>
      <protection/>
    </xf>
    <xf numFmtId="0" fontId="4" fillId="2" borderId="0" xfId="27" applyFont="1" applyFill="1" applyBorder="1" applyAlignment="1">
      <alignment vertical="center"/>
      <protection/>
    </xf>
    <xf numFmtId="0" fontId="4" fillId="2" borderId="3" xfId="27" applyFont="1" applyFill="1" applyBorder="1" applyAlignment="1">
      <alignment vertical="center"/>
      <protection/>
    </xf>
    <xf numFmtId="0" fontId="4" fillId="2" borderId="3" xfId="27" applyFont="1" applyFill="1" applyBorder="1" applyAlignment="1">
      <alignment horizontal="center" vertical="center"/>
      <protection/>
    </xf>
    <xf numFmtId="0" fontId="4" fillId="2" borderId="12" xfId="27" applyFont="1" applyFill="1" applyBorder="1" applyAlignment="1">
      <alignment horizontal="centerContinuous" vertical="center"/>
      <protection/>
    </xf>
    <xf numFmtId="168" fontId="4" fillId="2" borderId="13" xfId="27" applyNumberFormat="1" applyFont="1" applyFill="1" applyBorder="1" applyAlignment="1">
      <alignment horizontal="centerContinuous" vertical="center"/>
      <protection/>
    </xf>
    <xf numFmtId="171" fontId="4" fillId="2" borderId="14" xfId="27" applyNumberFormat="1" applyFont="1" applyFill="1" applyBorder="1" applyAlignment="1">
      <alignment horizontal="centerContinuous" vertical="center"/>
      <protection/>
    </xf>
    <xf numFmtId="173" fontId="4" fillId="2" borderId="13" xfId="27" applyNumberFormat="1" applyFont="1" applyFill="1" applyBorder="1" applyAlignment="1">
      <alignment horizontal="centerContinuous" vertical="center"/>
      <protection/>
    </xf>
    <xf numFmtId="0" fontId="4" fillId="2" borderId="15" xfId="27" applyFont="1" applyFill="1" applyBorder="1" applyAlignment="1">
      <alignment horizontal="center" vertical="center"/>
      <protection/>
    </xf>
    <xf numFmtId="171" fontId="4" fillId="2" borderId="4" xfId="27" applyNumberFormat="1" applyFont="1" applyFill="1" applyBorder="1" applyAlignment="1">
      <alignment horizontal="center" vertical="center"/>
      <protection/>
    </xf>
    <xf numFmtId="173" fontId="4" fillId="2" borderId="5" xfId="27" applyNumberFormat="1" applyFont="1" applyFill="1" applyBorder="1" applyAlignment="1">
      <alignment horizontal="center" vertical="center"/>
      <protection/>
    </xf>
    <xf numFmtId="171" fontId="4" fillId="2" borderId="6" xfId="27" applyNumberFormat="1" applyFont="1" applyFill="1" applyBorder="1" applyAlignment="1">
      <alignment horizontal="center" vertical="center"/>
      <protection/>
    </xf>
    <xf numFmtId="173" fontId="4" fillId="2" borderId="7" xfId="27" applyNumberFormat="1" applyFont="1" applyFill="1" applyBorder="1" applyAlignment="1">
      <alignment horizontal="center" vertical="center"/>
      <protection/>
    </xf>
    <xf numFmtId="0" fontId="4" fillId="2" borderId="8" xfId="27" applyFont="1" applyFill="1" applyBorder="1" applyAlignment="1">
      <alignment vertical="center"/>
      <protection/>
    </xf>
    <xf numFmtId="0" fontId="4" fillId="2" borderId="11" xfId="27" applyFont="1" applyFill="1" applyBorder="1" applyAlignment="1">
      <alignment vertical="center"/>
      <protection/>
    </xf>
    <xf numFmtId="0" fontId="4" fillId="2" borderId="9" xfId="27" applyFont="1" applyFill="1" applyBorder="1" applyAlignment="1">
      <alignment vertical="center"/>
      <protection/>
    </xf>
    <xf numFmtId="171" fontId="4" fillId="2" borderId="10" xfId="27" applyNumberFormat="1" applyFont="1" applyFill="1" applyBorder="1" applyAlignment="1">
      <alignment horizontal="center" vertical="center"/>
      <protection/>
    </xf>
    <xf numFmtId="173" fontId="4" fillId="2" borderId="11" xfId="27" applyNumberFormat="1" applyFont="1" applyFill="1" applyBorder="1" applyAlignment="1">
      <alignment horizontal="center" vertical="center"/>
      <protection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3" xfId="23" applyNumberFormat="1" applyFont="1" applyFill="1" applyBorder="1" applyAlignment="1" applyProtection="1">
      <alignment horizontal="left"/>
      <protection hidden="1"/>
    </xf>
    <xf numFmtId="0" fontId="13" fillId="3" borderId="0" xfId="20" applyFont="1" applyFill="1" applyAlignment="1">
      <alignment/>
    </xf>
    <xf numFmtId="182" fontId="0" fillId="2" borderId="12" xfId="23" applyNumberFormat="1" applyFont="1" applyFill="1" applyBorder="1" applyAlignment="1" applyProtection="1">
      <alignment horizontal="left"/>
      <protection hidden="1"/>
    </xf>
    <xf numFmtId="182" fontId="0" fillId="2" borderId="14" xfId="23" applyNumberFormat="1" applyFont="1" applyFill="1" applyBorder="1" applyAlignment="1" applyProtection="1">
      <alignment horizontal="left"/>
      <protection hidden="1"/>
    </xf>
    <xf numFmtId="0" fontId="0" fillId="3" borderId="0" xfId="0" applyFont="1" applyFill="1" applyAlignment="1">
      <alignment/>
    </xf>
    <xf numFmtId="49" fontId="0" fillId="2" borderId="1" xfId="23" applyNumberFormat="1" applyFont="1" applyFill="1" applyBorder="1" applyAlignment="1" applyProtection="1">
      <alignment horizontal="left"/>
      <protection hidden="1"/>
    </xf>
    <xf numFmtId="49" fontId="0" fillId="2" borderId="2" xfId="23" applyNumberFormat="1" applyFont="1" applyFill="1" applyBorder="1" applyAlignment="1" applyProtection="1">
      <alignment horizontal="left"/>
      <protection hidden="1"/>
    </xf>
    <xf numFmtId="0" fontId="0" fillId="3" borderId="7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3" xfId="23" applyFont="1" applyFill="1" applyBorder="1" applyAlignment="1" applyProtection="1">
      <alignment horizontal="left" vertical="top" wrapText="1"/>
      <protection hidden="1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2" xfId="23" applyFont="1" applyFill="1" applyBorder="1" applyAlignment="1" applyProtection="1">
      <alignment horizontal="left" vertical="top" wrapText="1"/>
      <protection hidden="1"/>
    </xf>
    <xf numFmtId="0" fontId="13" fillId="2" borderId="8" xfId="20" applyFont="1" applyFill="1" applyBorder="1" applyAlignment="1" applyProtection="1">
      <alignment horizontal="left"/>
      <protection hidden="1"/>
    </xf>
    <xf numFmtId="0" fontId="13" fillId="2" borderId="8" xfId="21" applyFont="1" applyFill="1" applyBorder="1" applyAlignment="1" applyProtection="1">
      <alignment horizontal="left"/>
      <protection hidden="1"/>
    </xf>
    <xf numFmtId="0" fontId="0" fillId="3" borderId="11" xfId="23" applyFont="1" applyFill="1" applyBorder="1" applyAlignment="1" applyProtection="1">
      <alignment horizontal="left" vertical="top" wrapText="1"/>
      <protection hidden="1"/>
    </xf>
    <xf numFmtId="0" fontId="0" fillId="3" borderId="8" xfId="23" applyFont="1" applyFill="1" applyBorder="1" applyAlignment="1" applyProtection="1">
      <alignment horizontal="left" vertical="top" wrapText="1"/>
      <protection hidden="1"/>
    </xf>
    <xf numFmtId="0" fontId="0" fillId="3" borderId="9" xfId="23" applyFont="1" applyFill="1" applyBorder="1" applyAlignment="1" applyProtection="1">
      <alignment horizontal="left" vertical="top" wrapText="1"/>
      <protection hidden="1"/>
    </xf>
    <xf numFmtId="0" fontId="6" fillId="2" borderId="5" xfId="24" applyFont="1" applyFill="1" applyBorder="1" applyAlignment="1">
      <alignment horizontal="center" vertical="center"/>
      <protection/>
    </xf>
    <xf numFmtId="0" fontId="6" fillId="2" borderId="2" xfId="24" applyFont="1" applyFill="1" applyBorder="1" applyAlignment="1">
      <alignment horizontal="center" vertical="center"/>
      <protection/>
    </xf>
    <xf numFmtId="0" fontId="6" fillId="2" borderId="7" xfId="24" applyFont="1" applyFill="1" applyBorder="1" applyAlignment="1">
      <alignment horizontal="center" vertical="center"/>
      <protection/>
    </xf>
    <xf numFmtId="0" fontId="6" fillId="2" borderId="3" xfId="24" applyFont="1" applyFill="1" applyBorder="1" applyAlignment="1">
      <alignment horizontal="center" vertical="center"/>
      <protection/>
    </xf>
    <xf numFmtId="0" fontId="6" fillId="2" borderId="11" xfId="24" applyFont="1" applyFill="1" applyBorder="1" applyAlignment="1">
      <alignment horizontal="center" vertical="center"/>
      <protection/>
    </xf>
    <xf numFmtId="0" fontId="6" fillId="2" borderId="9" xfId="24" applyFont="1" applyFill="1" applyBorder="1" applyAlignment="1">
      <alignment horizontal="center" vertical="center"/>
      <protection/>
    </xf>
    <xf numFmtId="180" fontId="4" fillId="2" borderId="0" xfId="24" applyNumberFormat="1" applyFont="1" applyFill="1" applyBorder="1" applyAlignment="1">
      <alignment vertical="center"/>
      <protection/>
    </xf>
    <xf numFmtId="180" fontId="6" fillId="2" borderId="6" xfId="24" applyNumberFormat="1" applyFont="1" applyFill="1" applyBorder="1" applyAlignment="1">
      <alignment vertical="center"/>
      <protection/>
    </xf>
    <xf numFmtId="0" fontId="0" fillId="2" borderId="6" xfId="0" applyFont="1" applyFill="1" applyBorder="1" applyAlignment="1">
      <alignment vertical="center"/>
    </xf>
    <xf numFmtId="174" fontId="6" fillId="2" borderId="7" xfId="24" applyNumberFormat="1" applyFont="1" applyFill="1" applyBorder="1" applyAlignment="1">
      <alignment vertical="center"/>
      <protection/>
    </xf>
    <xf numFmtId="0" fontId="0" fillId="2" borderId="7" xfId="0" applyFont="1" applyFill="1" applyBorder="1" applyAlignment="1">
      <alignment vertical="center"/>
    </xf>
    <xf numFmtId="0" fontId="7" fillId="2" borderId="0" xfId="24" applyFont="1" applyFill="1" applyAlignment="1">
      <alignment horizontal="center"/>
      <protection/>
    </xf>
    <xf numFmtId="0" fontId="4" fillId="2" borderId="5" xfId="27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8" fontId="4" fillId="2" borderId="5" xfId="27" applyNumberFormat="1" applyFont="1" applyFill="1" applyBorder="1" applyAlignment="1">
      <alignment horizontal="center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</cellXfs>
  <cellStyles count="17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DEZ94" xfId="24"/>
    <cellStyle name="Standard_EXCEL-Vorblatt für Statistische Berichte" xfId="25"/>
    <cellStyle name="Standard_HII94" xfId="26"/>
    <cellStyle name="Standard_HII942A (2)" xfId="27"/>
    <cellStyle name="Standard_HII94A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</xdr:row>
      <xdr:rowOff>95250</xdr:rowOff>
    </xdr:from>
    <xdr:to>
      <xdr:col>4</xdr:col>
      <xdr:colOff>190500</xdr:colOff>
      <xdr:row>5</xdr:row>
      <xdr:rowOff>38100</xdr:rowOff>
    </xdr:to>
    <xdr:sp>
      <xdr:nvSpPr>
        <xdr:cNvPr id="1" name="Text 26"/>
        <xdr:cNvSpPr txBox="1">
          <a:spLocks noChangeArrowheads="1"/>
        </xdr:cNvSpPr>
      </xdr:nvSpPr>
      <xdr:spPr>
        <a:xfrm>
          <a:off x="904875" y="485775"/>
          <a:ext cx="12668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Art des Verkehrs</a:t>
          </a:r>
        </a:p>
      </xdr:txBody>
    </xdr:sp>
    <xdr:clientData/>
  </xdr:twoCellAnchor>
  <xdr:twoCellAnchor>
    <xdr:from>
      <xdr:col>0</xdr:col>
      <xdr:colOff>123825</xdr:colOff>
      <xdr:row>35</xdr:row>
      <xdr:rowOff>95250</xdr:rowOff>
    </xdr:from>
    <xdr:to>
      <xdr:col>9</xdr:col>
      <xdr:colOff>542925</xdr:colOff>
      <xdr:row>38</xdr:row>
      <xdr:rowOff>238125</xdr:rowOff>
    </xdr:to>
    <xdr:sp>
      <xdr:nvSpPr>
        <xdr:cNvPr id="2" name="Text 27"/>
        <xdr:cNvSpPr txBox="1">
          <a:spLocks noChangeArrowheads="1"/>
        </xdr:cNvSpPr>
      </xdr:nvSpPr>
      <xdr:spPr>
        <a:xfrm>
          <a:off x="123825" y="5429250"/>
          <a:ext cx="6067425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1)  Im Gegensatz zur Bundesstatistik sind in diesen Ergebnissen die Eigengewichte der im Seeverkehr übergesetzten Reise- und
     Transportfahrzeuge sowie der beladenen und unbeladenen Container, Trailer und Trägerschiffsleichter enthalten.
2)  Container von 20 Fuß und mehr, einschließlich Trailer
3)  x = Nachweis nicht sinnvoll</a:t>
          </a:r>
        </a:p>
      </xdr:txBody>
    </xdr:sp>
    <xdr:clientData/>
  </xdr:twoCellAnchor>
  <xdr:twoCellAnchor>
    <xdr:from>
      <xdr:col>1</xdr:col>
      <xdr:colOff>257175</xdr:colOff>
      <xdr:row>32</xdr:row>
      <xdr:rowOff>66675</xdr:rowOff>
    </xdr:from>
    <xdr:to>
      <xdr:col>4</xdr:col>
      <xdr:colOff>819150</xdr:colOff>
      <xdr:row>33</xdr:row>
      <xdr:rowOff>152400</xdr:rowOff>
    </xdr:to>
    <xdr:sp>
      <xdr:nvSpPr>
        <xdr:cNvPr id="3" name="Text 28"/>
        <xdr:cNvSpPr txBox="1">
          <a:spLocks noChangeArrowheads="1"/>
        </xdr:cNvSpPr>
      </xdr:nvSpPr>
      <xdr:spPr>
        <a:xfrm>
          <a:off x="390525" y="4962525"/>
          <a:ext cx="24098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dar. Flagge der Bundesrepublik Deutschland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924175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 editAs="oneCell">
    <xdr:from>
      <xdr:col>4</xdr:col>
      <xdr:colOff>276225</xdr:colOff>
      <xdr:row>63</xdr:row>
      <xdr:rowOff>66675</xdr:rowOff>
    </xdr:from>
    <xdr:to>
      <xdr:col>14</xdr:col>
      <xdr:colOff>76200</xdr:colOff>
      <xdr:row>63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07632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161925</xdr:rowOff>
    </xdr:from>
    <xdr:to>
      <xdr:col>18</xdr:col>
      <xdr:colOff>590550</xdr:colOff>
      <xdr:row>62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3716000" y="106870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23</xdr:col>
      <xdr:colOff>533400</xdr:colOff>
      <xdr:row>65</xdr:row>
      <xdr:rowOff>57150</xdr:rowOff>
    </xdr:from>
    <xdr:to>
      <xdr:col>32</xdr:col>
      <xdr:colOff>504825</xdr:colOff>
      <xdr:row>65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02175" y="110966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905125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 editAs="oneCell">
    <xdr:from>
      <xdr:col>0</xdr:col>
      <xdr:colOff>0</xdr:colOff>
      <xdr:row>63</xdr:row>
      <xdr:rowOff>47625</xdr:rowOff>
    </xdr:from>
    <xdr:to>
      <xdr:col>8</xdr:col>
      <xdr:colOff>9525</xdr:colOff>
      <xdr:row>63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39425"/>
          <a:ext cx="6867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62</xdr:row>
      <xdr:rowOff>161925</xdr:rowOff>
    </xdr:from>
    <xdr:to>
      <xdr:col>8</xdr:col>
      <xdr:colOff>0</xdr:colOff>
      <xdr:row>62</xdr:row>
      <xdr:rowOff>161925</xdr:rowOff>
    </xdr:to>
    <xdr:sp>
      <xdr:nvSpPr>
        <xdr:cNvPr id="3" name="Line 3"/>
        <xdr:cNvSpPr>
          <a:spLocks/>
        </xdr:cNvSpPr>
      </xdr:nvSpPr>
      <xdr:spPr>
        <a:xfrm>
          <a:off x="6858000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733675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>
    <xdr:from>
      <xdr:col>0</xdr:col>
      <xdr:colOff>28575</xdr:colOff>
      <xdr:row>63</xdr:row>
      <xdr:rowOff>133350</xdr:rowOff>
    </xdr:from>
    <xdr:to>
      <xdr:col>1</xdr:col>
      <xdr:colOff>47625</xdr:colOff>
      <xdr:row>63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28575" y="97536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533400</xdr:colOff>
      <xdr:row>66</xdr:row>
      <xdr:rowOff>57150</xdr:rowOff>
    </xdr:from>
    <xdr:to>
      <xdr:col>14</xdr:col>
      <xdr:colOff>466725</xdr:colOff>
      <xdr:row>66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101917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3\Ausk&#252;nfte\Seeverkehr_Hamburg\Statistischer%20Bericht\Anwendungen_Mo_Jahre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nfo-HH@statistik-nord.de" TargetMode="External" /><Relationship Id="rId5" Type="http://schemas.openxmlformats.org/officeDocument/2006/relationships/hyperlink" Target="mailto:info-SH@statistik-nord.de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65" customWidth="1"/>
    <col min="2" max="4" width="11.8515625" style="65" customWidth="1"/>
    <col min="5" max="5" width="12.421875" style="65" customWidth="1"/>
    <col min="6" max="7" width="11.8515625" style="65" customWidth="1"/>
    <col min="8" max="8" width="7.140625" style="65" customWidth="1"/>
    <col min="9" max="16384" width="11.421875" style="33" customWidth="1"/>
  </cols>
  <sheetData>
    <row r="1" spans="1:8" ht="19.5" customHeight="1">
      <c r="A1" s="29"/>
      <c r="B1" s="30" t="s">
        <v>120</v>
      </c>
      <c r="C1" s="31"/>
      <c r="D1" s="31"/>
      <c r="E1" s="31"/>
      <c r="F1" s="31"/>
      <c r="G1" s="31"/>
      <c r="H1" s="32"/>
    </row>
    <row r="2" spans="1:8" ht="19.5" customHeight="1">
      <c r="A2" s="34"/>
      <c r="B2" s="35" t="s">
        <v>121</v>
      </c>
      <c r="C2" s="36"/>
      <c r="D2" s="36"/>
      <c r="E2" s="36"/>
      <c r="F2" s="36"/>
      <c r="G2" s="36"/>
      <c r="H2" s="37"/>
    </row>
    <row r="3" spans="1:8" ht="12.75">
      <c r="A3" s="38"/>
      <c r="B3" s="39" t="s">
        <v>122</v>
      </c>
      <c r="C3" s="40"/>
      <c r="D3" s="40"/>
      <c r="E3" s="40"/>
      <c r="F3" s="40"/>
      <c r="G3" s="40"/>
      <c r="H3" s="41"/>
    </row>
    <row r="4" spans="1:8" ht="12.75">
      <c r="A4" s="42" t="s">
        <v>123</v>
      </c>
      <c r="B4" s="43" t="s">
        <v>124</v>
      </c>
      <c r="C4" s="43"/>
      <c r="D4" s="44"/>
      <c r="E4" s="43" t="s">
        <v>125</v>
      </c>
      <c r="F4" s="43" t="s">
        <v>126</v>
      </c>
      <c r="G4" s="43"/>
      <c r="H4" s="44"/>
    </row>
    <row r="5" spans="1:8" ht="12.75">
      <c r="A5" s="45" t="s">
        <v>127</v>
      </c>
      <c r="B5" s="46" t="s">
        <v>128</v>
      </c>
      <c r="C5" s="46"/>
      <c r="D5" s="47"/>
      <c r="E5" s="46" t="s">
        <v>127</v>
      </c>
      <c r="F5" s="46" t="s">
        <v>129</v>
      </c>
      <c r="G5" s="46"/>
      <c r="H5" s="47"/>
    </row>
    <row r="6" spans="1:8" ht="12.75">
      <c r="A6" s="45" t="s">
        <v>130</v>
      </c>
      <c r="B6" s="48" t="s">
        <v>131</v>
      </c>
      <c r="C6" s="46"/>
      <c r="D6" s="47"/>
      <c r="E6" s="46" t="s">
        <v>130</v>
      </c>
      <c r="F6" s="48" t="s">
        <v>132</v>
      </c>
      <c r="G6" s="49"/>
      <c r="H6" s="47"/>
    </row>
    <row r="7" spans="1:8" ht="12.75">
      <c r="A7" s="45" t="s">
        <v>133</v>
      </c>
      <c r="B7" s="48" t="s">
        <v>134</v>
      </c>
      <c r="C7" s="46"/>
      <c r="D7" s="47"/>
      <c r="E7" s="46" t="s">
        <v>133</v>
      </c>
      <c r="F7" s="48" t="s">
        <v>135</v>
      </c>
      <c r="G7" s="49"/>
      <c r="H7" s="47"/>
    </row>
    <row r="8" spans="1:8" ht="12.75">
      <c r="A8" s="50" t="s">
        <v>136</v>
      </c>
      <c r="B8" s="177" t="s">
        <v>157</v>
      </c>
      <c r="C8" s="177"/>
      <c r="D8" s="177"/>
      <c r="E8" s="51" t="s">
        <v>136</v>
      </c>
      <c r="F8" s="177" t="s">
        <v>158</v>
      </c>
      <c r="G8" s="180"/>
      <c r="H8" s="180"/>
    </row>
    <row r="9" spans="1:8" ht="12.75">
      <c r="A9" s="42"/>
      <c r="B9" s="43"/>
      <c r="C9" s="43"/>
      <c r="D9" s="43"/>
      <c r="E9" s="43"/>
      <c r="F9" s="43"/>
      <c r="G9" s="43"/>
      <c r="H9" s="44"/>
    </row>
    <row r="10" spans="1:8" ht="12.75">
      <c r="A10" s="52" t="s">
        <v>137</v>
      </c>
      <c r="B10" s="46"/>
      <c r="C10" s="46"/>
      <c r="D10" s="46"/>
      <c r="E10" s="46"/>
      <c r="F10" s="46"/>
      <c r="G10" s="46"/>
      <c r="H10" s="47"/>
    </row>
    <row r="11" spans="1:8" ht="12.75">
      <c r="A11" s="53" t="s">
        <v>147</v>
      </c>
      <c r="B11" s="54"/>
      <c r="C11" s="55"/>
      <c r="D11" s="55"/>
      <c r="E11" s="55"/>
      <c r="F11" s="55"/>
      <c r="G11" s="56"/>
      <c r="H11" s="57"/>
    </row>
    <row r="12" spans="1:8" ht="12.75">
      <c r="A12" s="58" t="s">
        <v>138</v>
      </c>
      <c r="B12" s="54"/>
      <c r="C12" s="55"/>
      <c r="D12" s="55"/>
      <c r="E12" s="55"/>
      <c r="F12" s="55"/>
      <c r="G12" s="56"/>
      <c r="H12" s="57"/>
    </row>
    <row r="13" spans="1:8" ht="12.75">
      <c r="A13" s="59" t="s">
        <v>148</v>
      </c>
      <c r="B13" s="54"/>
      <c r="C13" s="54"/>
      <c r="D13" s="54"/>
      <c r="E13" s="54"/>
      <c r="F13" s="54"/>
      <c r="G13" s="46"/>
      <c r="H13" s="47"/>
    </row>
    <row r="14" spans="1:8" ht="12.75">
      <c r="A14" s="45"/>
      <c r="B14" s="46"/>
      <c r="C14" s="46"/>
      <c r="D14" s="46"/>
      <c r="E14" s="46"/>
      <c r="F14" s="46"/>
      <c r="G14" s="46"/>
      <c r="H14" s="47"/>
    </row>
    <row r="15" spans="1:8" ht="12.75">
      <c r="A15" s="45" t="s">
        <v>139</v>
      </c>
      <c r="B15" s="46"/>
      <c r="C15" s="60"/>
      <c r="D15" s="60"/>
      <c r="E15" s="60"/>
      <c r="F15" s="60"/>
      <c r="G15" s="46" t="s">
        <v>140</v>
      </c>
      <c r="H15" s="47"/>
    </row>
    <row r="16" spans="1:8" ht="12.75">
      <c r="A16" s="42" t="s">
        <v>141</v>
      </c>
      <c r="B16" s="181" t="s">
        <v>142</v>
      </c>
      <c r="C16" s="181"/>
      <c r="D16" s="181"/>
      <c r="E16" s="182"/>
      <c r="F16" s="60"/>
      <c r="G16" s="178">
        <v>39338</v>
      </c>
      <c r="H16" s="179"/>
    </row>
    <row r="17" spans="1:8" ht="12.75">
      <c r="A17" s="45" t="s">
        <v>130</v>
      </c>
      <c r="B17" s="175" t="s">
        <v>143</v>
      </c>
      <c r="C17" s="175"/>
      <c r="D17" s="175"/>
      <c r="E17" s="176"/>
      <c r="F17" s="46"/>
      <c r="G17" s="46"/>
      <c r="H17" s="47"/>
    </row>
    <row r="18" spans="1:8" ht="12.75">
      <c r="A18" s="50" t="s">
        <v>136</v>
      </c>
      <c r="B18" s="189" t="s">
        <v>159</v>
      </c>
      <c r="C18" s="190"/>
      <c r="D18" s="190"/>
      <c r="E18" s="61"/>
      <c r="F18" s="46"/>
      <c r="G18" s="46"/>
      <c r="H18" s="47"/>
    </row>
    <row r="19" spans="1:8" ht="12.75">
      <c r="A19" s="45"/>
      <c r="B19" s="46"/>
      <c r="C19" s="46"/>
      <c r="D19" s="46"/>
      <c r="E19" s="46"/>
      <c r="F19" s="46"/>
      <c r="G19" s="46"/>
      <c r="H19" s="47"/>
    </row>
    <row r="20" spans="1:8" ht="27" customHeight="1">
      <c r="A20" s="186" t="s">
        <v>144</v>
      </c>
      <c r="B20" s="187"/>
      <c r="C20" s="187"/>
      <c r="D20" s="187"/>
      <c r="E20" s="187"/>
      <c r="F20" s="187"/>
      <c r="G20" s="187"/>
      <c r="H20" s="188"/>
    </row>
    <row r="21" spans="1:8" ht="28.5" customHeight="1">
      <c r="A21" s="183" t="s">
        <v>145</v>
      </c>
      <c r="B21" s="184"/>
      <c r="C21" s="184"/>
      <c r="D21" s="184"/>
      <c r="E21" s="184"/>
      <c r="F21" s="184"/>
      <c r="G21" s="184"/>
      <c r="H21" s="185"/>
    </row>
    <row r="22" spans="1:8" ht="12.75">
      <c r="A22" s="191" t="s">
        <v>146</v>
      </c>
      <c r="B22" s="192"/>
      <c r="C22" s="192"/>
      <c r="D22" s="192"/>
      <c r="E22" s="192"/>
      <c r="F22" s="192"/>
      <c r="G22" s="192"/>
      <c r="H22" s="193"/>
    </row>
    <row r="23" spans="1:8" ht="12.75">
      <c r="A23" s="62"/>
      <c r="B23" s="63"/>
      <c r="C23" s="63"/>
      <c r="D23" s="63"/>
      <c r="E23" s="63"/>
      <c r="F23" s="63"/>
      <c r="G23" s="63"/>
      <c r="H23" s="64"/>
    </row>
    <row r="24" spans="1:8" ht="12">
      <c r="A24" s="33"/>
      <c r="B24" s="33"/>
      <c r="C24" s="33"/>
      <c r="D24" s="33"/>
      <c r="E24" s="33"/>
      <c r="F24" s="33"/>
      <c r="G24" s="33"/>
      <c r="H24" s="33"/>
    </row>
    <row r="25" spans="1:8" ht="12">
      <c r="A25" s="33"/>
      <c r="B25" s="33"/>
      <c r="C25" s="33"/>
      <c r="D25" s="33"/>
      <c r="E25" s="33"/>
      <c r="F25" s="33"/>
      <c r="G25" s="33"/>
      <c r="H25" s="33"/>
    </row>
    <row r="26" spans="1:8" ht="12">
      <c r="A26" s="33"/>
      <c r="B26" s="33"/>
      <c r="C26" s="33"/>
      <c r="D26" s="33"/>
      <c r="E26" s="33"/>
      <c r="F26" s="33"/>
      <c r="G26" s="33"/>
      <c r="H26" s="33"/>
    </row>
    <row r="27" spans="1:8" ht="12">
      <c r="A27" s="33"/>
      <c r="B27" s="33"/>
      <c r="C27" s="33"/>
      <c r="D27" s="33"/>
      <c r="E27" s="33"/>
      <c r="F27" s="33"/>
      <c r="G27" s="33"/>
      <c r="H27" s="33"/>
    </row>
    <row r="28" spans="1:8" ht="12">
      <c r="A28" s="33"/>
      <c r="B28" s="33"/>
      <c r="C28" s="33"/>
      <c r="D28" s="33"/>
      <c r="E28" s="33"/>
      <c r="F28" s="33"/>
      <c r="G28" s="33"/>
      <c r="H28" s="33"/>
    </row>
    <row r="29" spans="1:8" ht="12">
      <c r="A29" s="33"/>
      <c r="B29" s="33"/>
      <c r="C29" s="33"/>
      <c r="D29" s="33"/>
      <c r="E29" s="33"/>
      <c r="F29" s="33"/>
      <c r="G29" s="33"/>
      <c r="H29" s="33"/>
    </row>
    <row r="30" spans="1:8" ht="12">
      <c r="A30" s="33"/>
      <c r="B30" s="33"/>
      <c r="C30" s="33"/>
      <c r="D30" s="33"/>
      <c r="E30" s="33"/>
      <c r="F30" s="33"/>
      <c r="G30" s="33"/>
      <c r="H30" s="33"/>
    </row>
    <row r="31" spans="1:8" ht="12">
      <c r="A31" s="33"/>
      <c r="B31" s="33"/>
      <c r="C31" s="33"/>
      <c r="D31" s="33"/>
      <c r="E31" s="33"/>
      <c r="F31" s="33"/>
      <c r="G31" s="33"/>
      <c r="H31" s="33"/>
    </row>
    <row r="32" spans="1:8" ht="12">
      <c r="A32" s="33"/>
      <c r="B32" s="33"/>
      <c r="C32" s="33"/>
      <c r="D32" s="33"/>
      <c r="E32" s="33"/>
      <c r="F32" s="33"/>
      <c r="G32" s="33"/>
      <c r="H32" s="33"/>
    </row>
    <row r="33" spans="1:8" ht="12">
      <c r="A33" s="33"/>
      <c r="B33" s="33"/>
      <c r="C33" s="33"/>
      <c r="D33" s="33"/>
      <c r="E33" s="33"/>
      <c r="F33" s="33"/>
      <c r="G33" s="33"/>
      <c r="H33" s="33"/>
    </row>
    <row r="34" spans="1:8" ht="12">
      <c r="A34" s="33"/>
      <c r="B34" s="33"/>
      <c r="C34" s="33"/>
      <c r="D34" s="33"/>
      <c r="E34" s="33"/>
      <c r="F34" s="33"/>
      <c r="G34" s="33"/>
      <c r="H34" s="33"/>
    </row>
    <row r="35" spans="1:8" ht="12">
      <c r="A35" s="33"/>
      <c r="B35" s="33"/>
      <c r="C35" s="33"/>
      <c r="D35" s="33"/>
      <c r="E35" s="33"/>
      <c r="F35" s="33"/>
      <c r="G35" s="33"/>
      <c r="H35" s="33"/>
    </row>
    <row r="36" spans="1:8" ht="12">
      <c r="A36" s="33"/>
      <c r="B36" s="33"/>
      <c r="C36" s="33"/>
      <c r="D36" s="33"/>
      <c r="E36" s="33"/>
      <c r="F36" s="33"/>
      <c r="G36" s="33"/>
      <c r="H36" s="33"/>
    </row>
    <row r="37" spans="1:8" ht="12">
      <c r="A37" s="33"/>
      <c r="B37" s="33"/>
      <c r="C37" s="33"/>
      <c r="D37" s="33"/>
      <c r="E37" s="33"/>
      <c r="F37" s="33"/>
      <c r="G37" s="33"/>
      <c r="H37" s="33"/>
    </row>
    <row r="38" spans="1:8" ht="12">
      <c r="A38" s="33"/>
      <c r="B38" s="33"/>
      <c r="C38" s="33"/>
      <c r="D38" s="33"/>
      <c r="E38" s="33"/>
      <c r="F38" s="33"/>
      <c r="G38" s="33"/>
      <c r="H38" s="33"/>
    </row>
    <row r="39" spans="1:8" ht="12">
      <c r="A39" s="33"/>
      <c r="B39" s="33"/>
      <c r="C39" s="33"/>
      <c r="D39" s="33"/>
      <c r="E39" s="33"/>
      <c r="F39" s="33"/>
      <c r="G39" s="33"/>
      <c r="H39" s="33"/>
    </row>
    <row r="40" spans="1:8" ht="12">
      <c r="A40" s="33"/>
      <c r="B40" s="33"/>
      <c r="C40" s="33"/>
      <c r="D40" s="33"/>
      <c r="E40" s="33"/>
      <c r="F40" s="33"/>
      <c r="G40" s="33"/>
      <c r="H40" s="33"/>
    </row>
    <row r="41" spans="1:8" ht="12">
      <c r="A41" s="33"/>
      <c r="B41" s="33"/>
      <c r="C41" s="33"/>
      <c r="D41" s="33"/>
      <c r="E41" s="33"/>
      <c r="F41" s="33"/>
      <c r="G41" s="33"/>
      <c r="H41" s="33"/>
    </row>
    <row r="42" spans="1:8" ht="12">
      <c r="A42" s="33"/>
      <c r="B42" s="33"/>
      <c r="C42" s="33"/>
      <c r="D42" s="33"/>
      <c r="E42" s="33"/>
      <c r="F42" s="33"/>
      <c r="G42" s="33"/>
      <c r="H42" s="33"/>
    </row>
    <row r="43" spans="1:8" ht="12">
      <c r="A43" s="33"/>
      <c r="B43" s="33"/>
      <c r="C43" s="33"/>
      <c r="D43" s="33"/>
      <c r="E43" s="33"/>
      <c r="F43" s="33"/>
      <c r="G43" s="33"/>
      <c r="H43" s="33"/>
    </row>
    <row r="44" spans="1:8" ht="12">
      <c r="A44" s="33"/>
      <c r="B44" s="33"/>
      <c r="C44" s="33"/>
      <c r="D44" s="33"/>
      <c r="E44" s="33"/>
      <c r="F44" s="33"/>
      <c r="G44" s="33"/>
      <c r="H44" s="33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mailto:info-HH@statistik-nord.de"/>
    <hyperlink ref="F8" r:id="rId5" display="mailto:info-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3"/>
  <sheetViews>
    <sheetView workbookViewId="0" topLeftCell="A1">
      <selection activeCell="A1" sqref="A1"/>
    </sheetView>
  </sheetViews>
  <sheetFormatPr defaultColWidth="11.421875" defaultRowHeight="12.75"/>
  <cols>
    <col min="1" max="1" width="2.00390625" style="1" customWidth="1"/>
    <col min="2" max="2" width="8.7109375" style="1" customWidth="1"/>
    <col min="3" max="3" width="10.7109375" style="1" customWidth="1"/>
    <col min="4" max="4" width="8.28125" style="1" customWidth="1"/>
    <col min="5" max="5" width="12.7109375" style="1" customWidth="1"/>
    <col min="6" max="7" width="10.140625" style="1" customWidth="1"/>
    <col min="8" max="9" width="11.00390625" style="1" customWidth="1"/>
    <col min="10" max="10" width="9.00390625" style="1" customWidth="1"/>
    <col min="11" max="11" width="0.85546875" style="2" customWidth="1"/>
    <col min="12" max="12" width="8.7109375" style="1" customWidth="1"/>
    <col min="13" max="13" width="0.71875" style="1" customWidth="1"/>
    <col min="14" max="14" width="19.140625" style="1" bestFit="1" customWidth="1"/>
    <col min="15" max="15" width="0" style="1" hidden="1" customWidth="1"/>
    <col min="16" max="16" width="12.8515625" style="1" customWidth="1"/>
    <col min="17" max="16384" width="11.421875" style="1" customWidth="1"/>
  </cols>
  <sheetData>
    <row r="1" ht="12.75">
      <c r="B1" s="3" t="s">
        <v>119</v>
      </c>
    </row>
    <row r="2" spans="2:10" ht="5.25" customHeight="1">
      <c r="B2" s="2"/>
      <c r="C2" s="4"/>
      <c r="D2" s="3"/>
      <c r="E2" s="3"/>
      <c r="F2" s="3"/>
      <c r="G2" s="3"/>
      <c r="H2" s="3"/>
      <c r="I2" s="3"/>
      <c r="J2" s="3"/>
    </row>
    <row r="3" spans="2:16" ht="12.75">
      <c r="B3" s="5"/>
      <c r="C3" s="5"/>
      <c r="D3" s="5"/>
      <c r="E3" s="6"/>
      <c r="F3" s="66" t="s">
        <v>0</v>
      </c>
      <c r="G3" s="66" t="s">
        <v>149</v>
      </c>
      <c r="H3" s="67" t="s">
        <v>150</v>
      </c>
      <c r="I3" s="68"/>
      <c r="J3" s="68"/>
      <c r="L3" s="3"/>
      <c r="M3" s="3"/>
      <c r="N3" s="3"/>
      <c r="O3" s="3"/>
      <c r="P3" s="3"/>
    </row>
    <row r="4" spans="2:16" ht="12.75">
      <c r="B4" s="7"/>
      <c r="D4" s="7"/>
      <c r="E4" s="8"/>
      <c r="F4" s="194">
        <v>2007</v>
      </c>
      <c r="G4" s="195"/>
      <c r="H4" s="9"/>
      <c r="I4" s="9"/>
      <c r="J4" s="10" t="s">
        <v>1</v>
      </c>
      <c r="L4" s="3"/>
      <c r="M4" s="3"/>
      <c r="N4" s="3"/>
      <c r="O4" s="3"/>
      <c r="P4" s="3"/>
    </row>
    <row r="5" spans="2:16" ht="12.75">
      <c r="B5" s="7"/>
      <c r="C5" s="7" t="s">
        <v>2</v>
      </c>
      <c r="E5" s="8"/>
      <c r="F5" s="196"/>
      <c r="G5" s="197"/>
      <c r="H5" s="11">
        <v>2007</v>
      </c>
      <c r="I5" s="11">
        <v>2006</v>
      </c>
      <c r="J5" s="12" t="s">
        <v>3</v>
      </c>
      <c r="L5" s="3"/>
      <c r="M5" s="3"/>
      <c r="N5" s="3"/>
      <c r="O5" s="3"/>
      <c r="P5" s="3"/>
    </row>
    <row r="6" spans="2:16" ht="12.75">
      <c r="B6" s="13"/>
      <c r="C6" s="13"/>
      <c r="D6" s="13"/>
      <c r="E6" s="14"/>
      <c r="F6" s="198"/>
      <c r="G6" s="199"/>
      <c r="H6" s="15"/>
      <c r="I6" s="15"/>
      <c r="J6" s="16" t="s">
        <v>4</v>
      </c>
      <c r="L6" s="3"/>
      <c r="M6" s="3"/>
      <c r="O6" s="3"/>
      <c r="P6" s="3"/>
    </row>
    <row r="7" spans="12:16" ht="9.75" customHeight="1">
      <c r="L7" s="3"/>
      <c r="M7" s="3"/>
      <c r="N7" s="3"/>
      <c r="O7" s="3"/>
      <c r="P7" s="3"/>
    </row>
    <row r="8" spans="2:16" ht="12.75">
      <c r="B8" s="205" t="s">
        <v>5</v>
      </c>
      <c r="C8" s="205"/>
      <c r="D8" s="205"/>
      <c r="E8" s="205"/>
      <c r="F8" s="205"/>
      <c r="G8" s="205"/>
      <c r="H8" s="205"/>
      <c r="I8" s="205"/>
      <c r="J8" s="205"/>
      <c r="L8" s="3"/>
      <c r="M8" s="3"/>
      <c r="N8" s="3"/>
      <c r="O8" s="3"/>
      <c r="P8" s="3"/>
    </row>
    <row r="9" spans="12:16" ht="9.75" customHeight="1">
      <c r="L9" s="3"/>
      <c r="M9" s="3"/>
      <c r="N9" s="3"/>
      <c r="O9" s="3"/>
      <c r="P9" s="3"/>
    </row>
    <row r="10" spans="2:16" ht="12.75">
      <c r="B10" s="205" t="s">
        <v>6</v>
      </c>
      <c r="C10" s="205"/>
      <c r="D10" s="205"/>
      <c r="E10" s="205"/>
      <c r="F10" s="205"/>
      <c r="G10" s="205"/>
      <c r="H10" s="205"/>
      <c r="I10" s="205"/>
      <c r="J10" s="205"/>
      <c r="L10" s="3"/>
      <c r="M10" s="3"/>
      <c r="N10" s="3"/>
      <c r="O10" s="3"/>
      <c r="P10" s="3"/>
    </row>
    <row r="11" spans="12:16" ht="9.75" customHeight="1">
      <c r="L11" s="3"/>
      <c r="M11" s="3"/>
      <c r="N11" s="3"/>
      <c r="O11" s="3"/>
      <c r="P11" s="3"/>
    </row>
    <row r="12" spans="2:16" ht="12.75">
      <c r="B12" s="1" t="s">
        <v>7</v>
      </c>
      <c r="F12" s="18">
        <v>20160.8</v>
      </c>
      <c r="G12" s="18">
        <f>+H12-F12</f>
        <v>20584.8</v>
      </c>
      <c r="H12" s="18">
        <f>SUM(H13:H14)</f>
        <v>40745.6</v>
      </c>
      <c r="I12" s="18">
        <f>SUM(I13:I14)</f>
        <v>38445.9</v>
      </c>
      <c r="J12" s="19">
        <f>SUM(H12/I12)*100-100</f>
        <v>5.981652139760001</v>
      </c>
      <c r="L12" s="3"/>
      <c r="M12" s="3"/>
      <c r="N12" s="17"/>
      <c r="O12" s="3"/>
      <c r="P12" s="3"/>
    </row>
    <row r="13" spans="2:16" ht="12.75">
      <c r="B13" s="1" t="s">
        <v>8</v>
      </c>
      <c r="C13" s="1" t="s">
        <v>9</v>
      </c>
      <c r="F13" s="18">
        <v>7764</v>
      </c>
      <c r="G13" s="18">
        <f>+H13-F13</f>
        <v>7515.1</v>
      </c>
      <c r="H13" s="18">
        <v>15279.1</v>
      </c>
      <c r="I13" s="18">
        <v>15819.4</v>
      </c>
      <c r="J13" s="19">
        <f>SUM(H13/I13)*100-100</f>
        <v>-3.4154266280642673</v>
      </c>
      <c r="L13" s="3"/>
      <c r="M13" s="3"/>
      <c r="N13" s="17"/>
      <c r="O13" s="3"/>
      <c r="P13" s="3"/>
    </row>
    <row r="14" spans="3:16" ht="12.75">
      <c r="C14" s="1" t="s">
        <v>10</v>
      </c>
      <c r="F14" s="18">
        <v>12396.8</v>
      </c>
      <c r="G14" s="18">
        <f>+H14-F14</f>
        <v>13069.7</v>
      </c>
      <c r="H14" s="18">
        <v>25466.5</v>
      </c>
      <c r="I14" s="18">
        <v>22626.5</v>
      </c>
      <c r="J14" s="19">
        <f>SUM(H14/I14)*100-100</f>
        <v>12.551654033986708</v>
      </c>
      <c r="L14" s="3"/>
      <c r="M14" s="3"/>
      <c r="N14" s="17"/>
      <c r="O14" s="3"/>
      <c r="P14" s="3"/>
    </row>
    <row r="15" spans="6:16" ht="12.75">
      <c r="F15" s="18"/>
      <c r="G15" s="18"/>
      <c r="H15" s="18"/>
      <c r="I15" s="18"/>
      <c r="J15" s="19"/>
      <c r="L15" s="3"/>
      <c r="M15" s="3"/>
      <c r="N15" s="17"/>
      <c r="O15" s="3"/>
      <c r="P15" s="3"/>
    </row>
    <row r="16" spans="2:16" ht="12.75">
      <c r="B16" s="1" t="s">
        <v>11</v>
      </c>
      <c r="F16" s="18">
        <v>14242.7</v>
      </c>
      <c r="G16" s="18">
        <f>+H16-F16</f>
        <v>14380.599999999999</v>
      </c>
      <c r="H16" s="18">
        <f>SUM(H17:H18)</f>
        <v>28623.3</v>
      </c>
      <c r="I16" s="18">
        <f>SUM(I17:I18)</f>
        <v>27842.7</v>
      </c>
      <c r="J16" s="19">
        <f>SUM(H16/I16)*100-100</f>
        <v>2.803607408764236</v>
      </c>
      <c r="L16" s="3"/>
      <c r="M16" s="3"/>
      <c r="N16" s="17"/>
      <c r="O16" s="3"/>
      <c r="P16" s="3"/>
    </row>
    <row r="17" spans="2:16" ht="12.75">
      <c r="B17" s="1" t="s">
        <v>8</v>
      </c>
      <c r="C17" s="1" t="s">
        <v>9</v>
      </c>
      <c r="F17" s="18">
        <v>2786.2</v>
      </c>
      <c r="G17" s="18">
        <f>+H17-F17</f>
        <v>2379.8</v>
      </c>
      <c r="H17" s="18">
        <v>5166</v>
      </c>
      <c r="I17" s="18">
        <v>5430</v>
      </c>
      <c r="J17" s="19">
        <f>SUM(H17/I17)*100-100</f>
        <v>-4.8618784530386705</v>
      </c>
      <c r="L17" s="3"/>
      <c r="M17" s="3"/>
      <c r="N17" s="69"/>
      <c r="O17" s="3"/>
      <c r="P17" s="3"/>
    </row>
    <row r="18" spans="3:16" ht="12.75">
      <c r="C18" s="1" t="s">
        <v>10</v>
      </c>
      <c r="F18" s="18">
        <v>11456.5</v>
      </c>
      <c r="G18" s="18">
        <f>+H18-F18</f>
        <v>12000.8</v>
      </c>
      <c r="H18" s="18">
        <v>23457.3</v>
      </c>
      <c r="I18" s="18">
        <v>22412.7</v>
      </c>
      <c r="J18" s="20">
        <f>SUM(H18/I18)*100-100</f>
        <v>4.660750378133827</v>
      </c>
      <c r="M18" s="3"/>
      <c r="N18" s="17"/>
      <c r="O18" s="3"/>
      <c r="P18" s="3"/>
    </row>
    <row r="19" spans="3:16" ht="12.75">
      <c r="C19" s="5"/>
      <c r="D19" s="5"/>
      <c r="E19" s="5"/>
      <c r="F19" s="21"/>
      <c r="G19" s="21"/>
      <c r="H19" s="21"/>
      <c r="I19" s="21"/>
      <c r="J19" s="19"/>
      <c r="L19" s="3"/>
      <c r="M19" s="3"/>
      <c r="N19" s="17"/>
      <c r="O19" s="3"/>
      <c r="P19" s="3"/>
    </row>
    <row r="20" spans="3:16" ht="12.75">
      <c r="C20" s="1" t="s">
        <v>12</v>
      </c>
      <c r="F20" s="18">
        <v>34403.5</v>
      </c>
      <c r="G20" s="18">
        <f aca="true" t="shared" si="0" ref="G20:H22">SUM(G12+G16)</f>
        <v>34965.399999999994</v>
      </c>
      <c r="H20" s="18">
        <f t="shared" si="0"/>
        <v>69368.9</v>
      </c>
      <c r="I20" s="18">
        <f>SUM(I12+I16)</f>
        <v>66288.6</v>
      </c>
      <c r="J20" s="19">
        <f>SUM(H20/I20)*100-100</f>
        <v>4.646802014222629</v>
      </c>
      <c r="L20" s="3"/>
      <c r="M20" s="3"/>
      <c r="N20" s="17"/>
      <c r="O20" s="3"/>
      <c r="P20" s="3"/>
    </row>
    <row r="21" spans="4:16" ht="12.75">
      <c r="D21" s="1" t="s">
        <v>9</v>
      </c>
      <c r="F21" s="18">
        <v>10550.2</v>
      </c>
      <c r="G21" s="18">
        <f t="shared" si="0"/>
        <v>9894.900000000001</v>
      </c>
      <c r="H21" s="18">
        <f t="shared" si="0"/>
        <v>20445.1</v>
      </c>
      <c r="I21" s="18">
        <f>SUM(I13+I17)</f>
        <v>21249.4</v>
      </c>
      <c r="J21" s="19">
        <f>SUM(H21/I21)*100-100</f>
        <v>-3.78504804841549</v>
      </c>
      <c r="L21" s="3"/>
      <c r="M21" s="3"/>
      <c r="N21" s="17"/>
      <c r="O21" s="3"/>
      <c r="P21" s="3"/>
    </row>
    <row r="22" spans="4:16" ht="12.75">
      <c r="D22" s="1" t="s">
        <v>10</v>
      </c>
      <c r="F22" s="18">
        <v>23853.3</v>
      </c>
      <c r="G22" s="18">
        <f t="shared" si="0"/>
        <v>25070.5</v>
      </c>
      <c r="H22" s="18">
        <f t="shared" si="0"/>
        <v>48923.8</v>
      </c>
      <c r="I22" s="18">
        <f>SUM(I14+I18)</f>
        <v>45039.2</v>
      </c>
      <c r="J22" s="19">
        <f>SUM(H22/I22)*100-100</f>
        <v>8.624931171068766</v>
      </c>
      <c r="L22" s="3"/>
      <c r="M22" s="3"/>
      <c r="N22" s="17"/>
      <c r="O22" s="3"/>
      <c r="P22" s="3"/>
    </row>
    <row r="23" spans="6:16" ht="12.75">
      <c r="F23" s="22"/>
      <c r="G23" s="22"/>
      <c r="H23" s="22"/>
      <c r="I23" s="22"/>
      <c r="J23" s="19"/>
      <c r="L23" s="3"/>
      <c r="M23" s="3"/>
      <c r="N23" s="3"/>
      <c r="O23" s="3"/>
      <c r="P23" s="3"/>
    </row>
    <row r="24" spans="2:16" ht="12.75">
      <c r="B24" s="205" t="s">
        <v>13</v>
      </c>
      <c r="C24" s="205"/>
      <c r="D24" s="205"/>
      <c r="E24" s="205"/>
      <c r="F24" s="205"/>
      <c r="G24" s="205"/>
      <c r="H24" s="205"/>
      <c r="I24" s="205"/>
      <c r="J24" s="205"/>
      <c r="L24" s="3"/>
      <c r="M24" s="3"/>
      <c r="N24" s="3"/>
      <c r="O24" s="3"/>
      <c r="P24" s="3"/>
    </row>
    <row r="25" spans="6:16" ht="9.75" customHeight="1">
      <c r="F25" s="22"/>
      <c r="G25" s="22"/>
      <c r="H25" s="22"/>
      <c r="I25" s="22"/>
      <c r="J25" s="19"/>
      <c r="L25" s="3"/>
      <c r="M25" s="3"/>
      <c r="N25" s="3"/>
      <c r="O25" s="3"/>
      <c r="P25" s="3"/>
    </row>
    <row r="26" spans="2:16" ht="12.75">
      <c r="B26" s="1" t="s">
        <v>14</v>
      </c>
      <c r="F26" s="18">
        <v>18376.9</v>
      </c>
      <c r="G26" s="18">
        <f>+H26-F26</f>
        <v>19418</v>
      </c>
      <c r="H26" s="18">
        <f>19570.2+18224.7</f>
        <v>37794.9</v>
      </c>
      <c r="I26" s="18">
        <f>17503.4+17761.4</f>
        <v>35264.8</v>
      </c>
      <c r="J26" s="19">
        <f>SUM(H26/I26)*100-100</f>
        <v>7.174576348086475</v>
      </c>
      <c r="L26" s="3"/>
      <c r="M26" s="3"/>
      <c r="N26" s="17"/>
      <c r="O26" s="3"/>
      <c r="P26" s="24"/>
    </row>
    <row r="27" spans="2:16" ht="12.75">
      <c r="B27" s="1" t="s">
        <v>15</v>
      </c>
      <c r="F27" s="25">
        <v>1476011</v>
      </c>
      <c r="G27" s="25">
        <f>+H27-F27</f>
        <v>1558146</v>
      </c>
      <c r="H27" s="25">
        <f>2474907+559250</f>
        <v>3034157</v>
      </c>
      <c r="I27" s="25">
        <f>2279018+393634</f>
        <v>2672652</v>
      </c>
      <c r="J27" s="19">
        <f>SUM(H27/I27)*100-100</f>
        <v>13.526078217440968</v>
      </c>
      <c r="L27" s="3"/>
      <c r="M27" s="3"/>
      <c r="N27" s="17"/>
      <c r="O27" s="3"/>
      <c r="P27" s="24"/>
    </row>
    <row r="28" spans="2:16" ht="12.75">
      <c r="B28" s="1" t="s">
        <v>16</v>
      </c>
      <c r="F28" s="25">
        <v>2342522</v>
      </c>
      <c r="G28" s="25">
        <f>+H28-F28</f>
        <v>2459246</v>
      </c>
      <c r="H28" s="25">
        <f>3913306+888462</f>
        <v>4801768</v>
      </c>
      <c r="I28" s="25">
        <f>3586465+629457</f>
        <v>4215922</v>
      </c>
      <c r="J28" s="19">
        <f>SUM(H28/I28)*100-100</f>
        <v>13.896035078447852</v>
      </c>
      <c r="L28" s="3"/>
      <c r="M28" s="3"/>
      <c r="N28" s="17"/>
      <c r="O28" s="3"/>
      <c r="P28" s="24"/>
    </row>
    <row r="29" spans="6:16" ht="12.75">
      <c r="F29" s="22"/>
      <c r="G29" s="22"/>
      <c r="H29" s="22"/>
      <c r="I29" s="22"/>
      <c r="J29" s="19"/>
      <c r="L29" s="3"/>
      <c r="M29" s="3"/>
      <c r="N29" s="3"/>
      <c r="O29" s="3"/>
      <c r="P29" s="3"/>
    </row>
    <row r="30" spans="5:16" ht="12.75">
      <c r="E30" s="1" t="s">
        <v>154</v>
      </c>
      <c r="F30" s="22"/>
      <c r="G30" s="22"/>
      <c r="H30" s="22"/>
      <c r="I30" s="22"/>
      <c r="J30" s="19"/>
      <c r="L30" s="26"/>
      <c r="M30" s="26"/>
      <c r="N30" s="70"/>
      <c r="O30" s="26"/>
      <c r="P30" s="26"/>
    </row>
    <row r="31" spans="6:16" ht="9.75" customHeight="1">
      <c r="F31" s="27"/>
      <c r="G31" s="27"/>
      <c r="H31" s="27"/>
      <c r="I31" s="27"/>
      <c r="J31" s="19"/>
      <c r="L31" s="26"/>
      <c r="M31" s="26"/>
      <c r="N31" s="200"/>
      <c r="O31" s="26"/>
      <c r="P31" s="26"/>
    </row>
    <row r="32" spans="2:16" ht="12.75">
      <c r="B32" s="1" t="s">
        <v>17</v>
      </c>
      <c r="F32" s="25">
        <v>2962</v>
      </c>
      <c r="G32" s="25">
        <f>+H32-F32</f>
        <v>3036</v>
      </c>
      <c r="H32" s="25">
        <v>5998</v>
      </c>
      <c r="I32" s="25">
        <v>6069</v>
      </c>
      <c r="J32" s="19">
        <f>SUM(H32/I32)*100-100</f>
        <v>-1.1698797165925185</v>
      </c>
      <c r="L32" s="26"/>
      <c r="M32" s="26"/>
      <c r="N32" s="200"/>
      <c r="O32" s="26"/>
      <c r="P32" s="26"/>
    </row>
    <row r="33" spans="2:16" ht="12.75">
      <c r="B33" s="1" t="s">
        <v>18</v>
      </c>
      <c r="F33" s="201">
        <v>539</v>
      </c>
      <c r="G33" s="201">
        <f>+H33-F33</f>
        <v>628</v>
      </c>
      <c r="H33" s="201">
        <v>1167</v>
      </c>
      <c r="I33" s="201">
        <v>1252</v>
      </c>
      <c r="J33" s="203">
        <f>SUM(H33/I33)*100-100</f>
        <v>-6.78913738019169</v>
      </c>
      <c r="L33" s="26"/>
      <c r="M33" s="26"/>
      <c r="N33" s="71"/>
      <c r="O33" s="26"/>
      <c r="P33" s="26"/>
    </row>
    <row r="34" spans="6:16" ht="12.75">
      <c r="F34" s="201"/>
      <c r="G34" s="202"/>
      <c r="H34" s="202"/>
      <c r="I34" s="202"/>
      <c r="J34" s="204"/>
      <c r="L34" s="3"/>
      <c r="M34" s="3"/>
      <c r="N34" s="3"/>
      <c r="O34" s="3"/>
      <c r="P34" s="3"/>
    </row>
    <row r="35" spans="2:16" ht="9" customHeight="1">
      <c r="B35" s="1" t="s">
        <v>151</v>
      </c>
      <c r="F35" s="22"/>
      <c r="G35" s="72"/>
      <c r="H35" s="22"/>
      <c r="I35" s="73"/>
      <c r="J35" s="74"/>
      <c r="L35" s="3"/>
      <c r="M35" s="3"/>
      <c r="N35" s="3"/>
      <c r="O35" s="3"/>
      <c r="P35" s="3"/>
    </row>
    <row r="36" spans="2:16" ht="8.25" customHeight="1">
      <c r="B36" s="3"/>
      <c r="C36" s="3" t="s">
        <v>8</v>
      </c>
      <c r="D36" s="3"/>
      <c r="E36" s="3"/>
      <c r="F36" s="3"/>
      <c r="G36" s="3"/>
      <c r="H36" s="3"/>
      <c r="I36" s="3"/>
      <c r="J36" s="3"/>
      <c r="L36" s="3"/>
      <c r="M36" s="3"/>
      <c r="N36" s="3"/>
      <c r="O36" s="3"/>
      <c r="P36" s="3"/>
    </row>
    <row r="37" spans="2:16" ht="12.75">
      <c r="B37" s="3"/>
      <c r="C37" s="3" t="s">
        <v>8</v>
      </c>
      <c r="D37" s="3"/>
      <c r="E37" s="3"/>
      <c r="F37" s="3"/>
      <c r="G37" s="3"/>
      <c r="H37" s="3"/>
      <c r="I37" s="3"/>
      <c r="J37" s="3"/>
      <c r="L37" s="3"/>
      <c r="M37" s="3"/>
      <c r="N37" s="3"/>
      <c r="O37" s="3"/>
      <c r="P37" s="3"/>
    </row>
    <row r="38" spans="2:16" ht="12.75">
      <c r="B38" s="3"/>
      <c r="C38" s="3"/>
      <c r="D38" s="3"/>
      <c r="E38" s="3"/>
      <c r="F38" s="3"/>
      <c r="G38" s="3"/>
      <c r="H38" s="3"/>
      <c r="I38" s="3"/>
      <c r="J38" s="3"/>
      <c r="L38" s="3"/>
      <c r="M38" s="3"/>
      <c r="N38" s="3"/>
      <c r="O38" s="3"/>
      <c r="P38" s="3"/>
    </row>
    <row r="39" spans="2:16" ht="23.25" customHeight="1">
      <c r="B39" s="3"/>
      <c r="C39" s="3" t="s">
        <v>8</v>
      </c>
      <c r="D39" s="3"/>
      <c r="E39" s="3"/>
      <c r="F39" s="3"/>
      <c r="G39" s="3"/>
      <c r="H39" s="3"/>
      <c r="I39" s="3"/>
      <c r="J39" s="3"/>
      <c r="L39" s="3"/>
      <c r="M39" s="3"/>
      <c r="N39" s="3"/>
      <c r="O39" s="3"/>
      <c r="P39" s="3"/>
    </row>
    <row r="40" spans="2:16" ht="12.75">
      <c r="B40" s="3"/>
      <c r="C40" s="3"/>
      <c r="D40" s="3"/>
      <c r="E40" s="3"/>
      <c r="F40" s="3"/>
      <c r="G40" s="3"/>
      <c r="H40" s="3"/>
      <c r="I40" s="3"/>
      <c r="J40" s="3"/>
      <c r="L40" s="3"/>
      <c r="M40" s="3"/>
      <c r="N40" s="3"/>
      <c r="O40" s="3"/>
      <c r="P40" s="3"/>
    </row>
    <row r="41" spans="2:16" ht="12.75">
      <c r="B41" s="3"/>
      <c r="C41" s="3"/>
      <c r="D41" s="3"/>
      <c r="E41" s="3"/>
      <c r="F41" s="3"/>
      <c r="G41" s="3"/>
      <c r="H41" s="23"/>
      <c r="I41" s="23"/>
      <c r="J41" s="3"/>
      <c r="L41" s="3"/>
      <c r="M41" s="3"/>
      <c r="N41" s="3"/>
      <c r="O41" s="3"/>
      <c r="P41" s="3"/>
    </row>
    <row r="42" spans="8:9" ht="12.75">
      <c r="H42" s="23"/>
      <c r="I42" s="23"/>
    </row>
    <row r="43" spans="8:9" ht="12.75">
      <c r="H43" s="23"/>
      <c r="I43" s="23"/>
    </row>
  </sheetData>
  <mergeCells count="10">
    <mergeCell ref="F4:G6"/>
    <mergeCell ref="N31:N32"/>
    <mergeCell ref="I33:I34"/>
    <mergeCell ref="J33:J34"/>
    <mergeCell ref="F33:F34"/>
    <mergeCell ref="G33:G34"/>
    <mergeCell ref="H33:H34"/>
    <mergeCell ref="B8:J8"/>
    <mergeCell ref="B10:J10"/>
    <mergeCell ref="B24:J24"/>
  </mergeCells>
  <printOptions/>
  <pageMargins left="0.5" right="0.08" top="0.24" bottom="0.11811023622047245" header="0.17" footer="0.2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0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75" customWidth="1"/>
    <col min="2" max="2" width="7.421875" style="75" customWidth="1"/>
    <col min="3" max="3" width="23.140625" style="75" customWidth="1"/>
    <col min="4" max="5" width="9.8515625" style="75" customWidth="1"/>
    <col min="6" max="6" width="8.8515625" style="77" customWidth="1"/>
    <col min="7" max="8" width="9.8515625" style="75" customWidth="1"/>
    <col min="9" max="9" width="11.140625" style="78" customWidth="1"/>
    <col min="10" max="11" width="9.8515625" style="23" customWidth="1"/>
    <col min="12" max="12" width="11.28125" style="23" customWidth="1"/>
    <col min="13" max="14" width="9.8515625" style="23" customWidth="1"/>
    <col min="15" max="15" width="10.8515625" style="23" customWidth="1"/>
    <col min="16" max="17" width="11.421875" style="23" customWidth="1"/>
    <col min="18" max="18" width="18.57421875" style="23" customWidth="1"/>
    <col min="19" max="19" width="9.00390625" style="23" customWidth="1"/>
    <col min="20" max="20" width="24.8515625" style="23" customWidth="1"/>
    <col min="21" max="21" width="5.00390625" style="23" customWidth="1"/>
    <col min="22" max="22" width="1.8515625" style="23" hidden="1" customWidth="1"/>
    <col min="23" max="24" width="9.7109375" style="23" customWidth="1"/>
    <col min="25" max="25" width="11.421875" style="23" customWidth="1"/>
    <col min="26" max="27" width="9.7109375" style="23" customWidth="1"/>
    <col min="28" max="28" width="11.421875" style="23" customWidth="1"/>
    <col min="29" max="16384" width="11.421875" style="75" customWidth="1"/>
  </cols>
  <sheetData>
    <row r="1" ht="12.75">
      <c r="A1" s="76" t="s">
        <v>155</v>
      </c>
    </row>
    <row r="2" ht="13.5" customHeight="1"/>
    <row r="3" spans="1:9" ht="13.5" customHeight="1">
      <c r="A3" s="79"/>
      <c r="B3" s="79"/>
      <c r="C3" s="80"/>
      <c r="D3" s="81"/>
      <c r="E3" s="79"/>
      <c r="F3" s="82" t="s">
        <v>19</v>
      </c>
      <c r="G3" s="79"/>
      <c r="H3" s="79"/>
      <c r="I3" s="83"/>
    </row>
    <row r="4" spans="1:9" ht="13.5" customHeight="1">
      <c r="A4" s="84"/>
      <c r="B4" s="84"/>
      <c r="C4" s="85"/>
      <c r="D4" s="86" t="s">
        <v>20</v>
      </c>
      <c r="E4" s="87"/>
      <c r="F4" s="88"/>
      <c r="G4" s="89" t="s">
        <v>21</v>
      </c>
      <c r="H4" s="90"/>
      <c r="I4" s="91"/>
    </row>
    <row r="5" spans="1:9" ht="13.5" customHeight="1">
      <c r="A5" s="84"/>
      <c r="B5" s="84" t="s">
        <v>22</v>
      </c>
      <c r="C5" s="85"/>
      <c r="D5" s="86" t="s">
        <v>150</v>
      </c>
      <c r="E5" s="87"/>
      <c r="F5" s="88"/>
      <c r="G5" s="86" t="s">
        <v>150</v>
      </c>
      <c r="H5" s="87"/>
      <c r="I5" s="92"/>
    </row>
    <row r="6" spans="1:9" ht="13.5" customHeight="1">
      <c r="A6" s="84"/>
      <c r="B6" s="84"/>
      <c r="C6" s="85"/>
      <c r="D6" s="93">
        <v>2007</v>
      </c>
      <c r="E6" s="93">
        <v>2006</v>
      </c>
      <c r="F6" s="94" t="s">
        <v>1</v>
      </c>
      <c r="G6" s="93">
        <v>2007</v>
      </c>
      <c r="H6" s="93">
        <v>2006</v>
      </c>
      <c r="I6" s="94" t="s">
        <v>1</v>
      </c>
    </row>
    <row r="7" spans="1:9" ht="13.5" customHeight="1">
      <c r="A7" s="84"/>
      <c r="B7" s="84"/>
      <c r="C7" s="85"/>
      <c r="D7" s="206" t="s">
        <v>23</v>
      </c>
      <c r="E7" s="207"/>
      <c r="F7" s="95" t="s">
        <v>3</v>
      </c>
      <c r="G7" s="206" t="s">
        <v>23</v>
      </c>
      <c r="H7" s="207"/>
      <c r="I7" s="95" t="s">
        <v>3</v>
      </c>
    </row>
    <row r="8" spans="1:9" ht="13.5" customHeight="1">
      <c r="A8" s="96"/>
      <c r="B8" s="96"/>
      <c r="C8" s="97"/>
      <c r="D8" s="208"/>
      <c r="E8" s="209"/>
      <c r="F8" s="98" t="s">
        <v>4</v>
      </c>
      <c r="G8" s="208"/>
      <c r="H8" s="209"/>
      <c r="I8" s="98" t="s">
        <v>4</v>
      </c>
    </row>
    <row r="9" spans="4:29" ht="13.5" customHeight="1">
      <c r="D9" s="99"/>
      <c r="E9" s="100"/>
      <c r="F9" s="101"/>
      <c r="G9" s="99"/>
      <c r="H9" s="100"/>
      <c r="I9" s="102"/>
      <c r="AC9" s="84"/>
    </row>
    <row r="10" spans="1:9" ht="13.5" customHeight="1">
      <c r="A10" s="75" t="s">
        <v>24</v>
      </c>
      <c r="D10" s="99">
        <v>377.8</v>
      </c>
      <c r="E10" s="99">
        <v>377.7</v>
      </c>
      <c r="F10" s="103">
        <f>SUM(D10/E10)*100-100</f>
        <v>0.02647603918455843</v>
      </c>
      <c r="G10" s="99">
        <v>270.7</v>
      </c>
      <c r="H10" s="99">
        <v>280.6</v>
      </c>
      <c r="I10" s="104">
        <f>SUM(G10/H10)*100-100</f>
        <v>-3.528153955808989</v>
      </c>
    </row>
    <row r="11" spans="4:9" ht="13.5" customHeight="1">
      <c r="D11" s="99"/>
      <c r="E11" s="99"/>
      <c r="F11" s="103"/>
      <c r="G11" s="99"/>
      <c r="H11" s="99"/>
      <c r="I11" s="104"/>
    </row>
    <row r="12" spans="1:9" ht="13.5" customHeight="1">
      <c r="A12" s="75" t="s">
        <v>25</v>
      </c>
      <c r="D12" s="99">
        <f>SUM(D14:D21)</f>
        <v>14938.9</v>
      </c>
      <c r="E12" s="99">
        <v>15033.1</v>
      </c>
      <c r="F12" s="103">
        <f>SUM(D12/E12)*100-100</f>
        <v>-0.6266172645695178</v>
      </c>
      <c r="G12" s="99">
        <f>SUM(G14:G21)</f>
        <v>5544.2</v>
      </c>
      <c r="H12" s="99">
        <v>6011.9</v>
      </c>
      <c r="I12" s="104">
        <f>SUM(G12/H12)*100-100</f>
        <v>-7.779570518471687</v>
      </c>
    </row>
    <row r="13" spans="1:9" ht="13.5" customHeight="1">
      <c r="A13" s="75" t="s">
        <v>26</v>
      </c>
      <c r="D13" s="105"/>
      <c r="E13" s="105"/>
      <c r="F13" s="103"/>
      <c r="G13" s="105"/>
      <c r="H13" s="105"/>
      <c r="I13" s="104"/>
    </row>
    <row r="14" spans="1:9" ht="13.5" customHeight="1">
      <c r="A14" s="75" t="s">
        <v>27</v>
      </c>
      <c r="D14" s="99">
        <v>7161.5</v>
      </c>
      <c r="E14" s="99">
        <v>7574.4</v>
      </c>
      <c r="F14" s="103">
        <f aca="true" t="shared" si="0" ref="F14:F20">SUM(D14/E14)*100-100</f>
        <v>-5.451256865230249</v>
      </c>
      <c r="G14" s="99">
        <v>4003.8</v>
      </c>
      <c r="H14" s="99">
        <v>4416.4</v>
      </c>
      <c r="I14" s="104">
        <f aca="true" t="shared" si="1" ref="I14:I20">SUM(G14/H14)*100-100</f>
        <v>-9.342450864957868</v>
      </c>
    </row>
    <row r="15" spans="1:9" ht="12.75">
      <c r="A15" s="75" t="s">
        <v>28</v>
      </c>
      <c r="D15" s="99">
        <v>3224.5</v>
      </c>
      <c r="E15" s="99">
        <v>2078.7</v>
      </c>
      <c r="F15" s="103">
        <f t="shared" si="0"/>
        <v>55.1209890797133</v>
      </c>
      <c r="G15" s="99">
        <v>490.4</v>
      </c>
      <c r="H15" s="99">
        <v>475.5</v>
      </c>
      <c r="I15" s="104">
        <f t="shared" si="1"/>
        <v>3.1335436382754978</v>
      </c>
    </row>
    <row r="16" spans="1:9" ht="13.5" customHeight="1">
      <c r="A16" s="75" t="s">
        <v>29</v>
      </c>
      <c r="D16" s="99">
        <v>1620.4</v>
      </c>
      <c r="E16" s="99">
        <v>2196.7</v>
      </c>
      <c r="F16" s="103">
        <f t="shared" si="0"/>
        <v>-26.23480675558791</v>
      </c>
      <c r="G16" s="99">
        <v>22.5</v>
      </c>
      <c r="H16" s="99">
        <v>40.8</v>
      </c>
      <c r="I16" s="104">
        <f t="shared" si="1"/>
        <v>-44.85294117647059</v>
      </c>
    </row>
    <row r="17" spans="1:9" ht="13.5" customHeight="1">
      <c r="A17" s="75" t="s">
        <v>30</v>
      </c>
      <c r="D17" s="99">
        <v>2050.4</v>
      </c>
      <c r="E17" s="99">
        <v>2375</v>
      </c>
      <c r="F17" s="103">
        <f t="shared" si="0"/>
        <v>-13.667368421052629</v>
      </c>
      <c r="G17" s="99">
        <v>535.3</v>
      </c>
      <c r="H17" s="99">
        <v>663.5</v>
      </c>
      <c r="I17" s="104">
        <f t="shared" si="1"/>
        <v>-19.32177844762623</v>
      </c>
    </row>
    <row r="18" spans="1:9" ht="13.5" customHeight="1">
      <c r="A18" s="75" t="s">
        <v>31</v>
      </c>
      <c r="D18" s="99">
        <v>237</v>
      </c>
      <c r="E18" s="99">
        <v>255.2</v>
      </c>
      <c r="F18" s="103">
        <f t="shared" si="0"/>
        <v>-7.131661442006262</v>
      </c>
      <c r="G18" s="99">
        <v>71.7</v>
      </c>
      <c r="H18" s="99">
        <v>55.4</v>
      </c>
      <c r="I18" s="104">
        <f t="shared" si="1"/>
        <v>29.422382671480165</v>
      </c>
    </row>
    <row r="19" spans="1:9" ht="13.5" customHeight="1">
      <c r="A19" s="75" t="s">
        <v>32</v>
      </c>
      <c r="D19" s="99">
        <v>355.9</v>
      </c>
      <c r="E19" s="99">
        <v>305.7</v>
      </c>
      <c r="F19" s="103">
        <f t="shared" si="0"/>
        <v>16.421328099443897</v>
      </c>
      <c r="G19" s="99">
        <v>236.1</v>
      </c>
      <c r="H19" s="99">
        <v>165.5</v>
      </c>
      <c r="I19" s="104">
        <f t="shared" si="1"/>
        <v>42.658610271903314</v>
      </c>
    </row>
    <row r="20" spans="1:9" ht="13.5" customHeight="1">
      <c r="A20" s="75" t="s">
        <v>33</v>
      </c>
      <c r="D20" s="99">
        <v>289.2</v>
      </c>
      <c r="E20" s="99">
        <v>247.4</v>
      </c>
      <c r="F20" s="103">
        <f t="shared" si="0"/>
        <v>16.895715440582038</v>
      </c>
      <c r="G20" s="99">
        <v>184.4</v>
      </c>
      <c r="H20" s="99">
        <v>194.8</v>
      </c>
      <c r="I20" s="104">
        <f t="shared" si="1"/>
        <v>-5.338809034907598</v>
      </c>
    </row>
    <row r="21" spans="1:9" ht="13.5" customHeight="1">
      <c r="A21" s="75" t="s">
        <v>34</v>
      </c>
      <c r="D21" s="106" t="s">
        <v>43</v>
      </c>
      <c r="E21" s="106" t="s">
        <v>43</v>
      </c>
      <c r="F21" s="106" t="s">
        <v>35</v>
      </c>
      <c r="G21" s="106" t="s">
        <v>43</v>
      </c>
      <c r="H21" s="106" t="s">
        <v>43</v>
      </c>
      <c r="I21" s="107" t="s">
        <v>36</v>
      </c>
    </row>
    <row r="22" spans="4:9" ht="13.5" customHeight="1">
      <c r="D22" s="99"/>
      <c r="E22" s="99"/>
      <c r="F22" s="101"/>
      <c r="G22" s="99"/>
      <c r="H22" s="99"/>
      <c r="I22" s="101"/>
    </row>
    <row r="23" spans="2:9" ht="12.75">
      <c r="B23" s="75" t="s">
        <v>37</v>
      </c>
      <c r="D23" s="99">
        <v>15316.6</v>
      </c>
      <c r="E23" s="99">
        <v>15411</v>
      </c>
      <c r="F23" s="103">
        <f>SUM(D23/E23)*100-100</f>
        <v>-0.6125494776458282</v>
      </c>
      <c r="G23" s="99">
        <v>5815</v>
      </c>
      <c r="H23" s="99">
        <v>6292.5</v>
      </c>
      <c r="I23" s="104">
        <f>SUM(G23/H23)*100-100</f>
        <v>-7.588398887564566</v>
      </c>
    </row>
    <row r="24" spans="4:9" ht="13.5" customHeight="1">
      <c r="D24" s="99"/>
      <c r="E24" s="99"/>
      <c r="F24" s="99"/>
      <c r="G24" s="99"/>
      <c r="H24" s="99"/>
      <c r="I24" s="108"/>
    </row>
    <row r="25" spans="1:31" ht="13.5" customHeight="1">
      <c r="A25" s="75" t="s">
        <v>38</v>
      </c>
      <c r="D25" s="99">
        <v>131.7</v>
      </c>
      <c r="E25" s="99">
        <v>135.5</v>
      </c>
      <c r="F25" s="103">
        <f>SUM(D25/E25)*100-100</f>
        <v>-2.8044280442804563</v>
      </c>
      <c r="G25" s="99">
        <v>63.2</v>
      </c>
      <c r="H25" s="99">
        <v>79.1</v>
      </c>
      <c r="I25" s="104">
        <f>SUM(G25/H25)*100-100</f>
        <v>-20.10113780025283</v>
      </c>
      <c r="AC25" s="23"/>
      <c r="AD25" s="23"/>
      <c r="AE25" s="23"/>
    </row>
    <row r="26" spans="1:9" ht="12.75">
      <c r="A26" s="75" t="s">
        <v>39</v>
      </c>
      <c r="D26" s="99">
        <v>17.3</v>
      </c>
      <c r="E26" s="99">
        <v>26.6</v>
      </c>
      <c r="F26" s="103">
        <f>SUM(D26/E26)*100-100</f>
        <v>-34.9624060150376</v>
      </c>
      <c r="G26" s="99">
        <v>10.2</v>
      </c>
      <c r="H26" s="99">
        <v>15.1</v>
      </c>
      <c r="I26" s="104">
        <f>SUM(G26/H26)*100-100</f>
        <v>-32.450331125827816</v>
      </c>
    </row>
    <row r="27" spans="1:9" ht="13.5" customHeight="1">
      <c r="A27" s="75" t="s">
        <v>40</v>
      </c>
      <c r="D27" s="99">
        <v>147.5</v>
      </c>
      <c r="E27" s="99">
        <v>200.9</v>
      </c>
      <c r="F27" s="103">
        <f>SUM(D27/E27)*100-100</f>
        <v>-26.58038825286212</v>
      </c>
      <c r="G27" s="99">
        <v>114.3</v>
      </c>
      <c r="H27" s="99">
        <v>90.3</v>
      </c>
      <c r="I27" s="104">
        <f>SUM(G27/H27)*100-100</f>
        <v>26.578073089700993</v>
      </c>
    </row>
    <row r="28" spans="1:9" ht="13.5" customHeight="1">
      <c r="A28" s="75" t="s">
        <v>41</v>
      </c>
      <c r="D28" s="99">
        <v>1551.7</v>
      </c>
      <c r="E28" s="99">
        <v>1577</v>
      </c>
      <c r="F28" s="103">
        <f>SUM(D28/E28)*100-100</f>
        <v>-1.6043119847812193</v>
      </c>
      <c r="G28" s="99">
        <v>45</v>
      </c>
      <c r="H28" s="99">
        <v>18.1</v>
      </c>
      <c r="I28" s="104">
        <f>SUM(G28/H28)*100-100</f>
        <v>148.6187845303867</v>
      </c>
    </row>
    <row r="29" spans="1:9" ht="13.5" customHeight="1">
      <c r="A29" s="75" t="s">
        <v>42</v>
      </c>
      <c r="D29" s="99">
        <v>1</v>
      </c>
      <c r="E29" s="99">
        <v>0.4</v>
      </c>
      <c r="F29" s="103" t="s">
        <v>152</v>
      </c>
      <c r="G29" s="99">
        <v>0.9</v>
      </c>
      <c r="H29" s="99">
        <v>0.4</v>
      </c>
      <c r="I29" s="104">
        <f>SUM(G29/H29)*100-100</f>
        <v>125</v>
      </c>
    </row>
    <row r="30" spans="1:9" ht="12.75">
      <c r="A30" s="75" t="s">
        <v>45</v>
      </c>
      <c r="D30" s="99">
        <v>5.5</v>
      </c>
      <c r="E30" s="99" t="s">
        <v>43</v>
      </c>
      <c r="F30" s="103" t="s">
        <v>152</v>
      </c>
      <c r="G30" s="99">
        <v>5</v>
      </c>
      <c r="H30" s="99" t="s">
        <v>43</v>
      </c>
      <c r="I30" s="101" t="s">
        <v>44</v>
      </c>
    </row>
    <row r="31" spans="4:9" ht="13.5" customHeight="1">
      <c r="D31" s="99"/>
      <c r="E31" s="99"/>
      <c r="F31" s="103"/>
      <c r="G31" s="99"/>
      <c r="H31" s="99"/>
      <c r="I31" s="108"/>
    </row>
    <row r="32" spans="2:9" ht="13.5" customHeight="1">
      <c r="B32" s="75" t="s">
        <v>46</v>
      </c>
      <c r="D32" s="99">
        <v>1854.6</v>
      </c>
      <c r="E32" s="99">
        <v>1940.4</v>
      </c>
      <c r="F32" s="103">
        <f>SUM(D32/E32)*100-100</f>
        <v>-4.421768707482997</v>
      </c>
      <c r="G32" s="99">
        <f>SUM(G25:G30)</f>
        <v>238.6</v>
      </c>
      <c r="H32" s="99">
        <v>202.9</v>
      </c>
      <c r="I32" s="104">
        <f>SUM(G32/H32)*100-100</f>
        <v>17.594874322326277</v>
      </c>
    </row>
    <row r="33" spans="4:9" ht="12.75">
      <c r="D33" s="99"/>
      <c r="E33" s="99"/>
      <c r="F33" s="103"/>
      <c r="G33" s="99"/>
      <c r="H33" s="99"/>
      <c r="I33" s="104"/>
    </row>
    <row r="34" spans="1:9" ht="13.5" customHeight="1">
      <c r="A34" s="75" t="s">
        <v>47</v>
      </c>
      <c r="D34" s="99">
        <v>1593.6</v>
      </c>
      <c r="E34" s="99">
        <v>1365</v>
      </c>
      <c r="F34" s="103">
        <f aca="true" t="shared" si="2" ref="F34:F39">SUM(D34/E34)*100-100</f>
        <v>16.747252747252745</v>
      </c>
      <c r="G34" s="99">
        <v>595.4</v>
      </c>
      <c r="H34" s="99">
        <v>391</v>
      </c>
      <c r="I34" s="104">
        <f>SUM(G34/H34)*100-100</f>
        <v>52.27621483375958</v>
      </c>
    </row>
    <row r="35" spans="1:9" ht="13.5" customHeight="1">
      <c r="A35" s="75" t="s">
        <v>48</v>
      </c>
      <c r="D35" s="99">
        <v>1499.5</v>
      </c>
      <c r="E35" s="99">
        <v>1058.4</v>
      </c>
      <c r="F35" s="103">
        <f t="shared" si="2"/>
        <v>41.676114890400584</v>
      </c>
      <c r="G35" s="99">
        <v>163.3</v>
      </c>
      <c r="H35" s="99">
        <v>189.4</v>
      </c>
      <c r="I35" s="104">
        <f>SUM(G35/H35)*100-100</f>
        <v>-13.780359028511086</v>
      </c>
    </row>
    <row r="36" spans="1:9" ht="13.5" customHeight="1">
      <c r="A36" s="75" t="s">
        <v>49</v>
      </c>
      <c r="D36" s="99">
        <v>4367.3</v>
      </c>
      <c r="E36" s="99">
        <v>4663</v>
      </c>
      <c r="F36" s="103">
        <f t="shared" si="2"/>
        <v>-6.3414111087282805</v>
      </c>
      <c r="G36" s="99">
        <v>1026.7</v>
      </c>
      <c r="H36" s="99">
        <v>901.1</v>
      </c>
      <c r="I36" s="104">
        <f>SUM(G36/H36)*100-100</f>
        <v>13.938519587171228</v>
      </c>
    </row>
    <row r="37" spans="1:9" ht="13.5" customHeight="1">
      <c r="A37" s="75" t="s">
        <v>50</v>
      </c>
      <c r="D37" s="99">
        <v>447.4</v>
      </c>
      <c r="E37" s="99">
        <v>327.6</v>
      </c>
      <c r="F37" s="103">
        <f t="shared" si="2"/>
        <v>36.56898656898656</v>
      </c>
      <c r="G37" s="99">
        <v>0</v>
      </c>
      <c r="H37" s="99">
        <v>0.7</v>
      </c>
      <c r="I37" s="101" t="s">
        <v>44</v>
      </c>
    </row>
    <row r="38" spans="1:9" ht="13.5" customHeight="1">
      <c r="A38" s="75" t="s">
        <v>51</v>
      </c>
      <c r="D38" s="99">
        <v>2.3</v>
      </c>
      <c r="E38" s="99">
        <v>4</v>
      </c>
      <c r="F38" s="103">
        <f t="shared" si="2"/>
        <v>-42.50000000000001</v>
      </c>
      <c r="G38" s="99">
        <v>2</v>
      </c>
      <c r="H38" s="99">
        <v>2.6</v>
      </c>
      <c r="I38" s="104">
        <f>SUM(G38/H38)*100-100</f>
        <v>-23.07692307692308</v>
      </c>
    </row>
    <row r="39" spans="1:9" ht="12.75">
      <c r="A39" s="75" t="s">
        <v>52</v>
      </c>
      <c r="D39" s="99">
        <v>560.7</v>
      </c>
      <c r="E39" s="99">
        <v>938.9</v>
      </c>
      <c r="F39" s="103">
        <f t="shared" si="2"/>
        <v>-40.281180104377455</v>
      </c>
      <c r="G39" s="99">
        <v>276.5</v>
      </c>
      <c r="H39" s="99">
        <v>237.3</v>
      </c>
      <c r="I39" s="104">
        <f>SUM(G39/H39)*100-100</f>
        <v>16.51917404129793</v>
      </c>
    </row>
    <row r="40" spans="1:9" ht="13.5" customHeight="1">
      <c r="A40" s="75" t="s">
        <v>53</v>
      </c>
      <c r="D40" s="99">
        <v>0.2</v>
      </c>
      <c r="E40" s="99" t="s">
        <v>43</v>
      </c>
      <c r="F40" s="103" t="s">
        <v>152</v>
      </c>
      <c r="G40" s="99">
        <v>0.2</v>
      </c>
      <c r="H40" s="99" t="s">
        <v>43</v>
      </c>
      <c r="I40" s="101" t="s">
        <v>44</v>
      </c>
    </row>
    <row r="41" spans="4:9" ht="13.5" customHeight="1">
      <c r="D41" s="99"/>
      <c r="E41" s="99"/>
      <c r="F41" s="101"/>
      <c r="G41" s="99"/>
      <c r="H41" s="99"/>
      <c r="I41" s="104"/>
    </row>
    <row r="42" spans="2:9" ht="13.5" customHeight="1">
      <c r="B42" s="75" t="s">
        <v>54</v>
      </c>
      <c r="D42" s="99">
        <v>8471</v>
      </c>
      <c r="E42" s="99">
        <v>8357</v>
      </c>
      <c r="F42" s="103">
        <f>SUM(D42/E42)*100-100</f>
        <v>1.364125882493724</v>
      </c>
      <c r="G42" s="99">
        <f>SUM(G34:G40)</f>
        <v>2064.1</v>
      </c>
      <c r="H42" s="99">
        <v>1721.9</v>
      </c>
      <c r="I42" s="104">
        <f>SUM(G42/H42)*100-100</f>
        <v>19.873395667576517</v>
      </c>
    </row>
    <row r="43" spans="4:9" ht="13.5" customHeight="1">
      <c r="D43" s="99"/>
      <c r="E43" s="99"/>
      <c r="F43" s="103"/>
      <c r="G43" s="99"/>
      <c r="H43" s="99"/>
      <c r="I43" s="104"/>
    </row>
    <row r="44" spans="1:9" ht="12.75">
      <c r="A44" s="75" t="s">
        <v>55</v>
      </c>
      <c r="D44" s="99">
        <v>126</v>
      </c>
      <c r="E44" s="99">
        <v>138.2</v>
      </c>
      <c r="F44" s="103">
        <f>SUM(D44/E44)*100-100</f>
        <v>-8.827785817655567</v>
      </c>
      <c r="G44" s="99">
        <v>100.9</v>
      </c>
      <c r="H44" s="99">
        <v>109</v>
      </c>
      <c r="I44" s="104">
        <f>SUM(G44/H44)*100-100</f>
        <v>-7.431192660550451</v>
      </c>
    </row>
    <row r="45" spans="1:9" ht="13.5" customHeight="1">
      <c r="A45" s="75" t="s">
        <v>56</v>
      </c>
      <c r="D45" s="99">
        <v>265.1</v>
      </c>
      <c r="E45" s="99">
        <v>254.4</v>
      </c>
      <c r="F45" s="103">
        <f>SUM(D45/E45)*100-100</f>
        <v>4.205974842767304</v>
      </c>
      <c r="G45" s="99">
        <v>210.8</v>
      </c>
      <c r="H45" s="99">
        <v>186.7</v>
      </c>
      <c r="I45" s="104">
        <f>SUM(G45/H45)*100-100</f>
        <v>12.908409212640606</v>
      </c>
    </row>
    <row r="46" spans="1:9" ht="13.5" customHeight="1">
      <c r="A46" s="75" t="s">
        <v>57</v>
      </c>
      <c r="D46" s="99">
        <v>871.7</v>
      </c>
      <c r="E46" s="99">
        <v>956.3</v>
      </c>
      <c r="F46" s="103">
        <f>SUM(D46/E46)*100-100</f>
        <v>-8.84659625640488</v>
      </c>
      <c r="G46" s="99">
        <v>721.3</v>
      </c>
      <c r="H46" s="99">
        <v>647</v>
      </c>
      <c r="I46" s="104">
        <f>SUM(G46/H46)*100-100</f>
        <v>11.483771251931984</v>
      </c>
    </row>
    <row r="47" spans="1:9" ht="12.75">
      <c r="A47" s="75" t="s">
        <v>58</v>
      </c>
      <c r="D47" s="99">
        <v>13418.4</v>
      </c>
      <c r="E47" s="99">
        <v>10733.5</v>
      </c>
      <c r="F47" s="103">
        <f>SUM(D47/E47)*100-100</f>
        <v>25.01420785391531</v>
      </c>
      <c r="G47" s="99">
        <v>10374</v>
      </c>
      <c r="H47" s="99">
        <v>8253.3</v>
      </c>
      <c r="I47" s="104">
        <f>SUM(G47/H47)*100-100</f>
        <v>25.69517647486461</v>
      </c>
    </row>
    <row r="48" spans="4:9" ht="13.5" customHeight="1">
      <c r="D48" s="99"/>
      <c r="E48" s="99"/>
      <c r="F48" s="103"/>
      <c r="G48" s="99"/>
      <c r="H48" s="99"/>
      <c r="I48" s="104"/>
    </row>
    <row r="49" spans="2:9" ht="13.5" customHeight="1">
      <c r="B49" s="75" t="s">
        <v>59</v>
      </c>
      <c r="D49" s="99">
        <f>SUM(D44:D48)</f>
        <v>14681.2</v>
      </c>
      <c r="E49" s="99">
        <v>12082.4</v>
      </c>
      <c r="F49" s="103">
        <f>SUM(D49/E49)*100-100</f>
        <v>21.508971727471376</v>
      </c>
      <c r="G49" s="99">
        <f>SUM(G44:G48)</f>
        <v>11407</v>
      </c>
      <c r="H49" s="99">
        <v>9196</v>
      </c>
      <c r="I49" s="104">
        <f>SUM(G49/H49)*100-100</f>
        <v>24.04306220095694</v>
      </c>
    </row>
    <row r="50" spans="4:9" ht="13.5" customHeight="1">
      <c r="D50" s="99"/>
      <c r="E50" s="99"/>
      <c r="F50" s="103"/>
      <c r="G50" s="99"/>
      <c r="H50" s="99"/>
      <c r="I50" s="104"/>
    </row>
    <row r="51" spans="1:9" ht="12.75">
      <c r="A51" s="75" t="s">
        <v>60</v>
      </c>
      <c r="D51" s="99">
        <v>422.2</v>
      </c>
      <c r="E51" s="99">
        <v>655.2</v>
      </c>
      <c r="F51" s="103">
        <f>SUM(D51/E51)*100-100</f>
        <v>-35.561660561660574</v>
      </c>
      <c r="G51" s="99">
        <v>45.6</v>
      </c>
      <c r="H51" s="99">
        <v>90</v>
      </c>
      <c r="I51" s="104">
        <f>SUM(G51/H51)*100-100</f>
        <v>-49.33333333333333</v>
      </c>
    </row>
    <row r="52" spans="4:9" ht="13.5" customHeight="1">
      <c r="D52" s="99"/>
      <c r="E52" s="99"/>
      <c r="F52" s="101"/>
      <c r="G52" s="99"/>
      <c r="H52" s="99"/>
      <c r="I52" s="109"/>
    </row>
    <row r="53" spans="1:9" ht="13.5" customHeight="1">
      <c r="A53" s="75" t="s">
        <v>61</v>
      </c>
      <c r="D53" s="106" t="s">
        <v>43</v>
      </c>
      <c r="E53" s="106" t="s">
        <v>43</v>
      </c>
      <c r="F53" s="106" t="s">
        <v>35</v>
      </c>
      <c r="G53" s="106" t="s">
        <v>43</v>
      </c>
      <c r="H53" s="106" t="s">
        <v>43</v>
      </c>
      <c r="I53" s="107" t="s">
        <v>36</v>
      </c>
    </row>
    <row r="54" spans="4:9" ht="12.75">
      <c r="D54" s="99"/>
      <c r="E54" s="99"/>
      <c r="F54" s="110"/>
      <c r="G54" s="99"/>
      <c r="H54" s="99"/>
      <c r="I54" s="109"/>
    </row>
    <row r="55" spans="1:9" ht="13.5" customHeight="1">
      <c r="A55" s="79"/>
      <c r="B55" s="79"/>
      <c r="C55" s="79" t="s">
        <v>62</v>
      </c>
      <c r="D55" s="111">
        <v>40745.6</v>
      </c>
      <c r="E55" s="111">
        <v>38445.9</v>
      </c>
      <c r="F55" s="112">
        <f>SUM(D55/E55)*100-100</f>
        <v>5.981652139760001</v>
      </c>
      <c r="G55" s="111">
        <v>19570.2</v>
      </c>
      <c r="H55" s="111">
        <v>17503.4</v>
      </c>
      <c r="I55" s="113">
        <f>SUM(G55/H55)*100-100</f>
        <v>11.807991590205333</v>
      </c>
    </row>
    <row r="56" ht="13.5" customHeight="1">
      <c r="A56" s="75" t="s">
        <v>63</v>
      </c>
    </row>
    <row r="57" spans="1:8" ht="13.5" customHeight="1">
      <c r="A57" s="75" t="s">
        <v>64</v>
      </c>
      <c r="D57" s="114"/>
      <c r="E57" s="114"/>
      <c r="G57" s="114"/>
      <c r="H57" s="114"/>
    </row>
    <row r="58" spans="4:8" ht="13.5" customHeight="1">
      <c r="D58" s="114"/>
      <c r="E58" s="114"/>
      <c r="G58" s="114"/>
      <c r="H58" s="114"/>
    </row>
    <row r="59" spans="4:8" ht="13.5" customHeight="1">
      <c r="D59" s="114"/>
      <c r="E59" s="114"/>
      <c r="F59" s="114"/>
      <c r="G59" s="114"/>
      <c r="H59" s="114"/>
    </row>
    <row r="60" spans="4:8" ht="13.5" customHeight="1">
      <c r="D60" s="114"/>
      <c r="E60" s="114"/>
      <c r="G60" s="114"/>
      <c r="H60" s="114"/>
    </row>
    <row r="61" spans="4:8" ht="13.5" customHeight="1">
      <c r="D61" s="114"/>
      <c r="E61" s="114"/>
      <c r="G61" s="114"/>
      <c r="H61" s="114"/>
    </row>
    <row r="62" spans="4:8" ht="13.5" customHeight="1">
      <c r="D62" s="114"/>
      <c r="E62" s="114"/>
      <c r="G62" s="114"/>
      <c r="H62" s="114"/>
    </row>
    <row r="63" ht="13.5" customHeight="1"/>
    <row r="64" ht="13.5" customHeight="1">
      <c r="A64" s="115">
        <v>2</v>
      </c>
    </row>
    <row r="65" ht="13.5" customHeight="1"/>
    <row r="66" ht="17.25" customHeight="1"/>
    <row r="67" ht="13.5" customHeight="1"/>
    <row r="68" spans="4:9" ht="12.75">
      <c r="D68" s="116"/>
      <c r="E68" s="116"/>
      <c r="F68" s="23"/>
      <c r="G68" s="116"/>
      <c r="H68" s="116"/>
      <c r="I68" s="23"/>
    </row>
    <row r="69" spans="4:9" ht="13.5" customHeight="1">
      <c r="D69" s="23"/>
      <c r="E69" s="23"/>
      <c r="F69" s="23"/>
      <c r="G69" s="23"/>
      <c r="H69" s="23"/>
      <c r="I69" s="23"/>
    </row>
    <row r="70" spans="4:9" ht="12.75">
      <c r="D70" s="117"/>
      <c r="E70" s="23"/>
      <c r="F70" s="23"/>
      <c r="G70" s="23"/>
      <c r="H70" s="23"/>
      <c r="I70" s="23"/>
    </row>
    <row r="71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mergeCells count="2">
    <mergeCell ref="D7:E8"/>
    <mergeCell ref="G7:H8"/>
  </mergeCells>
  <printOptions/>
  <pageMargins left="0.75" right="0.2362204724409449" top="0.1968503937007874" bottom="0.15748031496062992" header="0.1968503937007874" footer="0.15748031496062992"/>
  <pageSetup orientation="portrait" pageOrder="overThenDown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70"/>
  <sheetViews>
    <sheetView workbookViewId="0" topLeftCell="A1">
      <selection activeCell="A1" sqref="A1"/>
    </sheetView>
  </sheetViews>
  <sheetFormatPr defaultColWidth="11.421875" defaultRowHeight="12.75"/>
  <cols>
    <col min="1" max="2" width="9.8515625" style="75" customWidth="1"/>
    <col min="3" max="3" width="11.28125" style="118" customWidth="1"/>
    <col min="4" max="5" width="9.8515625" style="75" customWidth="1"/>
    <col min="6" max="6" width="10.8515625" style="119" customWidth="1"/>
    <col min="7" max="7" width="11.421875" style="75" customWidth="1"/>
    <col min="8" max="8" width="29.8515625" style="75" customWidth="1"/>
    <col min="9" max="16384" width="11.421875" style="75" customWidth="1"/>
  </cols>
  <sheetData>
    <row r="2" ht="13.5" customHeight="1"/>
    <row r="3" spans="1:8" ht="13.5" customHeight="1">
      <c r="A3" s="81"/>
      <c r="B3" s="79"/>
      <c r="C3" s="120" t="s">
        <v>65</v>
      </c>
      <c r="D3" s="79"/>
      <c r="E3" s="79"/>
      <c r="F3" s="121"/>
      <c r="G3" s="79"/>
      <c r="H3" s="79"/>
    </row>
    <row r="4" spans="1:8" ht="13.5" customHeight="1">
      <c r="A4" s="86" t="s">
        <v>20</v>
      </c>
      <c r="B4" s="87"/>
      <c r="C4" s="88"/>
      <c r="D4" s="89" t="s">
        <v>66</v>
      </c>
      <c r="E4" s="90"/>
      <c r="F4" s="122"/>
      <c r="G4" s="84"/>
      <c r="H4" s="84"/>
    </row>
    <row r="5" spans="1:8" ht="13.5" customHeight="1">
      <c r="A5" s="86" t="s">
        <v>150</v>
      </c>
      <c r="B5" s="87"/>
      <c r="C5" s="88"/>
      <c r="D5" s="86" t="s">
        <v>150</v>
      </c>
      <c r="E5" s="87"/>
      <c r="F5" s="123"/>
      <c r="G5" s="84"/>
      <c r="H5" s="84" t="s">
        <v>22</v>
      </c>
    </row>
    <row r="6" spans="1:8" ht="13.5" customHeight="1">
      <c r="A6" s="93">
        <v>2007</v>
      </c>
      <c r="B6" s="93">
        <v>2006</v>
      </c>
      <c r="C6" s="124" t="s">
        <v>1</v>
      </c>
      <c r="D6" s="93">
        <v>2007</v>
      </c>
      <c r="E6" s="93">
        <v>2006</v>
      </c>
      <c r="F6" s="125" t="s">
        <v>1</v>
      </c>
      <c r="G6" s="84"/>
      <c r="H6" s="84"/>
    </row>
    <row r="7" spans="1:8" ht="13.5" customHeight="1">
      <c r="A7" s="206" t="s">
        <v>23</v>
      </c>
      <c r="B7" s="207"/>
      <c r="C7" s="126" t="s">
        <v>3</v>
      </c>
      <c r="D7" s="206" t="s">
        <v>23</v>
      </c>
      <c r="E7" s="207"/>
      <c r="F7" s="127" t="s">
        <v>3</v>
      </c>
      <c r="G7" s="84"/>
      <c r="H7" s="84"/>
    </row>
    <row r="8" spans="1:8" ht="13.5" customHeight="1">
      <c r="A8" s="208"/>
      <c r="B8" s="209"/>
      <c r="C8" s="128" t="s">
        <v>4</v>
      </c>
      <c r="D8" s="208"/>
      <c r="E8" s="209"/>
      <c r="F8" s="129" t="s">
        <v>4</v>
      </c>
      <c r="G8" s="96"/>
      <c r="H8" s="96"/>
    </row>
    <row r="9" spans="1:6" ht="13.5" customHeight="1">
      <c r="A9" s="99"/>
      <c r="B9" s="100"/>
      <c r="C9" s="108"/>
      <c r="D9" s="99"/>
      <c r="E9" s="100"/>
      <c r="F9" s="130"/>
    </row>
    <row r="10" spans="1:7" ht="13.5" customHeight="1">
      <c r="A10" s="99">
        <v>726.7</v>
      </c>
      <c r="B10" s="99">
        <v>522.3</v>
      </c>
      <c r="C10" s="104">
        <f>SUM(A10/B10)*100-100</f>
        <v>39.13459697491865</v>
      </c>
      <c r="D10" s="99">
        <v>245.9</v>
      </c>
      <c r="E10" s="99">
        <v>259.2</v>
      </c>
      <c r="F10" s="104">
        <f>SUM(D10/E10)*100-100</f>
        <v>-5.131172839506178</v>
      </c>
      <c r="G10" s="75" t="s">
        <v>24</v>
      </c>
    </row>
    <row r="11" spans="1:6" ht="13.5" customHeight="1">
      <c r="A11" s="99"/>
      <c r="B11" s="99"/>
      <c r="C11" s="104"/>
      <c r="D11" s="99"/>
      <c r="E11" s="99"/>
      <c r="F11" s="104"/>
    </row>
    <row r="12" spans="1:7" ht="13.5" customHeight="1">
      <c r="A12" s="99">
        <f>SUM(A14:A21)</f>
        <v>11329.300000000001</v>
      </c>
      <c r="B12" s="99">
        <v>10531.1</v>
      </c>
      <c r="C12" s="104">
        <f>SUM(A12/B12)*100-100</f>
        <v>7.579455137639954</v>
      </c>
      <c r="D12" s="99">
        <f>SUM(D14:D21)</f>
        <v>6895.2</v>
      </c>
      <c r="E12" s="99">
        <v>5941.3</v>
      </c>
      <c r="F12" s="104">
        <f>SUM(D12/E12)*100-100</f>
        <v>16.055408748926993</v>
      </c>
      <c r="G12" s="75" t="s">
        <v>25</v>
      </c>
    </row>
    <row r="13" spans="1:7" ht="13.5" customHeight="1">
      <c r="A13" s="105"/>
      <c r="B13" s="105"/>
      <c r="C13" s="104"/>
      <c r="D13" s="105"/>
      <c r="E13" s="105"/>
      <c r="F13" s="104"/>
      <c r="G13" s="75" t="s">
        <v>26</v>
      </c>
    </row>
    <row r="14" spans="1:7" ht="13.5" customHeight="1">
      <c r="A14" s="99">
        <v>7180.1</v>
      </c>
      <c r="B14" s="99">
        <v>6177.8</v>
      </c>
      <c r="C14" s="104">
        <f aca="true" t="shared" si="0" ref="C14:C20">SUM(A14/B14)*100-100</f>
        <v>16.22422221502802</v>
      </c>
      <c r="D14" s="99">
        <v>5436.1</v>
      </c>
      <c r="E14" s="99">
        <v>4459.6</v>
      </c>
      <c r="F14" s="104">
        <f aca="true" t="shared" si="1" ref="F14:F20">SUM(D14/E14)*100-100</f>
        <v>21.89658265315275</v>
      </c>
      <c r="G14" s="75" t="s">
        <v>27</v>
      </c>
    </row>
    <row r="15" spans="1:7" ht="12">
      <c r="A15" s="99">
        <v>769.6</v>
      </c>
      <c r="B15" s="99">
        <v>746.9</v>
      </c>
      <c r="C15" s="104">
        <f t="shared" si="0"/>
        <v>3.039228812424682</v>
      </c>
      <c r="D15" s="99">
        <v>437.8</v>
      </c>
      <c r="E15" s="99">
        <v>421.4</v>
      </c>
      <c r="F15" s="104">
        <f t="shared" si="1"/>
        <v>3.8917892738490707</v>
      </c>
      <c r="G15" s="75" t="s">
        <v>28</v>
      </c>
    </row>
    <row r="16" spans="1:7" ht="13.5" customHeight="1">
      <c r="A16" s="99">
        <v>494</v>
      </c>
      <c r="B16" s="99">
        <v>619</v>
      </c>
      <c r="C16" s="104">
        <f t="shared" si="0"/>
        <v>-20.19386106623587</v>
      </c>
      <c r="D16" s="99">
        <v>29.8</v>
      </c>
      <c r="E16" s="99">
        <v>33.5</v>
      </c>
      <c r="F16" s="104">
        <f t="shared" si="1"/>
        <v>-11.044776119402982</v>
      </c>
      <c r="G16" s="75" t="s">
        <v>29</v>
      </c>
    </row>
    <row r="17" spans="1:7" ht="13.5" customHeight="1">
      <c r="A17" s="99">
        <v>1659.9</v>
      </c>
      <c r="B17" s="99">
        <v>1527.8</v>
      </c>
      <c r="C17" s="104">
        <f t="shared" si="0"/>
        <v>8.646419688440915</v>
      </c>
      <c r="D17" s="99">
        <v>492.2</v>
      </c>
      <c r="E17" s="99">
        <v>570.8</v>
      </c>
      <c r="F17" s="104">
        <f t="shared" si="1"/>
        <v>-13.770147161878072</v>
      </c>
      <c r="G17" s="75" t="s">
        <v>30</v>
      </c>
    </row>
    <row r="18" spans="1:7" ht="13.5" customHeight="1">
      <c r="A18" s="99">
        <v>303.9</v>
      </c>
      <c r="B18" s="99">
        <v>367.9</v>
      </c>
      <c r="C18" s="104">
        <f t="shared" si="0"/>
        <v>-17.396031530307155</v>
      </c>
      <c r="D18" s="99">
        <v>44.4</v>
      </c>
      <c r="E18" s="99">
        <v>47.7</v>
      </c>
      <c r="F18" s="104">
        <f t="shared" si="1"/>
        <v>-6.918238993710702</v>
      </c>
      <c r="G18" s="75" t="s">
        <v>31</v>
      </c>
    </row>
    <row r="19" spans="1:7" ht="13.5" customHeight="1">
      <c r="A19" s="99">
        <v>590.6</v>
      </c>
      <c r="B19" s="99">
        <v>673.2</v>
      </c>
      <c r="C19" s="104">
        <f t="shared" si="0"/>
        <v>-12.269756387403447</v>
      </c>
      <c r="D19" s="99">
        <v>326</v>
      </c>
      <c r="E19" s="99">
        <v>285.4</v>
      </c>
      <c r="F19" s="104">
        <f t="shared" si="1"/>
        <v>14.225648213034333</v>
      </c>
      <c r="G19" s="75" t="s">
        <v>32</v>
      </c>
    </row>
    <row r="20" spans="1:7" ht="13.5" customHeight="1">
      <c r="A20" s="99">
        <v>331.2</v>
      </c>
      <c r="B20" s="99">
        <v>418</v>
      </c>
      <c r="C20" s="104">
        <f t="shared" si="0"/>
        <v>-20.765550239234457</v>
      </c>
      <c r="D20" s="99">
        <v>128.9</v>
      </c>
      <c r="E20" s="99">
        <v>122.9</v>
      </c>
      <c r="F20" s="104">
        <f t="shared" si="1"/>
        <v>4.882017900732308</v>
      </c>
      <c r="G20" s="75" t="s">
        <v>33</v>
      </c>
    </row>
    <row r="21" spans="1:7" ht="13.5" customHeight="1">
      <c r="A21" s="106" t="s">
        <v>43</v>
      </c>
      <c r="B21" s="99">
        <v>0.5</v>
      </c>
      <c r="C21" s="107" t="s">
        <v>36</v>
      </c>
      <c r="D21" s="106" t="s">
        <v>43</v>
      </c>
      <c r="E21" s="106" t="s">
        <v>43</v>
      </c>
      <c r="F21" s="107" t="s">
        <v>67</v>
      </c>
      <c r="G21" s="75" t="s">
        <v>34</v>
      </c>
    </row>
    <row r="22" spans="1:6" ht="13.5" customHeight="1">
      <c r="A22" s="99"/>
      <c r="B22" s="99"/>
      <c r="C22" s="108"/>
      <c r="D22" s="99"/>
      <c r="E22" s="99"/>
      <c r="F22" s="101"/>
    </row>
    <row r="23" spans="1:8" ht="12">
      <c r="A23" s="99">
        <f>SUM(A10:A12)</f>
        <v>12056.000000000002</v>
      </c>
      <c r="B23" s="99">
        <v>11053.4</v>
      </c>
      <c r="C23" s="104">
        <f>SUM(A23/B23)*100-100</f>
        <v>9.070512240577571</v>
      </c>
      <c r="D23" s="99">
        <v>7141.2</v>
      </c>
      <c r="E23" s="99">
        <v>6200.4</v>
      </c>
      <c r="F23" s="104">
        <f>SUM(D23/E23)*100-100</f>
        <v>15.17321463131411</v>
      </c>
      <c r="H23" s="75" t="s">
        <v>37</v>
      </c>
    </row>
    <row r="24" spans="1:6" ht="13.5" customHeight="1">
      <c r="A24" s="99"/>
      <c r="B24" s="99"/>
      <c r="C24" s="99"/>
      <c r="D24" s="99"/>
      <c r="E24" s="99"/>
      <c r="F24" s="108"/>
    </row>
    <row r="25" spans="1:7" ht="13.5" customHeight="1">
      <c r="A25" s="99">
        <v>383.2</v>
      </c>
      <c r="B25" s="99">
        <v>562.9</v>
      </c>
      <c r="C25" s="104">
        <f aca="true" t="shared" si="2" ref="C25:C30">SUM(A25/B25)*100-100</f>
        <v>-31.923965180316216</v>
      </c>
      <c r="D25" s="99">
        <v>162.1</v>
      </c>
      <c r="E25" s="99">
        <v>295.8</v>
      </c>
      <c r="F25" s="104">
        <f>SUM(D25/E25)*100-100</f>
        <v>-45.19945909398242</v>
      </c>
      <c r="G25" s="75" t="s">
        <v>38</v>
      </c>
    </row>
    <row r="26" spans="1:7" ht="12">
      <c r="A26" s="99">
        <v>214.2</v>
      </c>
      <c r="B26" s="99">
        <v>188.6</v>
      </c>
      <c r="C26" s="104">
        <f t="shared" si="2"/>
        <v>13.573700954400849</v>
      </c>
      <c r="D26" s="99">
        <v>57.9</v>
      </c>
      <c r="E26" s="99">
        <v>49.9</v>
      </c>
      <c r="F26" s="104">
        <f>SUM(D26/E26)*100-100</f>
        <v>16.032064128256508</v>
      </c>
      <c r="G26" s="75" t="s">
        <v>39</v>
      </c>
    </row>
    <row r="27" spans="1:7" ht="13.5" customHeight="1">
      <c r="A27" s="99">
        <v>293.1</v>
      </c>
      <c r="B27" s="99">
        <v>198.2</v>
      </c>
      <c r="C27" s="104">
        <f t="shared" si="2"/>
        <v>47.8809283551968</v>
      </c>
      <c r="D27" s="99">
        <v>102.3</v>
      </c>
      <c r="E27" s="99">
        <v>72.1</v>
      </c>
      <c r="F27" s="104">
        <f>SUM(D27/E27)*100-100</f>
        <v>41.886269070735096</v>
      </c>
      <c r="G27" s="75" t="s">
        <v>40</v>
      </c>
    </row>
    <row r="28" spans="1:7" ht="13.5" customHeight="1">
      <c r="A28" s="99">
        <v>303.2</v>
      </c>
      <c r="B28" s="99">
        <v>186.8</v>
      </c>
      <c r="C28" s="104">
        <f t="shared" si="2"/>
        <v>62.31263383297642</v>
      </c>
      <c r="D28" s="99">
        <v>139.9</v>
      </c>
      <c r="E28" s="99">
        <v>89.9</v>
      </c>
      <c r="F28" s="104">
        <f>SUM(D28/E28)*100-100</f>
        <v>55.61735261401557</v>
      </c>
      <c r="G28" s="75" t="s">
        <v>41</v>
      </c>
    </row>
    <row r="29" spans="1:7" ht="13.5" customHeight="1">
      <c r="A29" s="99">
        <v>2.3</v>
      </c>
      <c r="B29" s="99">
        <v>88.3</v>
      </c>
      <c r="C29" s="104">
        <f t="shared" si="2"/>
        <v>-97.39524348810872</v>
      </c>
      <c r="D29" s="99">
        <v>1.8</v>
      </c>
      <c r="E29" s="99">
        <v>0.4</v>
      </c>
      <c r="F29" s="104">
        <f>SUM(D29/E29)*100-100</f>
        <v>350</v>
      </c>
      <c r="G29" s="75" t="s">
        <v>42</v>
      </c>
    </row>
    <row r="30" spans="1:7" ht="12">
      <c r="A30" s="99">
        <v>17.7</v>
      </c>
      <c r="B30" s="99">
        <v>23.2</v>
      </c>
      <c r="C30" s="104">
        <f t="shared" si="2"/>
        <v>-23.706896551724142</v>
      </c>
      <c r="D30" s="99">
        <v>0.8</v>
      </c>
      <c r="E30" s="99" t="s">
        <v>43</v>
      </c>
      <c r="F30" s="101" t="s">
        <v>68</v>
      </c>
      <c r="G30" s="75" t="s">
        <v>45</v>
      </c>
    </row>
    <row r="31" spans="1:6" ht="13.5" customHeight="1">
      <c r="A31" s="99"/>
      <c r="B31" s="99"/>
      <c r="C31" s="104"/>
      <c r="D31" s="99"/>
      <c r="E31" s="99"/>
      <c r="F31" s="108"/>
    </row>
    <row r="32" spans="1:8" ht="13.5" customHeight="1">
      <c r="A32" s="99">
        <v>1213.6</v>
      </c>
      <c r="B32" s="99">
        <v>1248</v>
      </c>
      <c r="C32" s="104">
        <f>SUM(A32/B32)*100-100</f>
        <v>-2.7564102564102626</v>
      </c>
      <c r="D32" s="99">
        <f>SUM(D25:D30)</f>
        <v>464.80000000000007</v>
      </c>
      <c r="E32" s="99">
        <v>508</v>
      </c>
      <c r="F32" s="104">
        <f>SUM(D32/E32)*100-100</f>
        <v>-8.503937007874</v>
      </c>
      <c r="H32" s="75" t="s">
        <v>46</v>
      </c>
    </row>
    <row r="33" spans="1:6" ht="12">
      <c r="A33" s="99"/>
      <c r="B33" s="99"/>
      <c r="C33" s="104"/>
      <c r="D33" s="99"/>
      <c r="E33" s="99"/>
      <c r="F33" s="104"/>
    </row>
    <row r="34" spans="1:7" ht="13.5" customHeight="1">
      <c r="A34" s="99">
        <v>1005.7</v>
      </c>
      <c r="B34" s="99">
        <v>1010.3</v>
      </c>
      <c r="C34" s="104">
        <f aca="true" t="shared" si="3" ref="C34:C39">SUM(A34/B34)*100-100</f>
        <v>-0.45531030387012095</v>
      </c>
      <c r="D34" s="99">
        <v>769.8</v>
      </c>
      <c r="E34" s="99">
        <v>794.7</v>
      </c>
      <c r="F34" s="104">
        <f aca="true" t="shared" si="4" ref="F34:F39">SUM(D34/E34)*100-100</f>
        <v>-3.1332578331445973</v>
      </c>
      <c r="G34" s="75" t="s">
        <v>47</v>
      </c>
    </row>
    <row r="35" spans="1:7" ht="13.5" customHeight="1">
      <c r="A35" s="99">
        <v>376.8</v>
      </c>
      <c r="B35" s="99">
        <v>487.8</v>
      </c>
      <c r="C35" s="104">
        <f t="shared" si="3"/>
        <v>-22.755227552275528</v>
      </c>
      <c r="D35" s="99">
        <v>249.7</v>
      </c>
      <c r="E35" s="99">
        <v>297.6</v>
      </c>
      <c r="F35" s="104">
        <f t="shared" si="4"/>
        <v>-16.09543010752688</v>
      </c>
      <c r="G35" s="75" t="s">
        <v>48</v>
      </c>
    </row>
    <row r="36" spans="1:7" ht="13.5" customHeight="1">
      <c r="A36" s="99">
        <v>1386.9</v>
      </c>
      <c r="B36" s="99">
        <v>1323.2</v>
      </c>
      <c r="C36" s="104">
        <f t="shared" si="3"/>
        <v>4.814087061668687</v>
      </c>
      <c r="D36" s="99">
        <v>529.9</v>
      </c>
      <c r="E36" s="99">
        <v>487.5</v>
      </c>
      <c r="F36" s="104">
        <f t="shared" si="4"/>
        <v>8.697435897435895</v>
      </c>
      <c r="G36" s="75" t="s">
        <v>49</v>
      </c>
    </row>
    <row r="37" spans="1:7" ht="13.5" customHeight="1">
      <c r="A37" s="99">
        <v>0</v>
      </c>
      <c r="B37" s="99">
        <v>112.7</v>
      </c>
      <c r="C37" s="101" t="s">
        <v>44</v>
      </c>
      <c r="D37" s="99">
        <v>0</v>
      </c>
      <c r="E37" s="99">
        <v>93.9</v>
      </c>
      <c r="F37" s="101" t="s">
        <v>68</v>
      </c>
      <c r="G37" s="75" t="s">
        <v>50</v>
      </c>
    </row>
    <row r="38" spans="1:7" ht="13.5" customHeight="1">
      <c r="A38" s="99">
        <v>2.2</v>
      </c>
      <c r="B38" s="99">
        <v>3.5</v>
      </c>
      <c r="C38" s="104">
        <f t="shared" si="3"/>
        <v>-37.14285714285713</v>
      </c>
      <c r="D38" s="99">
        <v>1.9</v>
      </c>
      <c r="E38" s="99">
        <v>2.5</v>
      </c>
      <c r="F38" s="104">
        <f t="shared" si="4"/>
        <v>-24</v>
      </c>
      <c r="G38" s="75" t="s">
        <v>51</v>
      </c>
    </row>
    <row r="39" spans="1:7" ht="12">
      <c r="A39" s="99">
        <v>296</v>
      </c>
      <c r="B39" s="99">
        <v>300.5</v>
      </c>
      <c r="C39" s="104">
        <f t="shared" si="3"/>
        <v>-1.4975041597337793</v>
      </c>
      <c r="D39" s="99">
        <v>196.6</v>
      </c>
      <c r="E39" s="99">
        <v>185.9</v>
      </c>
      <c r="F39" s="104">
        <f t="shared" si="4"/>
        <v>5.755782678859589</v>
      </c>
      <c r="G39" s="75" t="s">
        <v>52</v>
      </c>
    </row>
    <row r="40" spans="1:7" ht="13.5" customHeight="1">
      <c r="A40" s="106" t="s">
        <v>43</v>
      </c>
      <c r="B40" s="106" t="s">
        <v>43</v>
      </c>
      <c r="C40" s="107" t="s">
        <v>36</v>
      </c>
      <c r="D40" s="106" t="s">
        <v>43</v>
      </c>
      <c r="E40" s="106" t="s">
        <v>43</v>
      </c>
      <c r="F40" s="107" t="s">
        <v>67</v>
      </c>
      <c r="G40" s="75" t="s">
        <v>53</v>
      </c>
    </row>
    <row r="41" spans="1:6" ht="13.5" customHeight="1">
      <c r="A41" s="99"/>
      <c r="B41" s="99"/>
      <c r="C41" s="104"/>
      <c r="D41" s="99"/>
      <c r="E41" s="99"/>
      <c r="F41" s="104"/>
    </row>
    <row r="42" spans="1:8" ht="13.5" customHeight="1">
      <c r="A42" s="99">
        <f>SUM(A34:A39)</f>
        <v>3067.6</v>
      </c>
      <c r="B42" s="99">
        <v>3238</v>
      </c>
      <c r="C42" s="104">
        <f>SUM(A42/B42)*100-100</f>
        <v>-5.2625077208153215</v>
      </c>
      <c r="D42" s="99">
        <f>SUM(D34:D39)</f>
        <v>1747.9</v>
      </c>
      <c r="E42" s="99">
        <v>1862</v>
      </c>
      <c r="F42" s="104">
        <f>SUM(D42/E42)*100-100</f>
        <v>-6.127819548872168</v>
      </c>
      <c r="H42" s="75" t="s">
        <v>54</v>
      </c>
    </row>
    <row r="43" spans="1:6" ht="13.5" customHeight="1">
      <c r="A43" s="99"/>
      <c r="B43" s="99"/>
      <c r="C43" s="104"/>
      <c r="D43" s="99"/>
      <c r="E43" s="99"/>
      <c r="F43" s="104"/>
    </row>
    <row r="44" spans="1:7" ht="12">
      <c r="A44" s="99">
        <v>377.8</v>
      </c>
      <c r="B44" s="99">
        <v>297.2</v>
      </c>
      <c r="C44" s="104">
        <f>SUM(A44/B44)*100-100</f>
        <v>27.11978465679678</v>
      </c>
      <c r="D44" s="99">
        <v>315.2</v>
      </c>
      <c r="E44" s="99">
        <v>207.8</v>
      </c>
      <c r="F44" s="104">
        <f>SUM(D44/E44)*100-100</f>
        <v>51.68431183830603</v>
      </c>
      <c r="G44" s="75" t="s">
        <v>55</v>
      </c>
    </row>
    <row r="45" spans="1:7" ht="13.5" customHeight="1">
      <c r="A45" s="99">
        <v>1803.5</v>
      </c>
      <c r="B45" s="99">
        <v>2105.8</v>
      </c>
      <c r="C45" s="104">
        <f>SUM(A45/B45)*100-100</f>
        <v>-14.355589324722203</v>
      </c>
      <c r="D45" s="99">
        <v>1038</v>
      </c>
      <c r="E45" s="99">
        <v>1222.1</v>
      </c>
      <c r="F45" s="104">
        <f>SUM(D45/E45)*100-100</f>
        <v>-15.064233696096878</v>
      </c>
      <c r="G45" s="75" t="s">
        <v>56</v>
      </c>
    </row>
    <row r="46" spans="1:7" ht="13.5" customHeight="1">
      <c r="A46" s="99">
        <v>720.1</v>
      </c>
      <c r="B46" s="99">
        <v>690.9</v>
      </c>
      <c r="C46" s="104">
        <f>SUM(A46/B46)*100-100</f>
        <v>4.226371399623702</v>
      </c>
      <c r="D46" s="99">
        <v>479.7</v>
      </c>
      <c r="E46" s="99">
        <v>542.2</v>
      </c>
      <c r="F46" s="104">
        <f>SUM(D46/E46)*100-100</f>
        <v>-11.527111766875692</v>
      </c>
      <c r="G46" s="75" t="s">
        <v>57</v>
      </c>
    </row>
    <row r="47" spans="1:7" ht="12">
      <c r="A47" s="99">
        <v>9197.2</v>
      </c>
      <c r="B47" s="99">
        <v>8992.3</v>
      </c>
      <c r="C47" s="104">
        <f>SUM(A47/B47)*100-100</f>
        <v>2.2786161493722545</v>
      </c>
      <c r="D47" s="99">
        <v>6924.2</v>
      </c>
      <c r="E47" s="99">
        <v>7072.6</v>
      </c>
      <c r="F47" s="104">
        <f>SUM(D47/E47)*100-100</f>
        <v>-2.0982382716398575</v>
      </c>
      <c r="G47" s="75" t="s">
        <v>58</v>
      </c>
    </row>
    <row r="48" spans="1:6" ht="13.5" customHeight="1">
      <c r="A48" s="99"/>
      <c r="B48" s="99"/>
      <c r="C48" s="104"/>
      <c r="D48" s="99"/>
      <c r="E48" s="99"/>
      <c r="F48" s="104"/>
    </row>
    <row r="49" spans="1:8" ht="13.5" customHeight="1">
      <c r="A49" s="99">
        <f>SUM(A44:A47)</f>
        <v>12098.6</v>
      </c>
      <c r="B49" s="99">
        <v>12086.1</v>
      </c>
      <c r="C49" s="104">
        <f>SUM(A49/B49)*100-100</f>
        <v>0.10342459519614522</v>
      </c>
      <c r="D49" s="99">
        <f>SUM(D44:D47)</f>
        <v>8757.1</v>
      </c>
      <c r="E49" s="99">
        <v>9044.7</v>
      </c>
      <c r="F49" s="104">
        <f>SUM(D49/E49)*100-100</f>
        <v>-3.1797627339768155</v>
      </c>
      <c r="H49" s="75" t="s">
        <v>59</v>
      </c>
    </row>
    <row r="50" spans="1:6" ht="13.5" customHeight="1">
      <c r="A50" s="99"/>
      <c r="B50" s="99"/>
      <c r="C50" s="104"/>
      <c r="D50" s="99"/>
      <c r="E50" s="99"/>
      <c r="F50" s="104"/>
    </row>
    <row r="51" spans="1:7" ht="12">
      <c r="A51" s="99">
        <v>187.5</v>
      </c>
      <c r="B51" s="99">
        <v>217.1</v>
      </c>
      <c r="C51" s="104">
        <f>SUM(A51/B51)*100-100</f>
        <v>-13.63426992169508</v>
      </c>
      <c r="D51" s="99">
        <v>113.7</v>
      </c>
      <c r="E51" s="99">
        <v>146.3</v>
      </c>
      <c r="F51" s="104">
        <f>SUM(D51/E51)*100-100</f>
        <v>-22.28298017771702</v>
      </c>
      <c r="G51" s="75" t="s">
        <v>60</v>
      </c>
    </row>
    <row r="52" spans="1:6" ht="13.5" customHeight="1">
      <c r="A52" s="99"/>
      <c r="B52" s="99"/>
      <c r="C52" s="108"/>
      <c r="D52" s="99"/>
      <c r="E52" s="99"/>
      <c r="F52" s="101"/>
    </row>
    <row r="53" spans="1:7" ht="13.5" customHeight="1">
      <c r="A53" s="106" t="s">
        <v>43</v>
      </c>
      <c r="B53" s="106" t="s">
        <v>43</v>
      </c>
      <c r="C53" s="107" t="s">
        <v>36</v>
      </c>
      <c r="D53" s="106" t="s">
        <v>43</v>
      </c>
      <c r="E53" s="106" t="s">
        <v>43</v>
      </c>
      <c r="F53" s="107" t="s">
        <v>67</v>
      </c>
      <c r="G53" s="75" t="s">
        <v>61</v>
      </c>
    </row>
    <row r="54" spans="1:6" ht="12">
      <c r="A54" s="99"/>
      <c r="B54" s="99"/>
      <c r="C54" s="108"/>
      <c r="D54" s="99"/>
      <c r="E54" s="99"/>
      <c r="F54" s="101"/>
    </row>
    <row r="55" spans="1:8" ht="13.5" customHeight="1">
      <c r="A55" s="111">
        <v>28623.3</v>
      </c>
      <c r="B55" s="111">
        <v>27842.6</v>
      </c>
      <c r="C55" s="113">
        <f>SUM(A55/B55)*100-100</f>
        <v>2.803976640112623</v>
      </c>
      <c r="D55" s="111">
        <v>18224.7</v>
      </c>
      <c r="E55" s="111">
        <v>17761.4</v>
      </c>
      <c r="F55" s="113">
        <f>SUM(D55/E55)*100-100</f>
        <v>2.6084655488869117</v>
      </c>
      <c r="G55" s="131" t="s">
        <v>20</v>
      </c>
      <c r="H55" s="131"/>
    </row>
    <row r="56" ht="13.5" customHeight="1"/>
    <row r="57" spans="1:5" ht="13.5" customHeight="1">
      <c r="A57" s="114"/>
      <c r="B57" s="114"/>
      <c r="D57" s="114"/>
      <c r="E57" s="114"/>
    </row>
    <row r="58" spans="1:5" ht="13.5" customHeight="1">
      <c r="A58" s="114"/>
      <c r="B58" s="114"/>
      <c r="D58" s="114"/>
      <c r="E58" s="114"/>
    </row>
    <row r="59" spans="1:5" ht="13.5" customHeight="1">
      <c r="A59" s="114"/>
      <c r="B59" s="114"/>
      <c r="C59" s="114"/>
      <c r="D59" s="114"/>
      <c r="E59" s="114"/>
    </row>
    <row r="60" spans="1:5" ht="13.5" customHeight="1">
      <c r="A60" s="114"/>
      <c r="B60" s="114"/>
      <c r="D60" s="114"/>
      <c r="E60" s="114"/>
    </row>
    <row r="61" spans="1:5" ht="13.5" customHeight="1">
      <c r="A61" s="114"/>
      <c r="B61" s="114"/>
      <c r="D61" s="114"/>
      <c r="E61" s="114"/>
    </row>
    <row r="62" spans="1:5" ht="13.5" customHeight="1">
      <c r="A62" s="114"/>
      <c r="B62" s="114"/>
      <c r="D62" s="114"/>
      <c r="E62" s="114"/>
    </row>
    <row r="63" ht="13.5" customHeight="1"/>
    <row r="64" ht="13.5" customHeight="1">
      <c r="H64" s="132">
        <v>3</v>
      </c>
    </row>
    <row r="65" ht="13.5" customHeight="1"/>
    <row r="66" ht="13.5" customHeight="1"/>
    <row r="67" ht="13.5" customHeight="1"/>
    <row r="68" spans="1:5" ht="12.75">
      <c r="A68" s="133"/>
      <c r="B68" s="28"/>
      <c r="C68" s="23"/>
      <c r="D68" s="116"/>
      <c r="E68" s="28"/>
    </row>
    <row r="69" spans="1:5" ht="13.5" customHeight="1">
      <c r="A69" s="23"/>
      <c r="C69" s="23"/>
      <c r="D69" s="23"/>
      <c r="E69" s="23"/>
    </row>
    <row r="70" spans="1:5" ht="12.75">
      <c r="A70" s="23"/>
      <c r="B70" s="23"/>
      <c r="C70" s="23"/>
      <c r="D70" s="23"/>
      <c r="E70" s="23"/>
    </row>
    <row r="71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mergeCells count="2">
    <mergeCell ref="A7:B8"/>
    <mergeCell ref="D7:E8"/>
  </mergeCells>
  <printOptions/>
  <pageMargins left="0.75" right="0.2362204724409449" top="0.1968503937007874" bottom="0.15748031496062992" header="0.1968503937007874" footer="0.15748031496062992"/>
  <pageSetup orientation="portrait" pageOrder="overThenDown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2"/>
  <sheetViews>
    <sheetView workbookViewId="0" topLeftCell="A1">
      <selection activeCell="A1" sqref="A1"/>
    </sheetView>
  </sheetViews>
  <sheetFormatPr defaultColWidth="11.421875" defaultRowHeight="12.75"/>
  <cols>
    <col min="1" max="1" width="9.00390625" style="75" customWidth="1"/>
    <col min="2" max="2" width="24.8515625" style="75" customWidth="1"/>
    <col min="3" max="3" width="5.00390625" style="75" customWidth="1"/>
    <col min="4" max="4" width="1.8515625" style="75" hidden="1" customWidth="1"/>
    <col min="5" max="6" width="9.7109375" style="135" customWidth="1"/>
    <col min="7" max="7" width="11.7109375" style="136" bestFit="1" customWidth="1"/>
    <col min="8" max="9" width="9.7109375" style="135" customWidth="1"/>
    <col min="10" max="10" width="11.7109375" style="119" bestFit="1" customWidth="1"/>
    <col min="11" max="16384" width="11.421875" style="75" customWidth="1"/>
  </cols>
  <sheetData>
    <row r="1" ht="12">
      <c r="A1" s="134" t="s">
        <v>156</v>
      </c>
    </row>
    <row r="2" ht="13.5" customHeight="1"/>
    <row r="3" spans="1:10" ht="13.5" customHeight="1">
      <c r="A3" s="153"/>
      <c r="B3" s="154"/>
      <c r="C3" s="153"/>
      <c r="D3" s="155"/>
      <c r="E3" s="210" t="s">
        <v>7</v>
      </c>
      <c r="F3" s="211"/>
      <c r="G3" s="212"/>
      <c r="H3" s="210" t="s">
        <v>11</v>
      </c>
      <c r="I3" s="211"/>
      <c r="J3" s="211"/>
    </row>
    <row r="4" spans="1:10" ht="13.5" customHeight="1">
      <c r="A4" s="156" t="s">
        <v>69</v>
      </c>
      <c r="B4" s="157"/>
      <c r="C4" s="158"/>
      <c r="D4" s="159"/>
      <c r="E4" s="213"/>
      <c r="F4" s="214"/>
      <c r="G4" s="215"/>
      <c r="H4" s="213"/>
      <c r="I4" s="214"/>
      <c r="J4" s="214"/>
    </row>
    <row r="5" spans="1:10" ht="13.5" customHeight="1">
      <c r="A5" s="160" t="s">
        <v>70</v>
      </c>
      <c r="B5" s="158" t="s">
        <v>71</v>
      </c>
      <c r="C5" s="158"/>
      <c r="D5" s="159"/>
      <c r="E5" s="161" t="s">
        <v>150</v>
      </c>
      <c r="F5" s="162"/>
      <c r="G5" s="163"/>
      <c r="H5" s="161" t="s">
        <v>150</v>
      </c>
      <c r="I5" s="162"/>
      <c r="J5" s="164"/>
    </row>
    <row r="6" spans="1:10" ht="13.5" customHeight="1">
      <c r="A6" s="156" t="s">
        <v>72</v>
      </c>
      <c r="B6" s="157"/>
      <c r="C6" s="158"/>
      <c r="D6" s="159"/>
      <c r="E6" s="165">
        <v>2007</v>
      </c>
      <c r="F6" s="165">
        <v>2006</v>
      </c>
      <c r="G6" s="166" t="s">
        <v>1</v>
      </c>
      <c r="H6" s="165">
        <v>2007</v>
      </c>
      <c r="I6" s="165">
        <v>2006</v>
      </c>
      <c r="J6" s="167" t="s">
        <v>1</v>
      </c>
    </row>
    <row r="7" spans="1:10" ht="13.5" customHeight="1">
      <c r="A7" s="156" t="s">
        <v>73</v>
      </c>
      <c r="B7" s="157"/>
      <c r="C7" s="158"/>
      <c r="D7" s="159"/>
      <c r="E7" s="210" t="s">
        <v>74</v>
      </c>
      <c r="F7" s="212"/>
      <c r="G7" s="168" t="s">
        <v>3</v>
      </c>
      <c r="H7" s="210" t="s">
        <v>74</v>
      </c>
      <c r="I7" s="212"/>
      <c r="J7" s="169" t="s">
        <v>3</v>
      </c>
    </row>
    <row r="8" spans="1:10" ht="13.5" customHeight="1">
      <c r="A8" s="170"/>
      <c r="B8" s="171"/>
      <c r="C8" s="170"/>
      <c r="D8" s="172"/>
      <c r="E8" s="213"/>
      <c r="F8" s="215"/>
      <c r="G8" s="173" t="s">
        <v>4</v>
      </c>
      <c r="H8" s="213"/>
      <c r="I8" s="215"/>
      <c r="J8" s="174" t="s">
        <v>4</v>
      </c>
    </row>
    <row r="9" spans="1:11" ht="9.75" customHeight="1">
      <c r="A9" s="85"/>
      <c r="E9" s="138"/>
      <c r="F9" s="138"/>
      <c r="G9" s="139"/>
      <c r="H9" s="138"/>
      <c r="I9" s="138"/>
      <c r="J9" s="140"/>
      <c r="K9" s="84"/>
    </row>
    <row r="10" spans="1:10" ht="13.5" customHeight="1">
      <c r="A10" s="141">
        <v>1</v>
      </c>
      <c r="B10" s="75" t="s">
        <v>75</v>
      </c>
      <c r="E10" s="99">
        <v>194.2</v>
      </c>
      <c r="F10" s="99">
        <v>161.3</v>
      </c>
      <c r="G10" s="104">
        <f>SUM(E10/F10)*100-100</f>
        <v>20.396776193428394</v>
      </c>
      <c r="H10" s="99">
        <v>699.1</v>
      </c>
      <c r="I10" s="99">
        <v>1365.9</v>
      </c>
      <c r="J10" s="142">
        <f>SUM(H10/I10)*100-100</f>
        <v>-48.817629401859584</v>
      </c>
    </row>
    <row r="11" spans="1:10" ht="12" customHeight="1">
      <c r="A11" s="141">
        <v>3</v>
      </c>
      <c r="B11" s="75" t="s">
        <v>76</v>
      </c>
      <c r="E11" s="99">
        <v>854</v>
      </c>
      <c r="F11" s="99">
        <v>786.7</v>
      </c>
      <c r="G11" s="104">
        <f>SUM(E11/F11)*100-100</f>
        <v>8.554722257531438</v>
      </c>
      <c r="H11" s="99">
        <v>295.8</v>
      </c>
      <c r="I11" s="99">
        <v>267.9</v>
      </c>
      <c r="J11" s="142">
        <f>SUM(H11/I11)*100-100</f>
        <v>10.414333706606953</v>
      </c>
    </row>
    <row r="12" spans="1:10" ht="12" customHeight="1">
      <c r="A12" s="141">
        <v>4</v>
      </c>
      <c r="B12" s="75" t="s">
        <v>77</v>
      </c>
      <c r="E12" s="99">
        <v>203</v>
      </c>
      <c r="F12" s="99">
        <v>181.6</v>
      </c>
      <c r="G12" s="104">
        <f>SUM(E12/F12)*100-100</f>
        <v>11.784140969163005</v>
      </c>
      <c r="H12" s="99">
        <v>196.9</v>
      </c>
      <c r="I12" s="99">
        <v>153.8</v>
      </c>
      <c r="J12" s="142">
        <f>SUM(H12/I12)*100-100</f>
        <v>28.023407022106625</v>
      </c>
    </row>
    <row r="13" spans="1:10" ht="12" customHeight="1">
      <c r="A13" s="141">
        <v>5</v>
      </c>
      <c r="B13" s="75" t="s">
        <v>78</v>
      </c>
      <c r="E13" s="99">
        <v>425.9</v>
      </c>
      <c r="F13" s="99">
        <v>462.4</v>
      </c>
      <c r="G13" s="104">
        <f>SUM(E13/F13)*100-100</f>
        <v>-7.893598615916957</v>
      </c>
      <c r="H13" s="99">
        <v>470.4</v>
      </c>
      <c r="I13" s="99">
        <v>521</v>
      </c>
      <c r="J13" s="142">
        <f>SUM(H13/I13)*100-100</f>
        <v>-9.71209213051823</v>
      </c>
    </row>
    <row r="14" spans="1:10" ht="12" customHeight="1">
      <c r="A14" s="141">
        <v>9</v>
      </c>
      <c r="B14" s="75" t="s">
        <v>79</v>
      </c>
      <c r="E14" s="99">
        <v>573.3</v>
      </c>
      <c r="F14" s="99">
        <v>498.2</v>
      </c>
      <c r="G14" s="104">
        <f>SUM(E14/F14)*100-100</f>
        <v>15.074267362505012</v>
      </c>
      <c r="H14" s="99">
        <v>192.2</v>
      </c>
      <c r="I14" s="99">
        <v>216.3</v>
      </c>
      <c r="J14" s="142">
        <f>SUM(H14/I14)*100-100</f>
        <v>-11.141932501155821</v>
      </c>
    </row>
    <row r="15" spans="1:10" ht="9.75" customHeight="1">
      <c r="A15" s="85"/>
      <c r="E15" s="99"/>
      <c r="F15" s="99"/>
      <c r="G15" s="104"/>
      <c r="H15" s="99"/>
      <c r="I15" s="99"/>
      <c r="J15" s="142"/>
    </row>
    <row r="16" spans="1:10" ht="13.5" customHeight="1">
      <c r="A16" s="141">
        <v>11</v>
      </c>
      <c r="B16" s="75" t="s">
        <v>80</v>
      </c>
      <c r="E16" s="99">
        <v>20.8</v>
      </c>
      <c r="F16" s="99">
        <v>141.4</v>
      </c>
      <c r="G16" s="104">
        <f aca="true" t="shared" si="0" ref="G16:G22">SUM(E16/F16)*100-100</f>
        <v>-85.2899575671853</v>
      </c>
      <c r="H16" s="99">
        <v>63.8</v>
      </c>
      <c r="I16" s="99">
        <v>73</v>
      </c>
      <c r="J16" s="142">
        <f aca="true" t="shared" si="1" ref="J16:J22">SUM(H16/I16)*100-100</f>
        <v>-12.602739726027394</v>
      </c>
    </row>
    <row r="17" spans="1:10" ht="12" customHeight="1">
      <c r="A17" s="137">
        <v>12</v>
      </c>
      <c r="B17" s="75" t="s">
        <v>81</v>
      </c>
      <c r="E17" s="99">
        <v>252.2</v>
      </c>
      <c r="F17" s="99">
        <v>220.9</v>
      </c>
      <c r="G17" s="104">
        <f t="shared" si="0"/>
        <v>14.169307378904477</v>
      </c>
      <c r="H17" s="99">
        <v>364.3</v>
      </c>
      <c r="I17" s="99">
        <v>325.7</v>
      </c>
      <c r="J17" s="142">
        <f t="shared" si="1"/>
        <v>11.851396991096095</v>
      </c>
    </row>
    <row r="18" spans="1:10" ht="12" customHeight="1">
      <c r="A18" s="141">
        <v>13</v>
      </c>
      <c r="B18" s="75" t="s">
        <v>82</v>
      </c>
      <c r="E18" s="99">
        <v>978.7</v>
      </c>
      <c r="F18" s="99">
        <v>893.7</v>
      </c>
      <c r="G18" s="104">
        <f t="shared" si="0"/>
        <v>9.511021595613741</v>
      </c>
      <c r="H18" s="99">
        <v>652.9</v>
      </c>
      <c r="I18" s="99">
        <v>584.1</v>
      </c>
      <c r="J18" s="142">
        <f t="shared" si="1"/>
        <v>11.778804999143972</v>
      </c>
    </row>
    <row r="19" spans="1:10" ht="12" customHeight="1">
      <c r="A19" s="141">
        <v>14</v>
      </c>
      <c r="B19" s="75" t="s">
        <v>83</v>
      </c>
      <c r="E19" s="99">
        <v>948.6</v>
      </c>
      <c r="F19" s="99">
        <v>766.9</v>
      </c>
      <c r="G19" s="104">
        <f t="shared" si="0"/>
        <v>23.69278915112791</v>
      </c>
      <c r="H19" s="99">
        <v>980.6</v>
      </c>
      <c r="I19" s="99">
        <v>954.8</v>
      </c>
      <c r="J19" s="142">
        <f t="shared" si="1"/>
        <v>2.702136573104326</v>
      </c>
    </row>
    <row r="20" spans="1:10" ht="12" customHeight="1">
      <c r="A20" s="141">
        <v>16</v>
      </c>
      <c r="B20" s="75" t="s">
        <v>84</v>
      </c>
      <c r="E20" s="99">
        <v>1004.7</v>
      </c>
      <c r="F20" s="99">
        <v>794.9</v>
      </c>
      <c r="G20" s="104">
        <f t="shared" si="0"/>
        <v>26.393257013460826</v>
      </c>
      <c r="H20" s="99">
        <v>558.3</v>
      </c>
      <c r="I20" s="99">
        <v>525.4</v>
      </c>
      <c r="J20" s="142">
        <f t="shared" si="1"/>
        <v>6.261895698515403</v>
      </c>
    </row>
    <row r="21" spans="1:10" ht="12" customHeight="1">
      <c r="A21" s="141">
        <v>17</v>
      </c>
      <c r="B21" s="75" t="s">
        <v>85</v>
      </c>
      <c r="E21" s="99">
        <v>102.4</v>
      </c>
      <c r="F21" s="99">
        <v>265</v>
      </c>
      <c r="G21" s="104">
        <f t="shared" si="0"/>
        <v>-61.35849056603773</v>
      </c>
      <c r="H21" s="99">
        <v>411.4</v>
      </c>
      <c r="I21" s="99">
        <v>509.7</v>
      </c>
      <c r="J21" s="142">
        <f t="shared" si="1"/>
        <v>-19.285854424171077</v>
      </c>
    </row>
    <row r="22" spans="1:10" ht="12" customHeight="1">
      <c r="A22" s="141">
        <v>18</v>
      </c>
      <c r="B22" s="75" t="s">
        <v>86</v>
      </c>
      <c r="E22" s="99">
        <v>2066.9</v>
      </c>
      <c r="F22" s="99">
        <v>1854</v>
      </c>
      <c r="G22" s="104">
        <f t="shared" si="0"/>
        <v>11.483279395900766</v>
      </c>
      <c r="H22" s="99">
        <v>180.1</v>
      </c>
      <c r="I22" s="99">
        <v>308.5</v>
      </c>
      <c r="J22" s="142">
        <f t="shared" si="1"/>
        <v>-41.620745542949756</v>
      </c>
    </row>
    <row r="23" spans="1:10" ht="9.75" customHeight="1">
      <c r="A23" s="85"/>
      <c r="E23" s="99"/>
      <c r="F23" s="99"/>
      <c r="G23" s="104"/>
      <c r="H23" s="99"/>
      <c r="I23" s="99"/>
      <c r="J23" s="142"/>
    </row>
    <row r="24" spans="1:10" ht="13.5" customHeight="1">
      <c r="A24" s="141">
        <v>21</v>
      </c>
      <c r="B24" s="75" t="s">
        <v>87</v>
      </c>
      <c r="E24" s="99">
        <v>2734.7</v>
      </c>
      <c r="F24" s="99">
        <v>2437.5</v>
      </c>
      <c r="G24" s="104">
        <f>SUM(E24/F24)*100-100</f>
        <v>12.192820512820518</v>
      </c>
      <c r="H24" s="99">
        <v>1.6</v>
      </c>
      <c r="I24" s="99">
        <v>0.3</v>
      </c>
      <c r="J24" s="143" t="s">
        <v>89</v>
      </c>
    </row>
    <row r="25" spans="1:13" ht="12" customHeight="1">
      <c r="A25" s="141">
        <v>23</v>
      </c>
      <c r="B25" s="75" t="s">
        <v>88</v>
      </c>
      <c r="E25" s="99" t="s">
        <v>153</v>
      </c>
      <c r="F25" s="99" t="s">
        <v>153</v>
      </c>
      <c r="G25" s="143" t="s">
        <v>89</v>
      </c>
      <c r="H25" s="99">
        <v>0.5</v>
      </c>
      <c r="I25" s="99">
        <v>0.6</v>
      </c>
      <c r="J25" s="142">
        <f>SUM(H25/I25)*100-100</f>
        <v>-16.666666666666657</v>
      </c>
      <c r="K25" s="23"/>
      <c r="L25" s="23"/>
      <c r="M25" s="23"/>
    </row>
    <row r="26" spans="1:10" ht="9.75" customHeight="1">
      <c r="A26" s="85"/>
      <c r="E26" s="99"/>
      <c r="F26" s="99"/>
      <c r="G26" s="144"/>
      <c r="H26" s="99"/>
      <c r="I26" s="99"/>
      <c r="J26" s="145"/>
    </row>
    <row r="27" spans="1:10" ht="13.5" customHeight="1">
      <c r="A27" s="141">
        <v>31</v>
      </c>
      <c r="B27" s="75" t="s">
        <v>90</v>
      </c>
      <c r="E27" s="99">
        <v>2576.8</v>
      </c>
      <c r="F27" s="99">
        <v>2026.4</v>
      </c>
      <c r="G27" s="104">
        <f>SUM(E27/F27)*100-100</f>
        <v>27.161468614291365</v>
      </c>
      <c r="H27" s="99">
        <v>10.1</v>
      </c>
      <c r="I27" s="99">
        <v>2.3</v>
      </c>
      <c r="J27" s="142">
        <f>SUM(H27/I27)*100-100</f>
        <v>339.1304347826087</v>
      </c>
    </row>
    <row r="28" spans="1:10" ht="12" customHeight="1">
      <c r="A28" s="137">
        <v>32</v>
      </c>
      <c r="B28" s="75" t="s">
        <v>91</v>
      </c>
      <c r="E28" s="99">
        <v>1289.4</v>
      </c>
      <c r="F28" s="99">
        <v>1785.5</v>
      </c>
      <c r="G28" s="104">
        <f>SUM(E28/F28)*100-100</f>
        <v>-27.78493419210305</v>
      </c>
      <c r="H28" s="99">
        <v>1568.8</v>
      </c>
      <c r="I28" s="99">
        <v>1065</v>
      </c>
      <c r="J28" s="142">
        <f>SUM(H28/I28)*100-100</f>
        <v>47.30516431924883</v>
      </c>
    </row>
    <row r="29" spans="1:10" ht="12" customHeight="1">
      <c r="A29" s="137">
        <v>34</v>
      </c>
      <c r="B29" s="75" t="s">
        <v>92</v>
      </c>
      <c r="E29" s="99">
        <v>187.7</v>
      </c>
      <c r="F29" s="99">
        <v>327.5</v>
      </c>
      <c r="G29" s="104">
        <f>SUM(E29/F29)*100-100</f>
        <v>-42.68702290076336</v>
      </c>
      <c r="H29" s="99">
        <v>274.5</v>
      </c>
      <c r="I29" s="99">
        <v>222.4</v>
      </c>
      <c r="J29" s="142">
        <f>SUM(H29/I29)*100-100</f>
        <v>23.426258992805742</v>
      </c>
    </row>
    <row r="30" spans="1:10" ht="9.75" customHeight="1">
      <c r="A30" s="85"/>
      <c r="E30" s="99"/>
      <c r="F30" s="99"/>
      <c r="G30" s="104"/>
      <c r="H30" s="99"/>
      <c r="I30" s="99"/>
      <c r="J30" s="145"/>
    </row>
    <row r="31" spans="1:10" ht="13.5" customHeight="1">
      <c r="A31" s="137">
        <v>41</v>
      </c>
      <c r="B31" s="75" t="s">
        <v>93</v>
      </c>
      <c r="E31" s="99">
        <v>4897.1</v>
      </c>
      <c r="F31" s="99">
        <v>5133.1</v>
      </c>
      <c r="G31" s="104">
        <f>SUM(E31/F31)*100-100</f>
        <v>-4.597611579747124</v>
      </c>
      <c r="H31" s="99">
        <v>1</v>
      </c>
      <c r="I31" s="99">
        <v>0.2</v>
      </c>
      <c r="J31" s="143" t="s">
        <v>89</v>
      </c>
    </row>
    <row r="32" spans="1:10" ht="12" customHeight="1">
      <c r="A32" s="137">
        <v>45</v>
      </c>
      <c r="B32" s="75" t="s">
        <v>94</v>
      </c>
      <c r="E32" s="99">
        <v>347.2</v>
      </c>
      <c r="F32" s="99">
        <v>890.5</v>
      </c>
      <c r="G32" s="104">
        <f>SUM(E32/F32)*100-100</f>
        <v>-61.010668163952836</v>
      </c>
      <c r="H32" s="99">
        <v>270.4</v>
      </c>
      <c r="I32" s="99">
        <v>454.2</v>
      </c>
      <c r="J32" s="142">
        <f>SUM(H32/I32)*100-100</f>
        <v>-40.46675473359754</v>
      </c>
    </row>
    <row r="33" spans="1:10" ht="9.75" customHeight="1">
      <c r="A33" s="85"/>
      <c r="E33" s="99"/>
      <c r="F33" s="99"/>
      <c r="G33" s="104"/>
      <c r="H33" s="99"/>
      <c r="I33" s="99"/>
      <c r="J33" s="142"/>
    </row>
    <row r="34" spans="1:10" ht="13.5" customHeight="1">
      <c r="A34" s="137">
        <v>52</v>
      </c>
      <c r="B34" s="75" t="s">
        <v>95</v>
      </c>
      <c r="E34" s="99">
        <v>97.8</v>
      </c>
      <c r="F34" s="99">
        <v>47.5</v>
      </c>
      <c r="G34" s="104">
        <f>SUM(E34/F34)*100-100</f>
        <v>105.89473684210526</v>
      </c>
      <c r="H34" s="99">
        <v>171.8</v>
      </c>
      <c r="I34" s="99">
        <v>150.3</v>
      </c>
      <c r="J34" s="142">
        <f>SUM(H34/I34)*100-100</f>
        <v>14.304723885562211</v>
      </c>
    </row>
    <row r="35" spans="1:10" ht="12" customHeight="1">
      <c r="A35" s="137">
        <v>53</v>
      </c>
      <c r="B35" s="75" t="s">
        <v>96</v>
      </c>
      <c r="E35" s="99">
        <v>314.2</v>
      </c>
      <c r="F35" s="99">
        <v>206</v>
      </c>
      <c r="G35" s="104">
        <f>SUM(E35/F35)*100-100</f>
        <v>52.524271844660205</v>
      </c>
      <c r="H35" s="99">
        <v>422.9</v>
      </c>
      <c r="I35" s="99">
        <v>431.8</v>
      </c>
      <c r="J35" s="142">
        <f>SUM(H35/I35)*100-100</f>
        <v>-2.061139416396486</v>
      </c>
    </row>
    <row r="36" spans="1:10" ht="12" customHeight="1">
      <c r="A36" s="137">
        <v>54</v>
      </c>
      <c r="B36" s="75" t="s">
        <v>97</v>
      </c>
      <c r="E36" s="99">
        <v>227.7</v>
      </c>
      <c r="F36" s="99">
        <v>80.1</v>
      </c>
      <c r="G36" s="104">
        <f>SUM(E36/F36)*100-100</f>
        <v>184.2696629213483</v>
      </c>
      <c r="H36" s="99">
        <v>379.3</v>
      </c>
      <c r="I36" s="99">
        <v>273.6</v>
      </c>
      <c r="J36" s="142">
        <f>SUM(H36/I36)*100-100</f>
        <v>38.63304093567251</v>
      </c>
    </row>
    <row r="37" spans="1:10" ht="12" customHeight="1">
      <c r="A37" s="137">
        <v>55</v>
      </c>
      <c r="B37" s="75" t="s">
        <v>98</v>
      </c>
      <c r="E37" s="99">
        <v>184.5</v>
      </c>
      <c r="F37" s="99">
        <v>123</v>
      </c>
      <c r="G37" s="104">
        <f>SUM(E37/F37)*100-100</f>
        <v>50</v>
      </c>
      <c r="H37" s="99">
        <v>188.5</v>
      </c>
      <c r="I37" s="99">
        <v>149</v>
      </c>
      <c r="J37" s="142">
        <f>SUM(H37/I37)*100-100</f>
        <v>26.510067114093957</v>
      </c>
    </row>
    <row r="38" spans="1:10" ht="12" customHeight="1">
      <c r="A38" s="137">
        <v>56</v>
      </c>
      <c r="B38" s="75" t="s">
        <v>99</v>
      </c>
      <c r="E38" s="99">
        <v>552.4</v>
      </c>
      <c r="F38" s="99">
        <v>492.7</v>
      </c>
      <c r="G38" s="104">
        <f>SUM(E38/F38)*100-100</f>
        <v>12.116906839861969</v>
      </c>
      <c r="H38" s="99">
        <v>458.5</v>
      </c>
      <c r="I38" s="99">
        <v>461</v>
      </c>
      <c r="J38" s="142">
        <f>SUM(H38/I38)*100-100</f>
        <v>-0.5422993492407784</v>
      </c>
    </row>
    <row r="39" spans="1:10" ht="9.75" customHeight="1">
      <c r="A39" s="85"/>
      <c r="E39" s="99"/>
      <c r="F39" s="99"/>
      <c r="G39" s="144"/>
      <c r="H39" s="99"/>
      <c r="I39" s="99"/>
      <c r="J39" s="142"/>
    </row>
    <row r="40" spans="1:10" ht="13.5" customHeight="1">
      <c r="A40" s="137">
        <v>62</v>
      </c>
      <c r="B40" s="75" t="s">
        <v>100</v>
      </c>
      <c r="E40" s="99">
        <v>3.2</v>
      </c>
      <c r="F40" s="99">
        <v>20.7</v>
      </c>
      <c r="G40" s="104">
        <f>SUM(E40/F40)*100-100</f>
        <v>-84.54106280193237</v>
      </c>
      <c r="H40" s="99">
        <v>25.8</v>
      </c>
      <c r="I40" s="99">
        <v>23.9</v>
      </c>
      <c r="J40" s="142">
        <f>SUM(H40/I40)*100-100</f>
        <v>7.94979079497908</v>
      </c>
    </row>
    <row r="41" spans="1:10" ht="12" customHeight="1">
      <c r="A41" s="137">
        <v>63</v>
      </c>
      <c r="B41" s="75" t="s">
        <v>101</v>
      </c>
      <c r="E41" s="99">
        <v>1318.8</v>
      </c>
      <c r="F41" s="99">
        <v>1191.8</v>
      </c>
      <c r="G41" s="104">
        <f>SUM(E41/F41)*100-100</f>
        <v>10.65615036079879</v>
      </c>
      <c r="H41" s="99">
        <v>276.3</v>
      </c>
      <c r="I41" s="99">
        <v>270</v>
      </c>
      <c r="J41" s="142">
        <f>SUM(H41/I41)*100-100</f>
        <v>2.333333333333343</v>
      </c>
    </row>
    <row r="42" spans="1:10" ht="12" customHeight="1">
      <c r="A42" s="137">
        <v>64</v>
      </c>
      <c r="B42" s="75" t="s">
        <v>102</v>
      </c>
      <c r="E42" s="99">
        <v>5.8</v>
      </c>
      <c r="F42" s="99">
        <v>3.8</v>
      </c>
      <c r="G42" s="104">
        <f>SUM(E42/F42)*100-100</f>
        <v>52.63157894736844</v>
      </c>
      <c r="H42" s="99">
        <v>11</v>
      </c>
      <c r="I42" s="99">
        <v>8.6</v>
      </c>
      <c r="J42" s="142">
        <f>SUM(H42/I42)*100-100</f>
        <v>27.906976744186053</v>
      </c>
    </row>
    <row r="43" spans="1:10" ht="12" customHeight="1">
      <c r="A43" s="137">
        <v>69</v>
      </c>
      <c r="B43" s="75" t="s">
        <v>103</v>
      </c>
      <c r="E43" s="99">
        <v>415.3</v>
      </c>
      <c r="F43" s="99">
        <v>328.5</v>
      </c>
      <c r="G43" s="104">
        <f>SUM(E43/F43)*100-100</f>
        <v>26.423135464231365</v>
      </c>
      <c r="H43" s="99">
        <v>464.1</v>
      </c>
      <c r="I43" s="99">
        <v>461</v>
      </c>
      <c r="J43" s="142">
        <f>SUM(H43/I43)*100-100</f>
        <v>0.6724511930585635</v>
      </c>
    </row>
    <row r="44" spans="1:10" ht="9.75" customHeight="1">
      <c r="A44" s="85"/>
      <c r="E44" s="99"/>
      <c r="F44" s="99"/>
      <c r="G44" s="144"/>
      <c r="H44" s="99"/>
      <c r="I44" s="99"/>
      <c r="J44" s="142"/>
    </row>
    <row r="45" spans="1:10" ht="13.5" customHeight="1">
      <c r="A45" s="137">
        <v>71</v>
      </c>
      <c r="B45" s="75" t="s">
        <v>104</v>
      </c>
      <c r="E45" s="99">
        <v>6.8</v>
      </c>
      <c r="F45" s="99">
        <v>25.1</v>
      </c>
      <c r="G45" s="104">
        <f>SUM(E45/F45)*100-100</f>
        <v>-72.90836653386455</v>
      </c>
      <c r="H45" s="99">
        <v>3.8</v>
      </c>
      <c r="I45" s="99">
        <v>3.7</v>
      </c>
      <c r="J45" s="142">
        <f>SUM(H45/I45)*100-100</f>
        <v>2.7027027027026946</v>
      </c>
    </row>
    <row r="46" spans="1:10" ht="12" customHeight="1">
      <c r="A46" s="137">
        <v>72</v>
      </c>
      <c r="B46" s="75" t="s">
        <v>105</v>
      </c>
      <c r="E46" s="99">
        <v>103.8</v>
      </c>
      <c r="F46" s="99">
        <v>93.1</v>
      </c>
      <c r="G46" s="104">
        <f>SUM(E46/F46)*100-100</f>
        <v>11.493018259935567</v>
      </c>
      <c r="H46" s="99">
        <v>1536</v>
      </c>
      <c r="I46" s="99">
        <v>1432.8</v>
      </c>
      <c r="J46" s="142">
        <f>SUM(H46/I46)*100-100</f>
        <v>7.202680067001694</v>
      </c>
    </row>
    <row r="47" spans="1:10" ht="9.75" customHeight="1">
      <c r="A47" s="137"/>
      <c r="E47" s="99"/>
      <c r="F47" s="99"/>
      <c r="G47" s="144"/>
      <c r="H47" s="99"/>
      <c r="I47" s="99"/>
      <c r="J47" s="142"/>
    </row>
    <row r="48" spans="1:10" ht="13.5" customHeight="1">
      <c r="A48" s="137">
        <v>81</v>
      </c>
      <c r="B48" s="75" t="s">
        <v>106</v>
      </c>
      <c r="E48" s="99">
        <v>978.2</v>
      </c>
      <c r="F48" s="99">
        <v>968.2</v>
      </c>
      <c r="G48" s="104">
        <f>SUM(E48/F48)*100-100</f>
        <v>1.0328444536252874</v>
      </c>
      <c r="H48" s="99">
        <v>1700.2</v>
      </c>
      <c r="I48" s="99">
        <v>1594.9</v>
      </c>
      <c r="J48" s="142">
        <f>SUM(H48/I48)*100-100</f>
        <v>6.602294814721915</v>
      </c>
    </row>
    <row r="49" spans="1:10" ht="12" customHeight="1">
      <c r="A49" s="137">
        <v>84</v>
      </c>
      <c r="B49" s="75" t="s">
        <v>107</v>
      </c>
      <c r="E49" s="99">
        <v>226.8</v>
      </c>
      <c r="F49" s="99">
        <v>253.8</v>
      </c>
      <c r="G49" s="104">
        <f>SUM(E49/F49)*100-100</f>
        <v>-10.63829787234043</v>
      </c>
      <c r="H49" s="99">
        <v>161.6</v>
      </c>
      <c r="I49" s="99">
        <v>141.4</v>
      </c>
      <c r="J49" s="142">
        <f>SUM(H49/I49)*100-100</f>
        <v>14.285714285714278</v>
      </c>
    </row>
    <row r="50" spans="1:10" ht="12" customHeight="1">
      <c r="A50" s="137">
        <v>89</v>
      </c>
      <c r="B50" s="75" t="s">
        <v>108</v>
      </c>
      <c r="E50" s="99">
        <v>1019.3</v>
      </c>
      <c r="F50" s="99">
        <v>822.8</v>
      </c>
      <c r="G50" s="104">
        <f>SUM(E50/F50)*100-100</f>
        <v>23.881866796305303</v>
      </c>
      <c r="H50" s="99">
        <v>2088.5</v>
      </c>
      <c r="I50" s="99">
        <v>2034.5</v>
      </c>
      <c r="J50" s="142">
        <f>SUM(H50/I50)*100-100</f>
        <v>2.6542147947898656</v>
      </c>
    </row>
    <row r="51" spans="1:10" ht="9.75" customHeight="1">
      <c r="A51" s="85"/>
      <c r="E51" s="99"/>
      <c r="F51" s="99"/>
      <c r="G51" s="144"/>
      <c r="H51" s="99"/>
      <c r="I51" s="99"/>
      <c r="J51" s="142"/>
    </row>
    <row r="52" spans="1:10" ht="13.5" customHeight="1">
      <c r="A52" s="137">
        <v>91</v>
      </c>
      <c r="B52" s="75" t="s">
        <v>109</v>
      </c>
      <c r="E52" s="99">
        <v>553.6</v>
      </c>
      <c r="F52" s="99">
        <v>600.8</v>
      </c>
      <c r="G52" s="104">
        <f>SUM(E52/F52)*100-100</f>
        <v>-7.856191744340862</v>
      </c>
      <c r="H52" s="99">
        <v>817.3</v>
      </c>
      <c r="I52" s="99">
        <v>845.9</v>
      </c>
      <c r="J52" s="142">
        <f>SUM(H52/I52)*100-100</f>
        <v>-3.381014304291284</v>
      </c>
    </row>
    <row r="53" spans="1:10" ht="12" customHeight="1">
      <c r="A53" s="137">
        <v>93</v>
      </c>
      <c r="B53" s="75" t="s">
        <v>110</v>
      </c>
      <c r="E53" s="99"/>
      <c r="F53" s="99"/>
      <c r="G53" s="144"/>
      <c r="H53" s="99"/>
      <c r="I53" s="99"/>
      <c r="J53" s="142"/>
    </row>
    <row r="54" spans="1:10" ht="12" customHeight="1">
      <c r="A54" s="137"/>
      <c r="B54" s="75" t="s">
        <v>111</v>
      </c>
      <c r="E54" s="99">
        <v>2135.7</v>
      </c>
      <c r="F54" s="99">
        <v>1839.3</v>
      </c>
      <c r="G54" s="104">
        <f aca="true" t="shared" si="2" ref="G54:G59">SUM(E54/F54)*100-100</f>
        <v>16.114826292611312</v>
      </c>
      <c r="H54" s="99">
        <v>2736.6</v>
      </c>
      <c r="I54" s="99">
        <v>2661.4</v>
      </c>
      <c r="J54" s="142">
        <f aca="true" t="shared" si="3" ref="J54:J59">SUM(H54/I54)*100-100</f>
        <v>2.8255805215300143</v>
      </c>
    </row>
    <row r="55" spans="1:10" ht="12" customHeight="1">
      <c r="A55" s="137">
        <v>94</v>
      </c>
      <c r="B55" s="75" t="s">
        <v>112</v>
      </c>
      <c r="E55" s="99">
        <v>1156.2</v>
      </c>
      <c r="F55" s="99">
        <v>760.9</v>
      </c>
      <c r="G55" s="104">
        <f t="shared" si="2"/>
        <v>51.95163622026547</v>
      </c>
      <c r="H55" s="99">
        <v>695.3</v>
      </c>
      <c r="I55" s="99">
        <v>613.8</v>
      </c>
      <c r="J55" s="142">
        <f t="shared" si="3"/>
        <v>13.277940697295534</v>
      </c>
    </row>
    <row r="56" spans="1:10" ht="12" customHeight="1">
      <c r="A56" s="137">
        <v>95</v>
      </c>
      <c r="B56" s="75" t="s">
        <v>113</v>
      </c>
      <c r="E56" s="99">
        <v>526.6</v>
      </c>
      <c r="F56" s="99">
        <v>408</v>
      </c>
      <c r="G56" s="104">
        <f t="shared" si="2"/>
        <v>29.068627450980387</v>
      </c>
      <c r="H56" s="99">
        <v>402.3</v>
      </c>
      <c r="I56" s="99">
        <v>367.6</v>
      </c>
      <c r="J56" s="142">
        <f t="shared" si="3"/>
        <v>9.439608269858553</v>
      </c>
    </row>
    <row r="57" spans="1:10" ht="12" customHeight="1">
      <c r="A57" s="137">
        <v>96</v>
      </c>
      <c r="B57" s="75" t="s">
        <v>114</v>
      </c>
      <c r="E57" s="99">
        <v>1609.2</v>
      </c>
      <c r="F57" s="99">
        <v>1476.4</v>
      </c>
      <c r="G57" s="104">
        <f t="shared" si="2"/>
        <v>8.99485234353834</v>
      </c>
      <c r="H57" s="99">
        <v>510.1</v>
      </c>
      <c r="I57" s="99">
        <v>458.3</v>
      </c>
      <c r="J57" s="142">
        <f t="shared" si="3"/>
        <v>11.302640192013968</v>
      </c>
    </row>
    <row r="58" spans="1:10" ht="12" customHeight="1">
      <c r="A58" s="137">
        <v>97</v>
      </c>
      <c r="B58" s="75" t="s">
        <v>115</v>
      </c>
      <c r="E58" s="99">
        <v>3710.4</v>
      </c>
      <c r="F58" s="99">
        <v>3651.1</v>
      </c>
      <c r="G58" s="104">
        <f t="shared" si="2"/>
        <v>1.6241680589411374</v>
      </c>
      <c r="H58" s="99">
        <v>2723.5</v>
      </c>
      <c r="I58" s="99">
        <v>2750.9</v>
      </c>
      <c r="J58" s="142">
        <f t="shared" si="3"/>
        <v>-0.9960376604020524</v>
      </c>
    </row>
    <row r="59" spans="1:10" ht="12" customHeight="1">
      <c r="A59" s="137">
        <v>99</v>
      </c>
      <c r="B59" s="75" t="s">
        <v>116</v>
      </c>
      <c r="E59" s="99">
        <v>5431.9</v>
      </c>
      <c r="F59" s="99">
        <v>5026</v>
      </c>
      <c r="G59" s="104">
        <f t="shared" si="2"/>
        <v>8.076004775169125</v>
      </c>
      <c r="H59" s="99">
        <v>4947.3</v>
      </c>
      <c r="I59" s="99">
        <v>4537.6</v>
      </c>
      <c r="J59" s="142">
        <f t="shared" si="3"/>
        <v>9.029002115655842</v>
      </c>
    </row>
    <row r="60" spans="1:10" ht="9.75" customHeight="1">
      <c r="A60" s="137"/>
      <c r="E60" s="99"/>
      <c r="F60" s="99"/>
      <c r="G60" s="104"/>
      <c r="H60" s="99"/>
      <c r="I60" s="99"/>
      <c r="J60" s="142"/>
    </row>
    <row r="61" spans="1:10" ht="13.5" customHeight="1">
      <c r="A61" s="137"/>
      <c r="B61" s="75" t="s">
        <v>117</v>
      </c>
      <c r="E61" s="99">
        <v>509.8</v>
      </c>
      <c r="F61" s="99">
        <v>398.5</v>
      </c>
      <c r="G61" s="104">
        <f>SUM(E61/F61)*100-100</f>
        <v>27.9297365119197</v>
      </c>
      <c r="H61" s="99">
        <v>709.9</v>
      </c>
      <c r="I61" s="99">
        <v>619.8</v>
      </c>
      <c r="J61" s="142">
        <f>SUM(H61/I61)*100-100</f>
        <v>14.536947402387867</v>
      </c>
    </row>
    <row r="62" spans="1:10" ht="9.75" customHeight="1">
      <c r="A62" s="152"/>
      <c r="E62" s="99"/>
      <c r="F62" s="99"/>
      <c r="G62" s="104"/>
      <c r="H62" s="99"/>
      <c r="I62" s="99"/>
      <c r="J62" s="142"/>
    </row>
    <row r="63" spans="1:10" ht="13.5" customHeight="1">
      <c r="A63" s="84"/>
      <c r="B63" s="79" t="s">
        <v>118</v>
      </c>
      <c r="C63" s="146"/>
      <c r="D63" s="79"/>
      <c r="E63" s="111">
        <v>40745.6</v>
      </c>
      <c r="F63" s="111">
        <v>38445.9</v>
      </c>
      <c r="G63" s="113">
        <f>SUM(E63/F63)*100-100</f>
        <v>5.981652139760001</v>
      </c>
      <c r="H63" s="111">
        <v>28623.3</v>
      </c>
      <c r="I63" s="111">
        <v>27842.7</v>
      </c>
      <c r="J63" s="147">
        <f>SUM(H63/I63)*100-100</f>
        <v>2.803607408764236</v>
      </c>
    </row>
    <row r="64" spans="1:10" ht="13.5" customHeight="1">
      <c r="A64" s="84"/>
      <c r="C64" s="84"/>
      <c r="D64" s="84"/>
      <c r="E64" s="148"/>
      <c r="F64" s="148"/>
      <c r="G64" s="149"/>
      <c r="H64" s="148"/>
      <c r="I64" s="148"/>
      <c r="J64" s="149"/>
    </row>
    <row r="65" spans="1:10" ht="13.5" customHeight="1">
      <c r="A65" s="75" t="s">
        <v>64</v>
      </c>
      <c r="C65" s="84"/>
      <c r="D65" s="84"/>
      <c r="E65" s="148"/>
      <c r="F65" s="148"/>
      <c r="G65" s="149"/>
      <c r="H65" s="148"/>
      <c r="I65" s="148"/>
      <c r="J65" s="149"/>
    </row>
    <row r="66" spans="1:10" ht="13.5" customHeight="1">
      <c r="A66" s="150"/>
      <c r="B66" s="84"/>
      <c r="C66" s="84"/>
      <c r="D66" s="84"/>
      <c r="E66" s="148"/>
      <c r="F66" s="148"/>
      <c r="G66" s="149"/>
      <c r="H66" s="148"/>
      <c r="I66" s="148"/>
      <c r="J66" s="149"/>
    </row>
    <row r="67" spans="1:10" ht="13.5" customHeight="1">
      <c r="A67" s="151">
        <v>4</v>
      </c>
      <c r="B67" s="23"/>
      <c r="C67" s="23"/>
      <c r="D67" s="23"/>
      <c r="E67" s="23"/>
      <c r="F67" s="23"/>
      <c r="G67" s="23"/>
      <c r="H67" s="23"/>
      <c r="I67" s="23"/>
      <c r="J67" s="23"/>
    </row>
    <row r="68" spans="1:10" ht="13.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</row>
    <row r="69" spans="1:10" ht="12.75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ht="13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</row>
    <row r="71" spans="1:10" ht="12.75">
      <c r="A71" s="23"/>
      <c r="B71" s="23"/>
      <c r="C71" s="23"/>
      <c r="D71" s="23"/>
      <c r="E71" s="23"/>
      <c r="F71" s="23"/>
      <c r="G71" s="23"/>
      <c r="H71" s="23"/>
      <c r="I71" s="23"/>
      <c r="J71" s="23"/>
    </row>
    <row r="72" spans="1:10" ht="13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</row>
    <row r="73" spans="1:10" ht="12.75">
      <c r="A73" s="23"/>
      <c r="B73" s="23"/>
      <c r="C73" s="23"/>
      <c r="D73" s="23"/>
      <c r="E73" s="23"/>
      <c r="F73" s="23"/>
      <c r="G73" s="23"/>
      <c r="H73" s="23"/>
      <c r="I73" s="23"/>
      <c r="J73" s="23"/>
    </row>
    <row r="74" spans="2:10" ht="13.5" customHeight="1">
      <c r="B74" s="23"/>
      <c r="C74" s="23"/>
      <c r="D74" s="23"/>
      <c r="E74" s="23"/>
      <c r="F74" s="23"/>
      <c r="G74" s="23"/>
      <c r="H74" s="23"/>
      <c r="I74" s="23"/>
      <c r="J74" s="23"/>
    </row>
    <row r="75" spans="1:10" ht="13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</row>
    <row r="76" spans="1:10" ht="13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</row>
    <row r="77" spans="1:10" ht="13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</row>
    <row r="78" spans="1:10" ht="13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</row>
    <row r="79" spans="1:10" ht="13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</row>
    <row r="80" ht="13.5" customHeight="1"/>
    <row r="81" ht="13.5" customHeight="1"/>
    <row r="82" ht="13.5" customHeight="1">
      <c r="G82" s="135"/>
    </row>
    <row r="83" ht="13.5" customHeight="1"/>
    <row r="84" ht="13.5" customHeight="1"/>
    <row r="85" ht="13.5" customHeight="1"/>
    <row r="86" ht="13.5" customHeight="1"/>
  </sheetData>
  <mergeCells count="4">
    <mergeCell ref="E3:G4"/>
    <mergeCell ref="H3:J4"/>
    <mergeCell ref="E7:F8"/>
    <mergeCell ref="H7:I8"/>
  </mergeCells>
  <printOptions/>
  <pageMargins left="0.75" right="0.2362204724409449" top="0.1968503937007874" bottom="0.15748031496062992" header="0.1968503937007874" footer="0.15748031496062992"/>
  <pageSetup orientation="portrait" pageOrder="overThenDown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SchubeRe</dc:creator>
  <cp:keywords/>
  <dc:description/>
  <cp:lastModifiedBy>551-15</cp:lastModifiedBy>
  <cp:lastPrinted>2007-09-13T04:49:51Z</cp:lastPrinted>
  <dcterms:created xsi:type="dcterms:W3CDTF">2007-06-14T13:52:44Z</dcterms:created>
  <dcterms:modified xsi:type="dcterms:W3CDTF">2007-09-13T08:42:57Z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