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2120" windowHeight="9120" activeTab="0"/>
  </bookViews>
  <sheets>
    <sheet name="Statistischer Bericht" sheetId="1" r:id="rId1"/>
    <sheet name="Januar bis Sep 07 (A)S1" sheetId="2" r:id="rId2"/>
    <sheet name="Januar bis Sep 07 (B)S2 " sheetId="3" r:id="rId3"/>
    <sheet name="Januar bis Sep 07 (B)S3" sheetId="4" r:id="rId4"/>
    <sheet name="Januar bis Sep 07 (B)S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DATABASE" localSheetId="2">'Januar bis Sep 07 (B)S2 '!$A:$XFD</definedName>
    <definedName name="DATABASE" localSheetId="3">'Januar bis Sep 07 (B)S3'!$A:$XFD</definedName>
    <definedName name="DATABASE" localSheetId="4">'Januar bis Sep 07 (B)S4'!$A:$XFD</definedName>
    <definedName name="DATABASE">'[1]3GÜTER'!#REF!</definedName>
    <definedName name="_xlnm.Print_Area" localSheetId="1">'Januar bis Sep 07 (A)S1'!$A$1:$J$43</definedName>
    <definedName name="_xlnm.Print_Area" localSheetId="2">'Januar bis Sep 07 (B)S2 '!$A$1:$I$67</definedName>
    <definedName name="_xlnm.Print_Area" localSheetId="3">'Januar bis Sep 07 (B)S3'!$A$1:$H$67</definedName>
    <definedName name="_xlnm.Print_Area" localSheetId="4">'Januar bis Sep 07 (B)S4'!$A$1:$J$69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OLE_LINK1" localSheetId="1">'Januar bis Sep 07 (A)S1'!#REF!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'[6]Januar bis Dezember 92 (A)'!#REF!</definedName>
    <definedName name="CRITERIA" localSheetId="2">'Januar bis Sep 07 (B)S2 '!$F$4</definedName>
    <definedName name="CRITERIA" localSheetId="3">'Januar bis Sep 07 (B)S3'!#REF!</definedName>
    <definedName name="CRITERIA" localSheetId="4">'Januar bis Sep 07 (B)S4'!#REF!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<sst xmlns="http://schemas.openxmlformats.org/spreadsheetml/2006/main" count="280" uniqueCount="159">
  <si>
    <t>Verän-</t>
  </si>
  <si>
    <t xml:space="preserve">             </t>
  </si>
  <si>
    <t>derung</t>
  </si>
  <si>
    <t>in %</t>
  </si>
  <si>
    <t xml:space="preserve">1. Güterverkehr über See    1)  </t>
  </si>
  <si>
    <t>insgesamt   (1 000 t)</t>
  </si>
  <si>
    <t>Empfang</t>
  </si>
  <si>
    <t xml:space="preserve"> </t>
  </si>
  <si>
    <t>davon Massengut</t>
  </si>
  <si>
    <t xml:space="preserve">           Sack- und Stückgut</t>
  </si>
  <si>
    <t>Versand</t>
  </si>
  <si>
    <t xml:space="preserve">                 Insgesamt</t>
  </si>
  <si>
    <t>darunter Containerverkehr    2)</t>
  </si>
  <si>
    <t>Ladungsmenge (1 000 t) in Containern</t>
  </si>
  <si>
    <t>Zahl der umgeschlagenen Container</t>
  </si>
  <si>
    <t xml:space="preserve">       umgerechnet auf 20-Fuß-Einheiten (TEU)</t>
  </si>
  <si>
    <t>Angekommene Schiffe</t>
  </si>
  <si>
    <t xml:space="preserve">        </t>
  </si>
  <si>
    <t xml:space="preserve">         Empfang</t>
  </si>
  <si>
    <t>Insgesamt</t>
  </si>
  <si>
    <t xml:space="preserve">     darunter in Containern 2)</t>
  </si>
  <si>
    <t>Verkehrsbereich</t>
  </si>
  <si>
    <t>1 000  t</t>
  </si>
  <si>
    <t>Bundesrepublik Deutschland</t>
  </si>
  <si>
    <t>Übriges Europa</t>
  </si>
  <si>
    <t>davon</t>
  </si>
  <si>
    <t xml:space="preserve">  Ostseegebiete (einschließlich Kattegat)</t>
  </si>
  <si>
    <t xml:space="preserve">  Nordeuropa (Nordsee, Eismeer), Grönland</t>
  </si>
  <si>
    <t xml:space="preserve">  Großbritannien und Irland</t>
  </si>
  <si>
    <t xml:space="preserve">  Westeuropa am Kanal</t>
  </si>
  <si>
    <t xml:space="preserve">  Süd- und Westeuropa am Atlantik</t>
  </si>
  <si>
    <t xml:space="preserve">  Südeuropa am Mittelmeer</t>
  </si>
  <si>
    <t xml:space="preserve">  Südosteuropa am Mittelmeer und am Schwarzen Meer</t>
  </si>
  <si>
    <t xml:space="preserve">  Europäisches Binnenland</t>
  </si>
  <si>
    <t xml:space="preserve">                -</t>
  </si>
  <si>
    <t xml:space="preserve">                   -</t>
  </si>
  <si>
    <t>Europa zusammen</t>
  </si>
  <si>
    <t xml:space="preserve">  Nordafrika am Mittelmeer</t>
  </si>
  <si>
    <t xml:space="preserve">  Nordafrika am Atlantik</t>
  </si>
  <si>
    <t xml:space="preserve">  Westafrika</t>
  </si>
  <si>
    <t xml:space="preserve">  Südliches Afrika</t>
  </si>
  <si>
    <t xml:space="preserve">  Ostafrika</t>
  </si>
  <si>
    <t xml:space="preserve">                 -</t>
  </si>
  <si>
    <t xml:space="preserve">                  x</t>
  </si>
  <si>
    <t xml:space="preserve">  Afrika am Golf von Aden und am Roten Meer</t>
  </si>
  <si>
    <t>Afrika zusammen</t>
  </si>
  <si>
    <t xml:space="preserve">  Nordamerika am Atlantik</t>
  </si>
  <si>
    <t xml:space="preserve">  Golf von Mexiko und  Karibisches Meer</t>
  </si>
  <si>
    <t xml:space="preserve">  Südamerika am Atlantik</t>
  </si>
  <si>
    <t xml:space="preserve">  Nordamerika am Pazifik</t>
  </si>
  <si>
    <t xml:space="preserve">  Mittelamerika am Pazifik</t>
  </si>
  <si>
    <t xml:space="preserve">  Südamerika am Pazifik</t>
  </si>
  <si>
    <t xml:space="preserve">  Amerikanisches Binnenland</t>
  </si>
  <si>
    <t>Amerika zusammen</t>
  </si>
  <si>
    <t xml:space="preserve">  Nahost am Mittelmeer</t>
  </si>
  <si>
    <t xml:space="preserve">  Arabien und Persischer Golf</t>
  </si>
  <si>
    <t xml:space="preserve">  Mittelost</t>
  </si>
  <si>
    <t xml:space="preserve">  Fernost</t>
  </si>
  <si>
    <t>Asien zusammen</t>
  </si>
  <si>
    <t xml:space="preserve">  Australien und Ozeanien</t>
  </si>
  <si>
    <t xml:space="preserve">  Nicht ermittelte Länder, Polargebiete</t>
  </si>
  <si>
    <t xml:space="preserve">                              Insgesamt</t>
  </si>
  <si>
    <t>__________</t>
  </si>
  <si>
    <t>Fußnoten Seite 1</t>
  </si>
  <si>
    <t xml:space="preserve">                 Versand</t>
  </si>
  <si>
    <t xml:space="preserve">          darunter in Containern 2)</t>
  </si>
  <si>
    <t xml:space="preserve">                  -</t>
  </si>
  <si>
    <t xml:space="preserve">                 x</t>
  </si>
  <si>
    <t>Nummer</t>
  </si>
  <si>
    <t>der</t>
  </si>
  <si>
    <t xml:space="preserve">                Güterhauptgruppe</t>
  </si>
  <si>
    <t>Syste-</t>
  </si>
  <si>
    <t>matik</t>
  </si>
  <si>
    <t>1 000 t</t>
  </si>
  <si>
    <t>Getreide</t>
  </si>
  <si>
    <t>Früchte, Gemüse</t>
  </si>
  <si>
    <t>Textile Rohstoffe</t>
  </si>
  <si>
    <t>Holz und Kork</t>
  </si>
  <si>
    <t>Pflanzliche und tierische Rohstoffe</t>
  </si>
  <si>
    <t>Zucker</t>
  </si>
  <si>
    <t>Getränke</t>
  </si>
  <si>
    <t xml:space="preserve">Andere  Genussmittel </t>
  </si>
  <si>
    <t>Fleisch, Fisch, Eier, Milch</t>
  </si>
  <si>
    <t>Getreide- und ähnliche Erzeugnisse</t>
  </si>
  <si>
    <t>Futtermittel</t>
  </si>
  <si>
    <t xml:space="preserve">Ölsaaten, Fette  </t>
  </si>
  <si>
    <t>Steinkohle, -briketts</t>
  </si>
  <si>
    <t>Koks</t>
  </si>
  <si>
    <t>Rohes Erdöl</t>
  </si>
  <si>
    <t>Kraftstoffe, Heizöl</t>
  </si>
  <si>
    <t xml:space="preserve">Mineralölerzeugnisse </t>
  </si>
  <si>
    <t>Eisenerze</t>
  </si>
  <si>
    <t>Nichteisen-Metallerze</t>
  </si>
  <si>
    <t>Stahlhalbzeug</t>
  </si>
  <si>
    <t>Stab-, Formstahl u.a.</t>
  </si>
  <si>
    <t>Stahlblech, Bandstahl</t>
  </si>
  <si>
    <t>Rohre, Gießereierzeugnisse</t>
  </si>
  <si>
    <t>Nichteisen-Metalle, -Halbzeug</t>
  </si>
  <si>
    <t>Salz, Schwefelkies, Schwefel</t>
  </si>
  <si>
    <t>Andere Steine und Erden</t>
  </si>
  <si>
    <t>Zement, Kalk</t>
  </si>
  <si>
    <t>Andere mineralische Baustoffe</t>
  </si>
  <si>
    <t>Natürliche Düngemittel</t>
  </si>
  <si>
    <t>Chemische Düngemittel</t>
  </si>
  <si>
    <t>Chemische Grundstoffe u.a.</t>
  </si>
  <si>
    <t>Zellstoff, Altpapier</t>
  </si>
  <si>
    <t>Andere chemische Erzeugnisse</t>
  </si>
  <si>
    <t>Fahrzeuge</t>
  </si>
  <si>
    <t>Elektrotechnische Erzeugnisse,</t>
  </si>
  <si>
    <t>Maschinen</t>
  </si>
  <si>
    <t>Eisen-, Blech- und Metallwaren u.a.</t>
  </si>
  <si>
    <t>Glas- und andere mineralische Waren</t>
  </si>
  <si>
    <t>Leder und Textilwaren</t>
  </si>
  <si>
    <t>Sonstige Waren</t>
  </si>
  <si>
    <t xml:space="preserve">Besondere Transportgüter </t>
  </si>
  <si>
    <t>Sonstige Güter</t>
  </si>
  <si>
    <t xml:space="preserve">                                       Insgesamt</t>
  </si>
  <si>
    <r>
      <t xml:space="preserve">Tabelle 1   </t>
    </r>
    <r>
      <rPr>
        <b/>
        <sz val="10"/>
        <rFont val="Arial"/>
        <family val="2"/>
      </rPr>
      <t xml:space="preserve"> Gesamtübersicht</t>
    </r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</si>
  <si>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</si>
  <si>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</si>
  <si>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</si>
  <si>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</si>
  <si>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</si>
  <si>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</si>
  <si>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</si>
  <si>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</si>
  <si>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</si>
  <si>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</si>
  <si>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</si>
  <si>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</si>
  <si>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</si>
  <si>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</si>
  <si>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</si>
  <si>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</si>
  <si>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</si>
  <si>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</si>
  <si>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Seeverkehr des Hafens Hamburg</t>
  </si>
  <si>
    <t>Auskunft zu dieser Veröffentlichung</t>
  </si>
  <si>
    <t>Ausgabedatum</t>
  </si>
  <si>
    <t>Name:</t>
  </si>
  <si>
    <t>Reinhard Schubert</t>
  </si>
  <si>
    <t>040 42831-1820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</si>
  <si>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</si>
  <si>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</si>
  <si>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</si>
  <si>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____________________</t>
  </si>
  <si>
    <t xml:space="preserve">              x</t>
  </si>
  <si>
    <t xml:space="preserve">               -</t>
  </si>
  <si>
    <r>
      <t xml:space="preserve">     </t>
    </r>
    <r>
      <rPr>
        <b/>
        <sz val="9"/>
        <rFont val="Arial"/>
        <family val="2"/>
      </rPr>
      <t>2. Schiffsverkehr über See</t>
    </r>
  </si>
  <si>
    <r>
      <t xml:space="preserve">Tabelle  2     </t>
    </r>
    <r>
      <rPr>
        <b/>
        <sz val="10"/>
        <rFont val="Helvetica"/>
        <family val="2"/>
      </rPr>
      <t xml:space="preserve">Seeverkehr des Hafens Hamburg nach Verkehrsbereichen 1)  </t>
    </r>
  </si>
  <si>
    <r>
      <t>Tabelle  3</t>
    </r>
    <r>
      <rPr>
        <b/>
        <sz val="9"/>
        <rFont val="Helvetica"/>
        <family val="0"/>
      </rPr>
      <t xml:space="preserve">     Seeverkehr des Hafens Hamburg nach ausgewählten Güterhauptgruppen 1)                </t>
    </r>
  </si>
  <si>
    <t>mailto:info-HH@statistik-nord.de</t>
  </si>
  <si>
    <t>mailto:info-SH@statistik-nord.de</t>
  </si>
  <si>
    <t>hafen@statistik-nord.de</t>
  </si>
  <si>
    <t>Seeverkehr des Hafens Hamburg Januar bis September 2007</t>
  </si>
  <si>
    <t xml:space="preserve">3. Vierteljahr </t>
  </si>
  <si>
    <t>Januar bis September</t>
  </si>
  <si>
    <t>H II 2 - vj 3/07 H</t>
  </si>
  <si>
    <t>Januar bis September 2007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</si>
</sst>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"/>
    <numFmt numFmtId="169" formatCode="dd"/>
    <numFmt numFmtId="170" formatCode="#\ ##0.0\ \ "/>
    <numFmt numFmtId="171" formatCode="\+* ##\ #0.0\ ;\-* ##\ #0.0\ "/>
    <numFmt numFmtId="172" formatCode="#\ ###\ ##0\ \ "/>
    <numFmt numFmtId="173" formatCode="\+* #\ ##0.0\ ;\-* #\ ##0.0\ "/>
    <numFmt numFmtId="174" formatCode="\ \ \ \+* #0.0\ ;\ \ \ \-* #0.0\ "/>
    <numFmt numFmtId="175" formatCode="\ \ \ \ \+* #\ ##0.0\ ;\ \ \ \ \-* #\ ##0.0\ "/>
    <numFmt numFmtId="176" formatCode="\ \ \ \ \ \+* #\ ##0.0\ ;\ \ \ \ \ \-* #\ ##0.0\ "/>
    <numFmt numFmtId="177" formatCode="\ \ \ \ \ \ \ \ \ \+* #\ ##0.0\ ;\ \ \ \ \ \ \ \ \ \-* #\ ##0.0\ "/>
    <numFmt numFmtId="178" formatCode="\ \ \ \ \ \ \ \ \+* #\ ##0.0\ \ \ ;\ \ \ \ \ \ \ \ \-* #\ ##0.0\ \ \ "/>
    <numFmt numFmtId="179" formatCode="\ \ \ \ \ \ \ \+* #\ ##0.0\ \ \ ;\ \ \ \ \ \ \ \-* #\ ##0.0\ \ \ "/>
    <numFmt numFmtId="180" formatCode="#\ ###\ ##0\ "/>
    <numFmt numFmtId="181" formatCode="#\ ###\ ##0.0\ "/>
    <numFmt numFmtId="182" formatCode="d/\ mmmm\ yyyy"/>
    <numFmt numFmtId="183" formatCode="#\ ##0\ \ "/>
    <numFmt numFmtId="184" formatCode="dd/\ mmmm\ yy"/>
    <numFmt numFmtId="185" formatCode="0.0"/>
    <numFmt numFmtId="186" formatCode="\ \+* #0.0\ ;\ \-* #0.0\ "/>
    <numFmt numFmtId="187" formatCode="#\ ###\ .0\ \ "/>
    <numFmt numFmtId="188" formatCode="#\ ###.0\ \ "/>
    <numFmt numFmtId="189" formatCode="#\ ###\ \ \ \ "/>
    <numFmt numFmtId="190" formatCode="#\ ###.0\ \ \ \ "/>
    <numFmt numFmtId="191" formatCode="\ \ \ \ \ \ \+* #\ ##0.0\ \ \ \ ;\ \ \ \ \ \ \-* #\ ##0.0\ \ \ \ "/>
    <numFmt numFmtId="192" formatCode="#\ ###\ ##0\ \ \ "/>
    <numFmt numFmtId="193" formatCode="#\ ###\ ##0.0\ \ \ "/>
    <numFmt numFmtId="194" formatCode="\ \+* #0.0;\ \-* #0.0"/>
    <numFmt numFmtId="195" formatCode="#\ ###\ ##0.0\ \ "/>
    <numFmt numFmtId="196" formatCode="#\ ###0\ \ "/>
    <numFmt numFmtId="197" formatCode="#\ ###0.0\ \ "/>
    <numFmt numFmtId="198" formatCode="#\ ###\ ###0\ \ "/>
    <numFmt numFmtId="199" formatCode="\ \ \ \ \ \ \+* #\ ##0.0\ ;\ \ \ \ \ \ \-* #\ ##0.0\ "/>
    <numFmt numFmtId="200" formatCode="dd/\ mmmm\ yyyy"/>
    <numFmt numFmtId="201" formatCode="\ \ \ \+\ * #0.0\ \ ;\ \ \ \-\ * #0.0\ \ "/>
    <numFmt numFmtId="202" formatCode="#\ ###\ ###.0\ \ "/>
    <numFmt numFmtId="203" formatCode="#\ ###.0\ "/>
    <numFmt numFmtId="204" formatCode="#\ ###\ ##.0\ "/>
    <numFmt numFmtId="205" formatCode="#,##0.0"/>
    <numFmt numFmtId="206" formatCode="#\ ###\ ##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etica"/>
      <family val="0"/>
    </font>
    <font>
      <sz val="10"/>
      <name val="MS Sans Serif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sz val="11"/>
      <name val="Helvetica"/>
      <family val="2"/>
    </font>
    <font>
      <b/>
      <sz val="9"/>
      <name val="Helvetica"/>
      <family val="0"/>
    </font>
    <font>
      <b/>
      <sz val="12"/>
      <name val="Arial"/>
      <family val="2"/>
    </font>
    <font>
      <sz val="8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4" fillId="0" borderId="0">
      <alignment horizontal="center"/>
      <protection/>
    </xf>
    <xf numFmtId="38" fontId="4" fillId="0" borderId="0">
      <alignment horizontal="center"/>
      <protection/>
    </xf>
    <xf numFmtId="16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6" fillId="2" borderId="0" xfId="24" applyFont="1" applyFill="1">
      <alignment/>
      <protection/>
    </xf>
    <xf numFmtId="0" fontId="0" fillId="2" borderId="0" xfId="0" applyFont="1" applyFill="1" applyAlignment="1">
      <alignment/>
    </xf>
    <xf numFmtId="0" fontId="0" fillId="2" borderId="0" xfId="24" applyFont="1" applyFill="1">
      <alignment/>
      <protection/>
    </xf>
    <xf numFmtId="0" fontId="1" fillId="2" borderId="0" xfId="24" applyFont="1" applyFill="1">
      <alignment/>
      <protection/>
    </xf>
    <xf numFmtId="0" fontId="6" fillId="2" borderId="1" xfId="24" applyFont="1" applyFill="1" applyBorder="1">
      <alignment/>
      <protection/>
    </xf>
    <xf numFmtId="0" fontId="6" fillId="2" borderId="2" xfId="24" applyFont="1" applyFill="1" applyBorder="1">
      <alignment/>
      <protection/>
    </xf>
    <xf numFmtId="0" fontId="6" fillId="2" borderId="0" xfId="24" applyFont="1" applyFill="1" applyBorder="1">
      <alignment/>
      <protection/>
    </xf>
    <xf numFmtId="0" fontId="6" fillId="2" borderId="3" xfId="24" applyFont="1" applyFill="1" applyBorder="1">
      <alignment/>
      <protection/>
    </xf>
    <xf numFmtId="0" fontId="6" fillId="2" borderId="4" xfId="24" applyFont="1" applyFill="1" applyBorder="1">
      <alignment/>
      <protection/>
    </xf>
    <xf numFmtId="0" fontId="6" fillId="2" borderId="5" xfId="24" applyFont="1" applyFill="1" applyBorder="1" applyAlignment="1">
      <alignment horizontal="center"/>
      <protection/>
    </xf>
    <xf numFmtId="0" fontId="6" fillId="2" borderId="6" xfId="24" applyFont="1" applyFill="1" applyBorder="1" applyAlignment="1">
      <alignment horizontal="center"/>
      <protection/>
    </xf>
    <xf numFmtId="0" fontId="6" fillId="2" borderId="7" xfId="24" applyFont="1" applyFill="1" applyBorder="1" applyAlignment="1">
      <alignment horizontal="center"/>
      <protection/>
    </xf>
    <xf numFmtId="0" fontId="6" fillId="2" borderId="8" xfId="24" applyFont="1" applyFill="1" applyBorder="1">
      <alignment/>
      <protection/>
    </xf>
    <xf numFmtId="0" fontId="6" fillId="2" borderId="9" xfId="24" applyFont="1" applyFill="1" applyBorder="1">
      <alignment/>
      <protection/>
    </xf>
    <xf numFmtId="0" fontId="6" fillId="2" borderId="10" xfId="24" applyFont="1" applyFill="1" applyBorder="1">
      <alignment/>
      <protection/>
    </xf>
    <xf numFmtId="0" fontId="6" fillId="2" borderId="11" xfId="24" applyFont="1" applyFill="1" applyBorder="1" applyAlignment="1">
      <alignment horizontal="center"/>
      <protection/>
    </xf>
    <xf numFmtId="3" fontId="0" fillId="2" borderId="0" xfId="24" applyNumberFormat="1" applyFont="1" applyFill="1">
      <alignment/>
      <protection/>
    </xf>
    <xf numFmtId="181" fontId="6" fillId="2" borderId="6" xfId="24" applyNumberFormat="1" applyFont="1" applyFill="1" applyBorder="1">
      <alignment/>
      <protection/>
    </xf>
    <xf numFmtId="174" fontId="6" fillId="2" borderId="0" xfId="24" applyNumberFormat="1" applyFont="1" applyFill="1" applyBorder="1">
      <alignment/>
      <protection/>
    </xf>
    <xf numFmtId="174" fontId="6" fillId="2" borderId="8" xfId="24" applyNumberFormat="1" applyFont="1" applyFill="1" applyBorder="1">
      <alignment/>
      <protection/>
    </xf>
    <xf numFmtId="181" fontId="6" fillId="2" borderId="4" xfId="24" applyNumberFormat="1" applyFont="1" applyFill="1" applyBorder="1">
      <alignment/>
      <protection/>
    </xf>
    <xf numFmtId="181" fontId="6" fillId="2" borderId="0" xfId="24" applyNumberFormat="1" applyFont="1" applyFill="1">
      <alignment/>
      <protection/>
    </xf>
    <xf numFmtId="0" fontId="0" fillId="2" borderId="0" xfId="0" applyFill="1" applyAlignment="1">
      <alignment/>
    </xf>
    <xf numFmtId="172" fontId="0" fillId="2" borderId="0" xfId="24" applyNumberFormat="1" applyFont="1" applyFill="1">
      <alignment/>
      <protection/>
    </xf>
    <xf numFmtId="180" fontId="6" fillId="2" borderId="6" xfId="24" applyNumberFormat="1" applyFont="1" applyFill="1" applyBorder="1">
      <alignment/>
      <protection/>
    </xf>
    <xf numFmtId="0" fontId="0" fillId="2" borderId="0" xfId="24" applyFont="1" applyFill="1" applyBorder="1">
      <alignment/>
      <protection/>
    </xf>
    <xf numFmtId="181" fontId="6" fillId="2" borderId="0" xfId="24" applyNumberFormat="1" applyFont="1" applyFill="1" applyBorder="1">
      <alignment/>
      <protection/>
    </xf>
    <xf numFmtId="170" fontId="6" fillId="2" borderId="0" xfId="0" applyNumberFormat="1" applyFont="1" applyFill="1" applyAlignment="1">
      <alignment/>
    </xf>
    <xf numFmtId="0" fontId="1" fillId="2" borderId="5" xfId="23" applyFont="1" applyFill="1" applyBorder="1" applyAlignment="1" applyProtection="1">
      <alignment/>
      <protection hidden="1"/>
    </xf>
    <xf numFmtId="0" fontId="1" fillId="3" borderId="1" xfId="23" applyFont="1" applyFill="1" applyBorder="1" applyAlignment="1" applyProtection="1">
      <alignment/>
      <protection hidden="1"/>
    </xf>
    <xf numFmtId="0" fontId="0" fillId="3" borderId="1" xfId="23" applyFont="1" applyFill="1" applyBorder="1" applyAlignment="1" applyProtection="1">
      <alignment/>
      <protection hidden="1"/>
    </xf>
    <xf numFmtId="0" fontId="0" fillId="3" borderId="2" xfId="23" applyFont="1" applyFill="1" applyBorder="1" applyAlignment="1" applyProtection="1">
      <alignment/>
      <protection hidden="1"/>
    </xf>
    <xf numFmtId="0" fontId="4" fillId="0" borderId="0" xfId="25">
      <alignment/>
      <protection/>
    </xf>
    <xf numFmtId="0" fontId="0" fillId="2" borderId="7" xfId="23" applyFont="1" applyFill="1" applyBorder="1" applyAlignment="1" applyProtection="1">
      <alignment/>
      <protection hidden="1"/>
    </xf>
    <xf numFmtId="0" fontId="0" fillId="3" borderId="0" xfId="23" applyFont="1" applyFill="1" applyBorder="1" applyAlignment="1" applyProtection="1">
      <alignment vertical="top"/>
      <protection hidden="1"/>
    </xf>
    <xf numFmtId="0" fontId="0" fillId="3" borderId="0" xfId="23" applyFont="1" applyFill="1" applyBorder="1" applyAlignment="1" applyProtection="1">
      <alignment/>
      <protection hidden="1"/>
    </xf>
    <xf numFmtId="0" fontId="0" fillId="3" borderId="3" xfId="23" applyFont="1" applyFill="1" applyBorder="1" applyAlignment="1" applyProtection="1">
      <alignment/>
      <protection hidden="1"/>
    </xf>
    <xf numFmtId="0" fontId="12" fillId="2" borderId="11" xfId="21" applyFont="1" applyFill="1" applyBorder="1" applyAlignment="1" applyProtection="1">
      <alignment horizontal="left"/>
      <protection hidden="1"/>
    </xf>
    <xf numFmtId="0" fontId="12" fillId="3" borderId="8" xfId="21" applyFont="1" applyFill="1" applyBorder="1" applyAlignment="1" applyProtection="1">
      <alignment horizontal="left"/>
      <protection hidden="1"/>
    </xf>
    <xf numFmtId="0" fontId="0" fillId="3" borderId="8" xfId="23" applyFont="1" applyFill="1" applyBorder="1" applyAlignment="1" applyProtection="1">
      <alignment/>
      <protection hidden="1"/>
    </xf>
    <xf numFmtId="0" fontId="0" fillId="3" borderId="9" xfId="23" applyFont="1" applyFill="1" applyBorder="1" applyAlignment="1" applyProtection="1">
      <alignment/>
      <protection hidden="1"/>
    </xf>
    <xf numFmtId="0" fontId="0" fillId="3" borderId="5" xfId="23" applyFont="1" applyFill="1" applyBorder="1" applyProtection="1">
      <alignment/>
      <protection hidden="1"/>
    </xf>
    <xf numFmtId="0" fontId="0" fillId="3" borderId="1" xfId="23" applyFont="1" applyFill="1" applyBorder="1" applyProtection="1">
      <alignment/>
      <protection hidden="1"/>
    </xf>
    <xf numFmtId="0" fontId="0" fillId="3" borderId="2" xfId="23" applyFont="1" applyFill="1" applyBorder="1" applyProtection="1">
      <alignment/>
      <protection hidden="1"/>
    </xf>
    <xf numFmtId="0" fontId="0" fillId="3" borderId="7" xfId="23" applyFont="1" applyFill="1" applyBorder="1" applyProtection="1">
      <alignment/>
      <protection hidden="1"/>
    </xf>
    <xf numFmtId="0" fontId="0" fillId="3" borderId="0" xfId="23" applyFont="1" applyFill="1" applyBorder="1" applyProtection="1">
      <alignment/>
      <protection hidden="1"/>
    </xf>
    <xf numFmtId="0" fontId="0" fillId="3" borderId="3" xfId="23" applyFont="1" applyFill="1" applyBorder="1" applyProtection="1">
      <alignment/>
      <protection hidden="1"/>
    </xf>
    <xf numFmtId="49" fontId="0" fillId="3" borderId="0" xfId="23" applyNumberFormat="1" applyFont="1" applyFill="1" applyBorder="1" applyProtection="1">
      <alignment/>
      <protection hidden="1"/>
    </xf>
    <xf numFmtId="0" fontId="0" fillId="3" borderId="0" xfId="23" applyFont="1" applyFill="1" applyBorder="1" applyProtection="1" quotePrefix="1">
      <alignment/>
      <protection hidden="1"/>
    </xf>
    <xf numFmtId="0" fontId="0" fillId="3" borderId="11" xfId="23" applyFont="1" applyFill="1" applyBorder="1" applyProtection="1">
      <alignment/>
      <protection hidden="1"/>
    </xf>
    <xf numFmtId="0" fontId="0" fillId="3" borderId="8" xfId="23" applyFont="1" applyFill="1" applyBorder="1" applyProtection="1">
      <alignment/>
      <protection hidden="1"/>
    </xf>
    <xf numFmtId="0" fontId="1" fillId="3" borderId="7" xfId="23" applyFont="1" applyFill="1" applyBorder="1" applyAlignment="1" applyProtection="1">
      <alignment/>
      <protection hidden="1"/>
    </xf>
    <xf numFmtId="0" fontId="1" fillId="2" borderId="7" xfId="23" applyFont="1" applyFill="1" applyBorder="1" applyAlignment="1" applyProtection="1">
      <alignment/>
      <protection hidden="1"/>
    </xf>
    <xf numFmtId="0" fontId="0" fillId="2" borderId="0" xfId="23" applyFont="1" applyFill="1" applyBorder="1" applyProtection="1">
      <alignment/>
      <protection hidden="1"/>
    </xf>
    <xf numFmtId="0" fontId="1" fillId="2" borderId="0" xfId="23" applyFont="1" applyFill="1" applyBorder="1" applyAlignment="1" applyProtection="1">
      <alignment horizontal="centerContinuous"/>
      <protection hidden="1"/>
    </xf>
    <xf numFmtId="0" fontId="1" fillId="3" borderId="0" xfId="23" applyFont="1" applyFill="1" applyBorder="1" applyAlignment="1" applyProtection="1">
      <alignment horizontal="centerContinuous"/>
      <protection hidden="1"/>
    </xf>
    <xf numFmtId="0" fontId="1" fillId="3" borderId="3" xfId="23" applyFont="1" applyFill="1" applyBorder="1" applyAlignment="1" applyProtection="1">
      <alignment horizontal="centerContinuous"/>
      <protection hidden="1"/>
    </xf>
    <xf numFmtId="0" fontId="1" fillId="2" borderId="7" xfId="23" applyFont="1" applyFill="1" applyBorder="1" applyAlignment="1" applyProtection="1">
      <alignment horizontal="left"/>
      <protection hidden="1"/>
    </xf>
    <xf numFmtId="1" fontId="1" fillId="2" borderId="7" xfId="23" applyNumberFormat="1" applyFont="1" applyFill="1" applyBorder="1" applyAlignment="1" applyProtection="1">
      <alignment horizontal="left"/>
      <protection hidden="1"/>
    </xf>
    <xf numFmtId="0" fontId="0" fillId="3" borderId="0" xfId="23" applyFont="1" applyFill="1" applyProtection="1">
      <alignment/>
      <protection hidden="1"/>
    </xf>
    <xf numFmtId="0" fontId="13" fillId="2" borderId="9" xfId="21" applyFont="1" applyFill="1" applyBorder="1" applyAlignment="1" applyProtection="1">
      <alignment horizontal="left"/>
      <protection hidden="1"/>
    </xf>
    <xf numFmtId="0" fontId="0" fillId="3" borderId="12" xfId="23" applyFont="1" applyFill="1" applyBorder="1" applyProtection="1">
      <alignment/>
      <protection hidden="1"/>
    </xf>
    <xf numFmtId="0" fontId="0" fillId="3" borderId="13" xfId="23" applyFont="1" applyFill="1" applyBorder="1" applyProtection="1">
      <alignment/>
      <protection hidden="1"/>
    </xf>
    <xf numFmtId="0" fontId="0" fillId="3" borderId="14" xfId="23" applyFont="1" applyFill="1" applyBorder="1" applyProtection="1">
      <alignment/>
      <protection hidden="1"/>
    </xf>
    <xf numFmtId="0" fontId="0" fillId="0" borderId="0" xfId="23" applyFont="1" applyProtection="1">
      <alignment/>
      <protection hidden="1"/>
    </xf>
    <xf numFmtId="0" fontId="6" fillId="2" borderId="12" xfId="24" applyFont="1" applyFill="1" applyBorder="1" applyAlignment="1">
      <alignment horizontal="centerContinuous"/>
      <protection/>
    </xf>
    <xf numFmtId="0" fontId="6" fillId="2" borderId="13" xfId="24" applyFont="1" applyFill="1" applyBorder="1" applyAlignment="1">
      <alignment horizontal="centerContinuous"/>
      <protection/>
    </xf>
    <xf numFmtId="181" fontId="6" fillId="2" borderId="0" xfId="26" applyNumberFormat="1" applyFont="1" applyFill="1">
      <alignment/>
      <protection/>
    </xf>
    <xf numFmtId="186" fontId="6" fillId="2" borderId="0" xfId="24" applyNumberFormat="1" applyFont="1" applyFill="1">
      <alignment/>
      <protection/>
    </xf>
    <xf numFmtId="0" fontId="4" fillId="2" borderId="0" xfId="27" applyFont="1" applyFill="1">
      <alignment/>
      <protection/>
    </xf>
    <xf numFmtId="0" fontId="15" fillId="2" borderId="0" xfId="27" applyFont="1" applyFill="1">
      <alignment/>
      <protection/>
    </xf>
    <xf numFmtId="173" fontId="4" fillId="2" borderId="0" xfId="27" applyNumberFormat="1" applyFont="1" applyFill="1">
      <alignment/>
      <protection/>
    </xf>
    <xf numFmtId="177" fontId="4" fillId="2" borderId="0" xfId="27" applyNumberFormat="1" applyFont="1" applyFill="1">
      <alignment/>
      <protection/>
    </xf>
    <xf numFmtId="0" fontId="4" fillId="2" borderId="1" xfId="27" applyFont="1" applyFill="1" applyBorder="1">
      <alignment/>
      <protection/>
    </xf>
    <xf numFmtId="0" fontId="4" fillId="2" borderId="2" xfId="27" applyFont="1" applyFill="1" applyBorder="1">
      <alignment/>
      <protection/>
    </xf>
    <xf numFmtId="0" fontId="4" fillId="2" borderId="5" xfId="27" applyFont="1" applyFill="1" applyBorder="1">
      <alignment/>
      <protection/>
    </xf>
    <xf numFmtId="173" fontId="4" fillId="2" borderId="1" xfId="27" applyNumberFormat="1" applyFont="1" applyFill="1" applyBorder="1">
      <alignment/>
      <protection/>
    </xf>
    <xf numFmtId="177" fontId="4" fillId="2" borderId="2" xfId="27" applyNumberFormat="1" applyFont="1" applyFill="1" applyBorder="1">
      <alignment/>
      <protection/>
    </xf>
    <xf numFmtId="0" fontId="4" fillId="2" borderId="0" xfId="27" applyFont="1" applyFill="1" applyBorder="1">
      <alignment/>
      <protection/>
    </xf>
    <xf numFmtId="0" fontId="4" fillId="2" borderId="3" xfId="27" applyFont="1" applyFill="1" applyBorder="1">
      <alignment/>
      <protection/>
    </xf>
    <xf numFmtId="0" fontId="4" fillId="2" borderId="12" xfId="27" applyFont="1" applyFill="1" applyBorder="1" applyAlignment="1">
      <alignment horizontal="centerContinuous"/>
      <protection/>
    </xf>
    <xf numFmtId="0" fontId="4" fillId="2" borderId="13" xfId="27" applyFont="1" applyFill="1" applyBorder="1" applyAlignment="1">
      <alignment horizontal="centerContinuous"/>
      <protection/>
    </xf>
    <xf numFmtId="176" fontId="4" fillId="2" borderId="14" xfId="27" applyNumberFormat="1" applyFont="1" applyFill="1" applyBorder="1" applyAlignment="1">
      <alignment horizontal="centerContinuous"/>
      <protection/>
    </xf>
    <xf numFmtId="0" fontId="4" fillId="2" borderId="12" xfId="27" applyFont="1" applyFill="1" applyBorder="1">
      <alignment/>
      <protection/>
    </xf>
    <xf numFmtId="0" fontId="4" fillId="2" borderId="13" xfId="27" applyFont="1" applyFill="1" applyBorder="1">
      <alignment/>
      <protection/>
    </xf>
    <xf numFmtId="177" fontId="4" fillId="2" borderId="14" xfId="27" applyNumberFormat="1" applyFont="1" applyFill="1" applyBorder="1">
      <alignment/>
      <protection/>
    </xf>
    <xf numFmtId="177" fontId="4" fillId="2" borderId="14" xfId="27" applyNumberFormat="1" applyFont="1" applyFill="1" applyBorder="1" applyAlignment="1">
      <alignment horizontal="centerContinuous"/>
      <protection/>
    </xf>
    <xf numFmtId="0" fontId="4" fillId="2" borderId="15" xfId="27" applyFont="1" applyFill="1" applyBorder="1" applyAlignment="1">
      <alignment horizontal="center"/>
      <protection/>
    </xf>
    <xf numFmtId="177" fontId="4" fillId="2" borderId="4" xfId="27" applyNumberFormat="1" applyFont="1" applyFill="1" applyBorder="1" applyAlignment="1">
      <alignment horizontal="center"/>
      <protection/>
    </xf>
    <xf numFmtId="177" fontId="4" fillId="2" borderId="6" xfId="27" applyNumberFormat="1" applyFont="1" applyFill="1" applyBorder="1" applyAlignment="1">
      <alignment horizontal="center"/>
      <protection/>
    </xf>
    <xf numFmtId="0" fontId="4" fillId="2" borderId="8" xfId="27" applyFont="1" applyFill="1" applyBorder="1">
      <alignment/>
      <protection/>
    </xf>
    <xf numFmtId="0" fontId="4" fillId="2" borderId="9" xfId="27" applyFont="1" applyFill="1" applyBorder="1">
      <alignment/>
      <protection/>
    </xf>
    <xf numFmtId="177" fontId="4" fillId="2" borderId="10" xfId="27" applyNumberFormat="1" applyFont="1" applyFill="1" applyBorder="1" applyAlignment="1">
      <alignment horizontal="center"/>
      <protection/>
    </xf>
    <xf numFmtId="170" fontId="4" fillId="2" borderId="6" xfId="27" applyNumberFormat="1" applyFont="1" applyFill="1" applyBorder="1">
      <alignment/>
      <protection/>
    </xf>
    <xf numFmtId="0" fontId="4" fillId="2" borderId="6" xfId="27" applyFont="1" applyFill="1" applyBorder="1">
      <alignment/>
      <protection/>
    </xf>
    <xf numFmtId="173" fontId="4" fillId="2" borderId="6" xfId="27" applyNumberFormat="1" applyFont="1" applyFill="1" applyBorder="1">
      <alignment/>
      <protection/>
    </xf>
    <xf numFmtId="177" fontId="4" fillId="2" borderId="6" xfId="27" applyNumberFormat="1" applyFont="1" applyFill="1" applyBorder="1">
      <alignment/>
      <protection/>
    </xf>
    <xf numFmtId="175" fontId="4" fillId="2" borderId="6" xfId="27" applyNumberFormat="1" applyFont="1" applyFill="1" applyBorder="1">
      <alignment/>
      <protection/>
    </xf>
    <xf numFmtId="179" fontId="4" fillId="2" borderId="6" xfId="27" applyNumberFormat="1" applyFont="1" applyFill="1" applyBorder="1">
      <alignment/>
      <protection/>
    </xf>
    <xf numFmtId="170" fontId="4" fillId="2" borderId="7" xfId="27" applyNumberFormat="1" applyFont="1" applyFill="1" applyBorder="1">
      <alignment/>
      <protection/>
    </xf>
    <xf numFmtId="170" fontId="4" fillId="2" borderId="6" xfId="28" applyNumberFormat="1" applyFont="1" applyFill="1" applyBorder="1" applyAlignment="1">
      <alignment horizontal="left"/>
      <protection/>
    </xf>
    <xf numFmtId="178" fontId="4" fillId="2" borderId="6" xfId="27" applyNumberFormat="1" applyFont="1" applyFill="1" applyBorder="1" applyAlignment="1">
      <alignment horizontal="left"/>
      <protection/>
    </xf>
    <xf numFmtId="176" fontId="4" fillId="2" borderId="6" xfId="27" applyNumberFormat="1" applyFont="1" applyFill="1" applyBorder="1">
      <alignment/>
      <protection/>
    </xf>
    <xf numFmtId="178" fontId="4" fillId="2" borderId="6" xfId="27" applyNumberFormat="1" applyFont="1" applyFill="1" applyBorder="1">
      <alignment/>
      <protection/>
    </xf>
    <xf numFmtId="173" fontId="4" fillId="2" borderId="10" xfId="27" applyNumberFormat="1" applyFont="1" applyFill="1" applyBorder="1">
      <alignment/>
      <protection/>
    </xf>
    <xf numFmtId="170" fontId="4" fillId="2" borderId="4" xfId="27" applyNumberFormat="1" applyFont="1" applyFill="1" applyBorder="1">
      <alignment/>
      <protection/>
    </xf>
    <xf numFmtId="175" fontId="4" fillId="2" borderId="4" xfId="27" applyNumberFormat="1" applyFont="1" applyFill="1" applyBorder="1">
      <alignment/>
      <protection/>
    </xf>
    <xf numFmtId="179" fontId="4" fillId="2" borderId="4" xfId="27" applyNumberFormat="1" applyFont="1" applyFill="1" applyBorder="1">
      <alignment/>
      <protection/>
    </xf>
    <xf numFmtId="170" fontId="4" fillId="2" borderId="0" xfId="27" applyNumberFormat="1" applyFont="1" applyFill="1">
      <alignment/>
      <protection/>
    </xf>
    <xf numFmtId="170" fontId="0" fillId="2" borderId="0" xfId="0" applyNumberFormat="1" applyFill="1" applyAlignment="1">
      <alignment/>
    </xf>
    <xf numFmtId="176" fontId="4" fillId="2" borderId="0" xfId="27" applyNumberFormat="1" applyFont="1" applyFill="1">
      <alignment/>
      <protection/>
    </xf>
    <xf numFmtId="173" fontId="4" fillId="2" borderId="0" xfId="27" applyNumberFormat="1" applyFont="1" applyFill="1" applyBorder="1">
      <alignment/>
      <protection/>
    </xf>
    <xf numFmtId="176" fontId="4" fillId="2" borderId="1" xfId="27" applyNumberFormat="1" applyFont="1" applyFill="1" applyBorder="1">
      <alignment/>
      <protection/>
    </xf>
    <xf numFmtId="173" fontId="4" fillId="2" borderId="2" xfId="27" applyNumberFormat="1" applyFont="1" applyFill="1" applyBorder="1">
      <alignment/>
      <protection/>
    </xf>
    <xf numFmtId="173" fontId="4" fillId="2" borderId="14" xfId="27" applyNumberFormat="1" applyFont="1" applyFill="1" applyBorder="1">
      <alignment/>
      <protection/>
    </xf>
    <xf numFmtId="173" fontId="4" fillId="2" borderId="14" xfId="27" applyNumberFormat="1" applyFont="1" applyFill="1" applyBorder="1" applyAlignment="1">
      <alignment horizontal="centerContinuous"/>
      <protection/>
    </xf>
    <xf numFmtId="176" fontId="4" fillId="2" borderId="4" xfId="27" applyNumberFormat="1" applyFont="1" applyFill="1" applyBorder="1" applyAlignment="1">
      <alignment horizontal="center"/>
      <protection/>
    </xf>
    <xf numFmtId="173" fontId="4" fillId="2" borderId="4" xfId="27" applyNumberFormat="1" applyFont="1" applyFill="1" applyBorder="1" applyAlignment="1">
      <alignment horizontal="center"/>
      <protection/>
    </xf>
    <xf numFmtId="176" fontId="4" fillId="2" borderId="6" xfId="27" applyNumberFormat="1" applyFont="1" applyFill="1" applyBorder="1" applyAlignment="1">
      <alignment horizontal="center"/>
      <protection/>
    </xf>
    <xf numFmtId="173" fontId="4" fillId="2" borderId="6" xfId="27" applyNumberFormat="1" applyFont="1" applyFill="1" applyBorder="1" applyAlignment="1">
      <alignment horizontal="center"/>
      <protection/>
    </xf>
    <xf numFmtId="176" fontId="4" fillId="2" borderId="10" xfId="27" applyNumberFormat="1" applyFont="1" applyFill="1" applyBorder="1" applyAlignment="1">
      <alignment horizontal="center"/>
      <protection/>
    </xf>
    <xf numFmtId="173" fontId="4" fillId="2" borderId="10" xfId="27" applyNumberFormat="1" applyFont="1" applyFill="1" applyBorder="1" applyAlignment="1">
      <alignment horizontal="center"/>
      <protection/>
    </xf>
    <xf numFmtId="173" fontId="4" fillId="2" borderId="4" xfId="27" applyNumberFormat="1" applyFont="1" applyFill="1" applyBorder="1">
      <alignment/>
      <protection/>
    </xf>
    <xf numFmtId="0" fontId="4" fillId="2" borderId="1" xfId="27" applyFont="1" applyFill="1" applyBorder="1" applyAlignment="1">
      <alignment horizontal="centerContinuous"/>
      <protection/>
    </xf>
    <xf numFmtId="0" fontId="16" fillId="2" borderId="0" xfId="27" applyFont="1" applyFill="1">
      <alignment/>
      <protection/>
    </xf>
    <xf numFmtId="170" fontId="11" fillId="2" borderId="0" xfId="0" applyNumberFormat="1" applyFont="1" applyFill="1" applyAlignment="1">
      <alignment/>
    </xf>
    <xf numFmtId="0" fontId="4" fillId="2" borderId="0" xfId="28" applyFont="1" applyFill="1">
      <alignment/>
      <protection/>
    </xf>
    <xf numFmtId="168" fontId="4" fillId="2" borderId="0" xfId="27" applyNumberFormat="1" applyFont="1" applyFill="1">
      <alignment/>
      <protection/>
    </xf>
    <xf numFmtId="171" fontId="4" fillId="2" borderId="0" xfId="27" applyNumberFormat="1" applyFont="1" applyFill="1">
      <alignment/>
      <protection/>
    </xf>
    <xf numFmtId="0" fontId="4" fillId="2" borderId="3" xfId="27" applyFont="1" applyFill="1" applyBorder="1" applyAlignment="1">
      <alignment horizontal="center"/>
      <protection/>
    </xf>
    <xf numFmtId="168" fontId="4" fillId="2" borderId="4" xfId="27" applyNumberFormat="1" applyFont="1" applyFill="1" applyBorder="1">
      <alignment/>
      <protection/>
    </xf>
    <xf numFmtId="171" fontId="4" fillId="2" borderId="4" xfId="27" applyNumberFormat="1" applyFont="1" applyFill="1" applyBorder="1">
      <alignment/>
      <protection/>
    </xf>
    <xf numFmtId="173" fontId="4" fillId="2" borderId="5" xfId="27" applyNumberFormat="1" applyFont="1" applyFill="1" applyBorder="1">
      <alignment/>
      <protection/>
    </xf>
    <xf numFmtId="169" fontId="4" fillId="2" borderId="3" xfId="27" applyNumberFormat="1" applyFont="1" applyFill="1" applyBorder="1" applyAlignment="1">
      <alignment horizontal="center"/>
      <protection/>
    </xf>
    <xf numFmtId="179" fontId="4" fillId="2" borderId="7" xfId="27" applyNumberFormat="1" applyFont="1" applyFill="1" applyBorder="1">
      <alignment/>
      <protection/>
    </xf>
    <xf numFmtId="178" fontId="4" fillId="2" borderId="7" xfId="27" applyNumberFormat="1" applyFont="1" applyFill="1" applyBorder="1" applyAlignment="1">
      <alignment horizontal="left"/>
      <protection/>
    </xf>
    <xf numFmtId="175" fontId="4" fillId="2" borderId="6" xfId="27" applyNumberFormat="1" applyFont="1" applyFill="1" applyBorder="1" applyAlignment="1">
      <alignment horizontal="justify"/>
      <protection/>
    </xf>
    <xf numFmtId="173" fontId="4" fillId="2" borderId="7" xfId="27" applyNumberFormat="1" applyFont="1" applyFill="1" applyBorder="1" applyAlignment="1">
      <alignment horizontal="justify"/>
      <protection/>
    </xf>
    <xf numFmtId="0" fontId="0" fillId="2" borderId="1" xfId="0" applyFill="1" applyBorder="1" applyAlignment="1">
      <alignment/>
    </xf>
    <xf numFmtId="179" fontId="4" fillId="2" borderId="5" xfId="27" applyNumberFormat="1" applyFont="1" applyFill="1" applyBorder="1">
      <alignment/>
      <protection/>
    </xf>
    <xf numFmtId="170" fontId="4" fillId="2" borderId="0" xfId="27" applyNumberFormat="1" applyFont="1" applyFill="1" applyBorder="1">
      <alignment/>
      <protection/>
    </xf>
    <xf numFmtId="179" fontId="4" fillId="2" borderId="0" xfId="27" applyNumberFormat="1" applyFont="1" applyFill="1" applyBorder="1">
      <alignment/>
      <protection/>
    </xf>
    <xf numFmtId="0" fontId="4" fillId="2" borderId="0" xfId="27" applyFont="1" applyFill="1" applyBorder="1" applyAlignment="1">
      <alignment horizontal="center"/>
      <protection/>
    </xf>
    <xf numFmtId="0" fontId="0" fillId="2" borderId="0" xfId="0" applyFill="1" applyAlignment="1">
      <alignment horizontal="left"/>
    </xf>
    <xf numFmtId="0" fontId="18" fillId="2" borderId="0" xfId="24" applyFont="1" applyFill="1" applyAlignment="1">
      <alignment horizontal="centerContinuous"/>
      <protection/>
    </xf>
    <xf numFmtId="0" fontId="0" fillId="2" borderId="0" xfId="0" applyFont="1" applyFill="1" applyAlignment="1">
      <alignment horizontal="centerContinuous"/>
    </xf>
    <xf numFmtId="0" fontId="6" fillId="2" borderId="0" xfId="24" applyFont="1" applyFill="1" applyAlignment="1">
      <alignment horizontal="centerContinuous"/>
      <protection/>
    </xf>
    <xf numFmtId="181" fontId="0" fillId="2" borderId="0" xfId="24" applyNumberFormat="1" applyFont="1" applyFill="1">
      <alignment/>
      <protection/>
    </xf>
    <xf numFmtId="206" fontId="6" fillId="2" borderId="6" xfId="24" applyNumberFormat="1" applyFont="1" applyFill="1" applyBorder="1">
      <alignment/>
      <protection/>
    </xf>
    <xf numFmtId="180" fontId="4" fillId="2" borderId="6" xfId="24" applyNumberFormat="1" applyFont="1" applyFill="1" applyBorder="1">
      <alignment/>
      <protection/>
    </xf>
    <xf numFmtId="0" fontId="4" fillId="2" borderId="0" xfId="27" applyFont="1" applyFill="1" applyAlignment="1">
      <alignment horizontal="centerContinuous"/>
      <protection/>
    </xf>
    <xf numFmtId="173" fontId="4" fillId="2" borderId="0" xfId="27" applyNumberFormat="1" applyFont="1" applyFill="1" applyAlignment="1">
      <alignment horizontal="centerContinuous"/>
      <protection/>
    </xf>
    <xf numFmtId="177" fontId="4" fillId="2" borderId="0" xfId="27" applyNumberFormat="1" applyFont="1" applyFill="1" applyAlignment="1">
      <alignment horizontal="centerContinuous"/>
      <protection/>
    </xf>
    <xf numFmtId="0" fontId="15" fillId="2" borderId="0" xfId="27" applyFont="1" applyFill="1" applyAlignment="1">
      <alignment horizontal="left"/>
      <protection/>
    </xf>
    <xf numFmtId="176" fontId="4" fillId="2" borderId="0" xfId="27" applyNumberFormat="1" applyFont="1" applyFill="1" applyAlignment="1">
      <alignment horizontal="centerContinuous"/>
      <protection/>
    </xf>
    <xf numFmtId="173" fontId="4" fillId="2" borderId="0" xfId="27" applyNumberFormat="1" applyFont="1" applyFill="1" applyBorder="1" applyAlignment="1">
      <alignment horizontal="centerContinuous"/>
      <protection/>
    </xf>
    <xf numFmtId="168" fontId="4" fillId="2" borderId="0" xfId="27" applyNumberFormat="1" applyFont="1" applyFill="1" applyAlignment="1">
      <alignment horizontal="centerContinuous"/>
      <protection/>
    </xf>
    <xf numFmtId="171" fontId="4" fillId="2" borderId="0" xfId="27" applyNumberFormat="1" applyFont="1" applyFill="1" applyAlignment="1">
      <alignment horizontal="centerContinuous"/>
      <protection/>
    </xf>
    <xf numFmtId="0" fontId="4" fillId="2" borderId="0" xfId="27" applyFont="1" applyFill="1" applyAlignment="1">
      <alignment horizontal="center"/>
      <protection/>
    </xf>
    <xf numFmtId="0" fontId="4" fillId="2" borderId="7" xfId="27" applyFont="1" applyFill="1" applyBorder="1">
      <alignment/>
      <protection/>
    </xf>
    <xf numFmtId="168" fontId="4" fillId="2" borderId="13" xfId="27" applyNumberFormat="1" applyFont="1" applyFill="1" applyBorder="1" applyAlignment="1">
      <alignment horizontal="centerContinuous"/>
      <protection/>
    </xf>
    <xf numFmtId="171" fontId="4" fillId="2" borderId="14" xfId="27" applyNumberFormat="1" applyFont="1" applyFill="1" applyBorder="1" applyAlignment="1">
      <alignment horizontal="centerContinuous"/>
      <protection/>
    </xf>
    <xf numFmtId="173" fontId="4" fillId="2" borderId="13" xfId="27" applyNumberFormat="1" applyFont="1" applyFill="1" applyBorder="1" applyAlignment="1">
      <alignment horizontal="centerContinuous"/>
      <protection/>
    </xf>
    <xf numFmtId="171" fontId="4" fillId="2" borderId="4" xfId="27" applyNumberFormat="1" applyFont="1" applyFill="1" applyBorder="1" applyAlignment="1">
      <alignment horizontal="center"/>
      <protection/>
    </xf>
    <xf numFmtId="173" fontId="4" fillId="2" borderId="5" xfId="27" applyNumberFormat="1" applyFont="1" applyFill="1" applyBorder="1" applyAlignment="1">
      <alignment horizontal="center"/>
      <protection/>
    </xf>
    <xf numFmtId="171" fontId="4" fillId="2" borderId="6" xfId="27" applyNumberFormat="1" applyFont="1" applyFill="1" applyBorder="1" applyAlignment="1">
      <alignment horizontal="center"/>
      <protection/>
    </xf>
    <xf numFmtId="173" fontId="4" fillId="2" borderId="7" xfId="27" applyNumberFormat="1" applyFont="1" applyFill="1" applyBorder="1" applyAlignment="1">
      <alignment horizontal="center"/>
      <protection/>
    </xf>
    <xf numFmtId="0" fontId="4" fillId="2" borderId="11" xfId="27" applyFont="1" applyFill="1" applyBorder="1">
      <alignment/>
      <protection/>
    </xf>
    <xf numFmtId="171" fontId="4" fillId="2" borderId="10" xfId="27" applyNumberFormat="1" applyFont="1" applyFill="1" applyBorder="1" applyAlignment="1">
      <alignment horizontal="center"/>
      <protection/>
    </xf>
    <xf numFmtId="173" fontId="4" fillId="2" borderId="11" xfId="27" applyNumberFormat="1" applyFont="1" applyFill="1" applyBorder="1" applyAlignment="1">
      <alignment horizontal="center"/>
      <protection/>
    </xf>
    <xf numFmtId="0" fontId="0" fillId="3" borderId="7" xfId="23" applyFont="1" applyFill="1" applyBorder="1" applyAlignment="1" applyProtection="1">
      <alignment horizontal="left" vertical="top" wrapText="1"/>
      <protection hidden="1"/>
    </xf>
    <xf numFmtId="0" fontId="0" fillId="3" borderId="0" xfId="23" applyFont="1" applyFill="1" applyBorder="1" applyAlignment="1" applyProtection="1">
      <alignment horizontal="left" vertical="top" wrapText="1"/>
      <protection hidden="1"/>
    </xf>
    <xf numFmtId="0" fontId="0" fillId="3" borderId="3" xfId="23" applyFont="1" applyFill="1" applyBorder="1" applyAlignment="1" applyProtection="1">
      <alignment horizontal="left" vertical="top" wrapText="1"/>
      <protection hidden="1"/>
    </xf>
    <xf numFmtId="0" fontId="0" fillId="3" borderId="5" xfId="23" applyFont="1" applyFill="1" applyBorder="1" applyAlignment="1" applyProtection="1">
      <alignment horizontal="left" vertical="top" wrapText="1"/>
      <protection hidden="1"/>
    </xf>
    <xf numFmtId="0" fontId="0" fillId="3" borderId="1" xfId="23" applyFont="1" applyFill="1" applyBorder="1" applyAlignment="1" applyProtection="1">
      <alignment horizontal="left" vertical="top" wrapText="1"/>
      <protection hidden="1"/>
    </xf>
    <xf numFmtId="0" fontId="0" fillId="3" borderId="2" xfId="23" applyFont="1" applyFill="1" applyBorder="1" applyAlignment="1" applyProtection="1">
      <alignment horizontal="left" vertical="top" wrapText="1"/>
      <protection hidden="1"/>
    </xf>
    <xf numFmtId="0" fontId="13" fillId="2" borderId="8" xfId="20" applyFont="1" applyFill="1" applyBorder="1" applyAlignment="1" applyProtection="1">
      <alignment horizontal="left"/>
      <protection hidden="1"/>
    </xf>
    <xf numFmtId="0" fontId="13" fillId="2" borderId="8" xfId="21" applyFont="1" applyFill="1" applyBorder="1" applyAlignment="1" applyProtection="1">
      <alignment horizontal="left"/>
      <protection hidden="1"/>
    </xf>
    <xf numFmtId="0" fontId="0" fillId="3" borderId="11" xfId="23" applyFont="1" applyFill="1" applyBorder="1" applyAlignment="1" applyProtection="1">
      <alignment horizontal="left" vertical="top" wrapText="1"/>
      <protection hidden="1"/>
    </xf>
    <xf numFmtId="0" fontId="0" fillId="3" borderId="8" xfId="23" applyFont="1" applyFill="1" applyBorder="1" applyAlignment="1" applyProtection="1">
      <alignment horizontal="left" vertical="top" wrapText="1"/>
      <protection hidden="1"/>
    </xf>
    <xf numFmtId="0" fontId="0" fillId="3" borderId="9" xfId="23" applyFont="1" applyFill="1" applyBorder="1" applyAlignment="1" applyProtection="1">
      <alignment horizontal="left" vertical="top" wrapText="1"/>
      <protection hidden="1"/>
    </xf>
    <xf numFmtId="49" fontId="0" fillId="2" borderId="0" xfId="23" applyNumberFormat="1" applyFont="1" applyFill="1" applyBorder="1" applyAlignment="1" applyProtection="1">
      <alignment horizontal="left"/>
      <protection hidden="1"/>
    </xf>
    <xf numFmtId="49" fontId="0" fillId="2" borderId="3" xfId="23" applyNumberFormat="1" applyFont="1" applyFill="1" applyBorder="1" applyAlignment="1" applyProtection="1">
      <alignment horizontal="left"/>
      <protection hidden="1"/>
    </xf>
    <xf numFmtId="0" fontId="13" fillId="3" borderId="0" xfId="20" applyFont="1" applyFill="1" applyAlignment="1">
      <alignment/>
    </xf>
    <xf numFmtId="182" fontId="0" fillId="2" borderId="12" xfId="23" applyNumberFormat="1" applyFont="1" applyFill="1" applyBorder="1" applyAlignment="1" applyProtection="1">
      <alignment horizontal="left"/>
      <protection hidden="1"/>
    </xf>
    <xf numFmtId="182" fontId="0" fillId="2" borderId="14" xfId="23" applyNumberFormat="1" applyFont="1" applyFill="1" applyBorder="1" applyAlignment="1" applyProtection="1">
      <alignment horizontal="left"/>
      <protection hidden="1"/>
    </xf>
    <xf numFmtId="0" fontId="0" fillId="3" borderId="0" xfId="0" applyFont="1" applyFill="1" applyAlignment="1">
      <alignment/>
    </xf>
    <xf numFmtId="49" fontId="0" fillId="2" borderId="1" xfId="23" applyNumberFormat="1" applyFont="1" applyFill="1" applyBorder="1" applyAlignment="1" applyProtection="1">
      <alignment horizontal="left"/>
      <protection hidden="1"/>
    </xf>
    <xf numFmtId="49" fontId="0" fillId="2" borderId="2" xfId="23" applyNumberFormat="1" applyFont="1" applyFill="1" applyBorder="1" applyAlignment="1" applyProtection="1">
      <alignment horizontal="left"/>
      <protection hidden="1"/>
    </xf>
    <xf numFmtId="0" fontId="8" fillId="2" borderId="12" xfId="24" applyFont="1" applyFill="1" applyBorder="1" applyAlignment="1">
      <alignment horizontal="center"/>
      <protection/>
    </xf>
    <xf numFmtId="0" fontId="8" fillId="2" borderId="14" xfId="24" applyFont="1" applyFill="1" applyBorder="1" applyAlignment="1">
      <alignment horizontal="center"/>
      <protection/>
    </xf>
    <xf numFmtId="180" fontId="6" fillId="2" borderId="6" xfId="24" applyNumberFormat="1" applyFont="1" applyFill="1" applyBorder="1" applyAlignment="1">
      <alignment vertical="center"/>
      <protection/>
    </xf>
    <xf numFmtId="174" fontId="6" fillId="2" borderId="7" xfId="24" applyNumberFormat="1" applyFont="1" applyFill="1" applyBorder="1" applyAlignment="1">
      <alignment vertical="center"/>
      <protection/>
    </xf>
    <xf numFmtId="0" fontId="0" fillId="2" borderId="7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7" fillId="2" borderId="0" xfId="24" applyFont="1" applyFill="1" applyAlignment="1">
      <alignment horizontal="center"/>
      <protection/>
    </xf>
    <xf numFmtId="0" fontId="4" fillId="2" borderId="5" xfId="27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8" fontId="4" fillId="2" borderId="5" xfId="27" applyNumberFormat="1" applyFont="1" applyFill="1" applyBorder="1" applyAlignment="1">
      <alignment horizontal="center" vertical="center"/>
      <protection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</cellXfs>
  <cellStyles count="17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A_I_2_vj061_S" xfId="23"/>
    <cellStyle name="Standard_DEZ94" xfId="24"/>
    <cellStyle name="Standard_EXCEL-Vorblatt für Statistische Berichte" xfId="25"/>
    <cellStyle name="Standard_HII94" xfId="26"/>
    <cellStyle name="Standard_HII942A (2)" xfId="27"/>
    <cellStyle name="Standard_HII94A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7</xdr:row>
      <xdr:rowOff>95250</xdr:rowOff>
    </xdr:from>
    <xdr:to>
      <xdr:col>4</xdr:col>
      <xdr:colOff>190500</xdr:colOff>
      <xdr:row>9</xdr:row>
      <xdr:rowOff>38100</xdr:rowOff>
    </xdr:to>
    <xdr:sp>
      <xdr:nvSpPr>
        <xdr:cNvPr id="1" name="Text 26"/>
        <xdr:cNvSpPr txBox="1">
          <a:spLocks noChangeArrowheads="1"/>
        </xdr:cNvSpPr>
      </xdr:nvSpPr>
      <xdr:spPr>
        <a:xfrm>
          <a:off x="904875" y="1095375"/>
          <a:ext cx="12668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Art des Verkehrs</a:t>
          </a:r>
        </a:p>
      </xdr:txBody>
    </xdr:sp>
    <xdr:clientData/>
  </xdr:twoCellAnchor>
  <xdr:twoCellAnchor>
    <xdr:from>
      <xdr:col>0</xdr:col>
      <xdr:colOff>123825</xdr:colOff>
      <xdr:row>39</xdr:row>
      <xdr:rowOff>95250</xdr:rowOff>
    </xdr:from>
    <xdr:to>
      <xdr:col>9</xdr:col>
      <xdr:colOff>400050</xdr:colOff>
      <xdr:row>42</xdr:row>
      <xdr:rowOff>238125</xdr:rowOff>
    </xdr:to>
    <xdr:sp>
      <xdr:nvSpPr>
        <xdr:cNvPr id="2" name="Text 27"/>
        <xdr:cNvSpPr txBox="1">
          <a:spLocks noChangeArrowheads="1"/>
        </xdr:cNvSpPr>
      </xdr:nvSpPr>
      <xdr:spPr>
        <a:xfrm>
          <a:off x="123825" y="6038850"/>
          <a:ext cx="5934075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1)  Im Gegensatz zur Bundesstatistik sind in diesen Ergebnissen die Eigengewichte der im Seeverkehr übergesetzten Reise- und
     Transportfahrzeuge sowie der beladenen und unbeladenen Container, Trailer und Trägerschiffsleichter enthalten.
2)  Container von 20 Fuß und mehr, einschließlich Trailer
3)  x = Nachweis nicht sinnvoll</a:t>
          </a:r>
        </a:p>
      </xdr:txBody>
    </xdr:sp>
    <xdr:clientData/>
  </xdr:twoCellAnchor>
  <xdr:twoCellAnchor>
    <xdr:from>
      <xdr:col>1</xdr:col>
      <xdr:colOff>257175</xdr:colOff>
      <xdr:row>36</xdr:row>
      <xdr:rowOff>66675</xdr:rowOff>
    </xdr:from>
    <xdr:to>
      <xdr:col>4</xdr:col>
      <xdr:colOff>819150</xdr:colOff>
      <xdr:row>37</xdr:row>
      <xdr:rowOff>152400</xdr:rowOff>
    </xdr:to>
    <xdr:sp>
      <xdr:nvSpPr>
        <xdr:cNvPr id="3" name="Text 28"/>
        <xdr:cNvSpPr txBox="1">
          <a:spLocks noChangeArrowheads="1"/>
        </xdr:cNvSpPr>
      </xdr:nvSpPr>
      <xdr:spPr>
        <a:xfrm>
          <a:off x="390525" y="5572125"/>
          <a:ext cx="24098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dar. Flagge der Bundesrepublik Deutschland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28575</xdr:rowOff>
    </xdr:from>
    <xdr:to>
      <xdr:col>0</xdr:col>
      <xdr:colOff>0</xdr:colOff>
      <xdr:row>21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3419475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Art des Verkehrs</a:t>
          </a:r>
        </a:p>
      </xdr:txBody>
    </xdr:sp>
    <xdr:clientData/>
  </xdr:twoCellAnchor>
  <xdr:twoCellAnchor editAs="oneCell">
    <xdr:from>
      <xdr:col>4</xdr:col>
      <xdr:colOff>276225</xdr:colOff>
      <xdr:row>66</xdr:row>
      <xdr:rowOff>66675</xdr:rowOff>
    </xdr:from>
    <xdr:to>
      <xdr:col>14</xdr:col>
      <xdr:colOff>76200</xdr:colOff>
      <xdr:row>66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12585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65</xdr:row>
      <xdr:rowOff>161925</xdr:rowOff>
    </xdr:from>
    <xdr:to>
      <xdr:col>18</xdr:col>
      <xdr:colOff>590550</xdr:colOff>
      <xdr:row>65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3716000" y="111823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23</xdr:col>
      <xdr:colOff>533400</xdr:colOff>
      <xdr:row>68</xdr:row>
      <xdr:rowOff>57150</xdr:rowOff>
    </xdr:from>
    <xdr:to>
      <xdr:col>32</xdr:col>
      <xdr:colOff>504825</xdr:colOff>
      <xdr:row>68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02175" y="1159192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28575</xdr:rowOff>
    </xdr:from>
    <xdr:to>
      <xdr:col>0</xdr:col>
      <xdr:colOff>0</xdr:colOff>
      <xdr:row>21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3400425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Art des Verkehrs</a:t>
          </a:r>
        </a:p>
      </xdr:txBody>
    </xdr:sp>
    <xdr:clientData/>
  </xdr:twoCellAnchor>
  <xdr:twoCellAnchor editAs="oneCell">
    <xdr:from>
      <xdr:col>0</xdr:col>
      <xdr:colOff>0</xdr:colOff>
      <xdr:row>66</xdr:row>
      <xdr:rowOff>47625</xdr:rowOff>
    </xdr:from>
    <xdr:to>
      <xdr:col>8</xdr:col>
      <xdr:colOff>9525</xdr:colOff>
      <xdr:row>66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34725"/>
          <a:ext cx="6867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65</xdr:row>
      <xdr:rowOff>161925</xdr:rowOff>
    </xdr:from>
    <xdr:to>
      <xdr:col>8</xdr:col>
      <xdr:colOff>0</xdr:colOff>
      <xdr:row>65</xdr:row>
      <xdr:rowOff>161925</xdr:rowOff>
    </xdr:to>
    <xdr:sp>
      <xdr:nvSpPr>
        <xdr:cNvPr id="3" name="Line 3"/>
        <xdr:cNvSpPr>
          <a:spLocks/>
        </xdr:cNvSpPr>
      </xdr:nvSpPr>
      <xdr:spPr>
        <a:xfrm>
          <a:off x="6858000" y="1107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28575</xdr:rowOff>
    </xdr:from>
    <xdr:to>
      <xdr:col>0</xdr:col>
      <xdr:colOff>0</xdr:colOff>
      <xdr:row>21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3381375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Art des Verkehrs</a:t>
          </a:r>
        </a:p>
      </xdr:txBody>
    </xdr:sp>
    <xdr:clientData/>
  </xdr:twoCellAnchor>
  <xdr:twoCellAnchor>
    <xdr:from>
      <xdr:col>0</xdr:col>
      <xdr:colOff>85725</xdr:colOff>
      <xdr:row>65</xdr:row>
      <xdr:rowOff>161925</xdr:rowOff>
    </xdr:from>
    <xdr:to>
      <xdr:col>0</xdr:col>
      <xdr:colOff>590550</xdr:colOff>
      <xdr:row>65</xdr:row>
      <xdr:rowOff>161925</xdr:rowOff>
    </xdr:to>
    <xdr:sp>
      <xdr:nvSpPr>
        <xdr:cNvPr id="2" name="Line 2"/>
        <xdr:cNvSpPr>
          <a:spLocks/>
        </xdr:cNvSpPr>
      </xdr:nvSpPr>
      <xdr:spPr>
        <a:xfrm>
          <a:off x="85725" y="110585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533400</xdr:colOff>
      <xdr:row>68</xdr:row>
      <xdr:rowOff>57150</xdr:rowOff>
    </xdr:from>
    <xdr:to>
      <xdr:col>14</xdr:col>
      <xdr:colOff>504825</xdr:colOff>
      <xdr:row>68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1146810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HAFEN\STATBERI\ST_JAHR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rbeitsbereiche\AB-4\AB-433\Ausk&#252;nfte\Seeverkehr_Hamburg\Statistischer%20Bericht\Anwendungen_Mo_Jahre\Statistischer_Bericht_monat_ab199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rbeitsbereiche\AB-4\AB-433\Ausk&#252;nfte\Seeverkehr_Hamburg\Statistischer%20Bericht\Anwendungen_Mo_Jahre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A)"/>
      <sheetName val="Januar bis März 03 (B)"/>
      <sheetName val="Januar bis Juni 03 (A)"/>
      <sheetName val="Januar bis Juni 03 (B)"/>
      <sheetName val="Januar bis September 03 (A)"/>
      <sheetName val="Januar bis September 03 (B)"/>
      <sheetName val="Januar bis März 04 (A)"/>
      <sheetName val="Januar bis März 04 (B)"/>
      <sheetName val="Januar bis Juni 04 (A)"/>
      <sheetName val="Januar bis Juni 04_S2"/>
      <sheetName val="Januar bis Juni 04 (B)S3"/>
      <sheetName val="Januar bis Juni 04 (B)S4"/>
      <sheetName val="Januar bis Sep 04 (A)"/>
      <sheetName val="Januar bis Sep 04_S2"/>
      <sheetName val="Januar bis Sep 04 (B)S3"/>
      <sheetName val="Januar bis Sep 04 (B)S4"/>
      <sheetName val="Januar bis März 05 (A)S1"/>
      <sheetName val="Januar bis März 05(B)S2"/>
      <sheetName val="Januar bis März 05(B)S3"/>
      <sheetName val="Januar bis März 05(B)S4"/>
      <sheetName val="Januar bis Juni 05 (A) (2)"/>
      <sheetName val="Januar bis Juni 05_S2 (2)"/>
      <sheetName val="Januar bis Juni 05 (B)S3 (2)"/>
      <sheetName val="Januar bis Juni 05 (B)S4 (2)"/>
      <sheetName val="Januar bis Sep 05 (A)"/>
      <sheetName val="Januar bis Sep 05 (B)S2"/>
      <sheetName val="Januar bis Sep 05 (B)S3 "/>
      <sheetName val="Januar bis Sep 05 (B)S4"/>
      <sheetName val="Januar bis März 06 (A)S1"/>
      <sheetName val="Januar bis März 06(B)S2"/>
      <sheetName val="Januar bis März 06(B)S3"/>
      <sheetName val="Januar bis März 06(B)S4"/>
      <sheetName val="Januar bis Juni 06_S1"/>
      <sheetName val="Januar bis Juni 06_S2"/>
      <sheetName val="Januar bis Juni 06_S3"/>
      <sheetName val="Januar bis Juni 06_S4"/>
      <sheetName val="Januar bis Sep 06 (A)"/>
      <sheetName val="Januar bis Sep 06 (B)S2"/>
      <sheetName val="Januar bis Sep 06 (B)S3"/>
      <sheetName val="Januar bis Sep 06 (B)S4"/>
      <sheetName val="Januar bis März 07 (A)S1 (2)"/>
      <sheetName val="Januar bis März 06(B)S2 (2)"/>
      <sheetName val="Januar bis März 07(B)S3 (2)"/>
      <sheetName val="Januar bis März 07(B)S4 (2)"/>
      <sheetName val="Januar bis Juni 07_S1"/>
      <sheetName val="Januar bis Juni 07_S2"/>
      <sheetName val="Januar bis Juni 07_S3"/>
      <sheetName val="Januar bis Juni 07_S4"/>
    </sheetNames>
    <sheetDataSet>
      <sheetData sheetId="82">
        <row r="34">
          <cell r="H34">
            <v>40745.6</v>
          </cell>
        </row>
        <row r="35">
          <cell r="H35">
            <v>15279.1</v>
          </cell>
        </row>
        <row r="36">
          <cell r="H36">
            <v>25466.5</v>
          </cell>
        </row>
        <row r="38">
          <cell r="H38">
            <v>28623.3</v>
          </cell>
        </row>
        <row r="39">
          <cell r="H39">
            <v>5166</v>
          </cell>
        </row>
        <row r="40">
          <cell r="H40">
            <v>23457.3</v>
          </cell>
        </row>
        <row r="42">
          <cell r="H42">
            <v>69368.9</v>
          </cell>
        </row>
        <row r="43">
          <cell r="H43">
            <v>20445.1</v>
          </cell>
        </row>
        <row r="44">
          <cell r="H44">
            <v>48923.8</v>
          </cell>
        </row>
        <row r="48">
          <cell r="H48">
            <v>37794.9</v>
          </cell>
        </row>
        <row r="49">
          <cell r="H49">
            <v>3034157</v>
          </cell>
        </row>
        <row r="50">
          <cell r="H50">
            <v>4801768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  <sheetName val="Januar bis Dezember 98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haf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nfo-HH@statistik-nord.de" TargetMode="External" /><Relationship Id="rId5" Type="http://schemas.openxmlformats.org/officeDocument/2006/relationships/hyperlink" Target="mailto:info-SH@statistik-nord.de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9" sqref="A9"/>
    </sheetView>
  </sheetViews>
  <sheetFormatPr defaultColWidth="11.421875" defaultRowHeight="12.75"/>
  <cols>
    <col min="1" max="1" width="17.28125" style="65" customWidth="1"/>
    <col min="2" max="4" width="11.8515625" style="65" customWidth="1"/>
    <col min="5" max="5" width="12.421875" style="65" customWidth="1"/>
    <col min="6" max="7" width="11.8515625" style="65" customWidth="1"/>
    <col min="8" max="8" width="7.140625" style="65" customWidth="1"/>
    <col min="9" max="16384" width="11.421875" style="33" customWidth="1"/>
  </cols>
  <sheetData>
    <row r="1" spans="1:8" ht="19.5" customHeight="1">
      <c r="A1" s="29"/>
      <c r="B1" s="30" t="s">
        <v>118</v>
      </c>
      <c r="C1" s="31"/>
      <c r="D1" s="31"/>
      <c r="E1" s="31"/>
      <c r="F1" s="31"/>
      <c r="G1" s="31"/>
      <c r="H1" s="32"/>
    </row>
    <row r="2" spans="1:8" ht="19.5" customHeight="1">
      <c r="A2" s="34"/>
      <c r="B2" s="35" t="s">
        <v>119</v>
      </c>
      <c r="C2" s="36"/>
      <c r="D2" s="36"/>
      <c r="E2" s="36"/>
      <c r="F2" s="36"/>
      <c r="G2" s="36"/>
      <c r="H2" s="37"/>
    </row>
    <row r="3" spans="1:8" ht="12.75">
      <c r="A3" s="38"/>
      <c r="B3" s="39" t="s">
        <v>120</v>
      </c>
      <c r="C3" s="40"/>
      <c r="D3" s="40"/>
      <c r="E3" s="40"/>
      <c r="F3" s="40"/>
      <c r="G3" s="40"/>
      <c r="H3" s="41"/>
    </row>
    <row r="4" spans="1:8" ht="12.75">
      <c r="A4" s="42" t="s">
        <v>121</v>
      </c>
      <c r="B4" s="43" t="s">
        <v>122</v>
      </c>
      <c r="C4" s="43"/>
      <c r="D4" s="44"/>
      <c r="E4" s="43" t="s">
        <v>123</v>
      </c>
      <c r="F4" s="43" t="s">
        <v>124</v>
      </c>
      <c r="G4" s="43"/>
      <c r="H4" s="44"/>
    </row>
    <row r="5" spans="1:8" ht="12.75">
      <c r="A5" s="45" t="s">
        <v>125</v>
      </c>
      <c r="B5" s="46" t="s">
        <v>126</v>
      </c>
      <c r="C5" s="46"/>
      <c r="D5" s="47"/>
      <c r="E5" s="46" t="s">
        <v>125</v>
      </c>
      <c r="F5" s="46" t="s">
        <v>127</v>
      </c>
      <c r="G5" s="46"/>
      <c r="H5" s="47"/>
    </row>
    <row r="6" spans="1:8" ht="12.75">
      <c r="A6" s="45" t="s">
        <v>128</v>
      </c>
      <c r="B6" s="48" t="s">
        <v>129</v>
      </c>
      <c r="C6" s="46"/>
      <c r="D6" s="47"/>
      <c r="E6" s="46" t="s">
        <v>128</v>
      </c>
      <c r="F6" s="48" t="s">
        <v>130</v>
      </c>
      <c r="G6" s="49"/>
      <c r="H6" s="47"/>
    </row>
    <row r="7" spans="1:8" ht="12.75">
      <c r="A7" s="45" t="s">
        <v>131</v>
      </c>
      <c r="B7" s="48" t="s">
        <v>132</v>
      </c>
      <c r="C7" s="46"/>
      <c r="D7" s="47"/>
      <c r="E7" s="46" t="s">
        <v>131</v>
      </c>
      <c r="F7" s="48" t="s">
        <v>133</v>
      </c>
      <c r="G7" s="49"/>
      <c r="H7" s="47"/>
    </row>
    <row r="8" spans="1:8" ht="12.75">
      <c r="A8" s="50" t="s">
        <v>134</v>
      </c>
      <c r="B8" s="184" t="s">
        <v>151</v>
      </c>
      <c r="C8" s="184"/>
      <c r="D8" s="184"/>
      <c r="E8" s="51" t="s">
        <v>134</v>
      </c>
      <c r="F8" s="184" t="s">
        <v>152</v>
      </c>
      <c r="G8" s="187"/>
      <c r="H8" s="187"/>
    </row>
    <row r="9" spans="1:8" ht="12.75">
      <c r="A9" s="42"/>
      <c r="B9" s="43"/>
      <c r="C9" s="43"/>
      <c r="D9" s="43"/>
      <c r="E9" s="43"/>
      <c r="F9" s="43"/>
      <c r="G9" s="43"/>
      <c r="H9" s="44"/>
    </row>
    <row r="10" spans="1:8" ht="12.75">
      <c r="A10" s="52" t="s">
        <v>135</v>
      </c>
      <c r="B10" s="46"/>
      <c r="C10" s="46"/>
      <c r="D10" s="46"/>
      <c r="E10" s="46"/>
      <c r="F10" s="46"/>
      <c r="G10" s="46"/>
      <c r="H10" s="47"/>
    </row>
    <row r="11" spans="1:8" ht="12.75">
      <c r="A11" s="53" t="s">
        <v>157</v>
      </c>
      <c r="B11" s="54"/>
      <c r="C11" s="55"/>
      <c r="D11" s="55"/>
      <c r="E11" s="55"/>
      <c r="F11" s="55"/>
      <c r="G11" s="56"/>
      <c r="H11" s="57"/>
    </row>
    <row r="12" spans="1:8" ht="12.75">
      <c r="A12" s="58" t="s">
        <v>136</v>
      </c>
      <c r="B12" s="54"/>
      <c r="C12" s="55"/>
      <c r="D12" s="55"/>
      <c r="E12" s="55"/>
      <c r="F12" s="55"/>
      <c r="G12" s="56"/>
      <c r="H12" s="57"/>
    </row>
    <row r="13" spans="1:8" ht="12.75">
      <c r="A13" s="59" t="s">
        <v>158</v>
      </c>
      <c r="B13" s="54"/>
      <c r="C13" s="54"/>
      <c r="D13" s="54"/>
      <c r="E13" s="54"/>
      <c r="F13" s="54"/>
      <c r="G13" s="46"/>
      <c r="H13" s="47"/>
    </row>
    <row r="14" spans="1:8" ht="12.75">
      <c r="A14" s="45"/>
      <c r="B14" s="46"/>
      <c r="C14" s="46"/>
      <c r="D14" s="46"/>
      <c r="E14" s="46"/>
      <c r="F14" s="46"/>
      <c r="G14" s="46"/>
      <c r="H14" s="47"/>
    </row>
    <row r="15" spans="1:8" ht="12.75">
      <c r="A15" s="45" t="s">
        <v>137</v>
      </c>
      <c r="B15" s="46"/>
      <c r="C15" s="60"/>
      <c r="D15" s="60"/>
      <c r="E15" s="60"/>
      <c r="F15" s="60"/>
      <c r="G15" s="46" t="s">
        <v>138</v>
      </c>
      <c r="H15" s="47"/>
    </row>
    <row r="16" spans="1:8" ht="12.75">
      <c r="A16" s="42" t="s">
        <v>139</v>
      </c>
      <c r="B16" s="188" t="s">
        <v>140</v>
      </c>
      <c r="C16" s="188"/>
      <c r="D16" s="188"/>
      <c r="E16" s="189"/>
      <c r="F16" s="60"/>
      <c r="G16" s="185">
        <v>39464</v>
      </c>
      <c r="H16" s="186"/>
    </row>
    <row r="17" spans="1:8" ht="12.75">
      <c r="A17" s="45" t="s">
        <v>128</v>
      </c>
      <c r="B17" s="182" t="s">
        <v>141</v>
      </c>
      <c r="C17" s="182"/>
      <c r="D17" s="182"/>
      <c r="E17" s="183"/>
      <c r="F17" s="46"/>
      <c r="G17" s="46"/>
      <c r="H17" s="47"/>
    </row>
    <row r="18" spans="1:8" ht="12.75">
      <c r="A18" s="50" t="s">
        <v>134</v>
      </c>
      <c r="B18" s="177" t="s">
        <v>153</v>
      </c>
      <c r="C18" s="178"/>
      <c r="D18" s="178"/>
      <c r="E18" s="61"/>
      <c r="F18" s="46"/>
      <c r="G18" s="46"/>
      <c r="H18" s="47"/>
    </row>
    <row r="19" spans="1:8" ht="12.75">
      <c r="A19" s="45"/>
      <c r="B19" s="46"/>
      <c r="C19" s="46"/>
      <c r="D19" s="46"/>
      <c r="E19" s="46"/>
      <c r="F19" s="46"/>
      <c r="G19" s="46"/>
      <c r="H19" s="47"/>
    </row>
    <row r="20" spans="1:8" ht="27" customHeight="1">
      <c r="A20" s="174" t="s">
        <v>142</v>
      </c>
      <c r="B20" s="175"/>
      <c r="C20" s="175"/>
      <c r="D20" s="175"/>
      <c r="E20" s="175"/>
      <c r="F20" s="175"/>
      <c r="G20" s="175"/>
      <c r="H20" s="176"/>
    </row>
    <row r="21" spans="1:8" ht="28.5" customHeight="1">
      <c r="A21" s="171" t="s">
        <v>143</v>
      </c>
      <c r="B21" s="172"/>
      <c r="C21" s="172"/>
      <c r="D21" s="172"/>
      <c r="E21" s="172"/>
      <c r="F21" s="172"/>
      <c r="G21" s="172"/>
      <c r="H21" s="173"/>
    </row>
    <row r="22" spans="1:8" ht="12.75">
      <c r="A22" s="179" t="s">
        <v>144</v>
      </c>
      <c r="B22" s="180"/>
      <c r="C22" s="180"/>
      <c r="D22" s="180"/>
      <c r="E22" s="180"/>
      <c r="F22" s="180"/>
      <c r="G22" s="180"/>
      <c r="H22" s="181"/>
    </row>
    <row r="23" spans="1:8" ht="12.75">
      <c r="A23" s="62"/>
      <c r="B23" s="63"/>
      <c r="C23" s="63"/>
      <c r="D23" s="63"/>
      <c r="E23" s="63"/>
      <c r="F23" s="63"/>
      <c r="G23" s="63"/>
      <c r="H23" s="64"/>
    </row>
    <row r="24" spans="1:8" ht="12">
      <c r="A24" s="33"/>
      <c r="B24" s="33"/>
      <c r="C24" s="33"/>
      <c r="D24" s="33"/>
      <c r="E24" s="33"/>
      <c r="F24" s="33"/>
      <c r="G24" s="33"/>
      <c r="H24" s="33"/>
    </row>
    <row r="25" spans="1:8" ht="12">
      <c r="A25" s="33"/>
      <c r="B25" s="33"/>
      <c r="C25" s="33"/>
      <c r="D25" s="33"/>
      <c r="E25" s="33"/>
      <c r="F25" s="33"/>
      <c r="G25" s="33"/>
      <c r="H25" s="33"/>
    </row>
    <row r="26" spans="1:8" ht="12">
      <c r="A26" s="33"/>
      <c r="B26" s="33"/>
      <c r="C26" s="33"/>
      <c r="D26" s="33"/>
      <c r="E26" s="33"/>
      <c r="F26" s="33"/>
      <c r="G26" s="33"/>
      <c r="H26" s="33"/>
    </row>
    <row r="27" spans="1:8" ht="12">
      <c r="A27" s="33"/>
      <c r="B27" s="33"/>
      <c r="C27" s="33"/>
      <c r="D27" s="33"/>
      <c r="E27" s="33"/>
      <c r="F27" s="33"/>
      <c r="G27" s="33"/>
      <c r="H27" s="33"/>
    </row>
    <row r="28" spans="1:8" ht="12">
      <c r="A28" s="33"/>
      <c r="B28" s="33"/>
      <c r="C28" s="33"/>
      <c r="D28" s="33"/>
      <c r="E28" s="33"/>
      <c r="F28" s="33"/>
      <c r="G28" s="33"/>
      <c r="H28" s="33"/>
    </row>
    <row r="29" spans="1:8" ht="12">
      <c r="A29" s="33"/>
      <c r="B29" s="33"/>
      <c r="C29" s="33"/>
      <c r="D29" s="33"/>
      <c r="E29" s="33"/>
      <c r="F29" s="33"/>
      <c r="G29" s="33"/>
      <c r="H29" s="33"/>
    </row>
    <row r="30" spans="1:8" ht="12">
      <c r="A30" s="33"/>
      <c r="B30" s="33"/>
      <c r="C30" s="33"/>
      <c r="D30" s="33"/>
      <c r="E30" s="33"/>
      <c r="F30" s="33"/>
      <c r="G30" s="33"/>
      <c r="H30" s="33"/>
    </row>
    <row r="31" spans="1:8" ht="12">
      <c r="A31" s="33"/>
      <c r="B31" s="33"/>
      <c r="C31" s="33"/>
      <c r="D31" s="33"/>
      <c r="E31" s="33"/>
      <c r="F31" s="33"/>
      <c r="G31" s="33"/>
      <c r="H31" s="33"/>
    </row>
    <row r="32" spans="1:8" ht="12">
      <c r="A32" s="33"/>
      <c r="B32" s="33"/>
      <c r="C32" s="33"/>
      <c r="D32" s="33"/>
      <c r="E32" s="33"/>
      <c r="F32" s="33"/>
      <c r="G32" s="33"/>
      <c r="H32" s="33"/>
    </row>
    <row r="33" spans="1:8" ht="12">
      <c r="A33" s="33"/>
      <c r="B33" s="33"/>
      <c r="C33" s="33"/>
      <c r="D33" s="33"/>
      <c r="E33" s="33"/>
      <c r="F33" s="33"/>
      <c r="G33" s="33"/>
      <c r="H33" s="33"/>
    </row>
    <row r="34" spans="1:8" ht="12">
      <c r="A34" s="33"/>
      <c r="B34" s="33"/>
      <c r="C34" s="33"/>
      <c r="D34" s="33"/>
      <c r="E34" s="33"/>
      <c r="F34" s="33"/>
      <c r="G34" s="33"/>
      <c r="H34" s="33"/>
    </row>
    <row r="35" spans="1:8" ht="12">
      <c r="A35" s="33"/>
      <c r="B35" s="33"/>
      <c r="C35" s="33"/>
      <c r="D35" s="33"/>
      <c r="E35" s="33"/>
      <c r="F35" s="33"/>
      <c r="G35" s="33"/>
      <c r="H35" s="33"/>
    </row>
    <row r="36" spans="1:8" ht="12">
      <c r="A36" s="33"/>
      <c r="B36" s="33"/>
      <c r="C36" s="33"/>
      <c r="D36" s="33"/>
      <c r="E36" s="33"/>
      <c r="F36" s="33"/>
      <c r="G36" s="33"/>
      <c r="H36" s="33"/>
    </row>
    <row r="37" spans="1:8" ht="12">
      <c r="A37" s="33"/>
      <c r="B37" s="33"/>
      <c r="C37" s="33"/>
      <c r="D37" s="33"/>
      <c r="E37" s="33"/>
      <c r="F37" s="33"/>
      <c r="G37" s="33"/>
      <c r="H37" s="33"/>
    </row>
    <row r="38" spans="1:8" ht="12">
      <c r="A38" s="33"/>
      <c r="B38" s="33"/>
      <c r="C38" s="33"/>
      <c r="D38" s="33"/>
      <c r="E38" s="33"/>
      <c r="F38" s="33"/>
      <c r="G38" s="33"/>
      <c r="H38" s="33"/>
    </row>
    <row r="39" spans="1:8" ht="12">
      <c r="A39" s="33"/>
      <c r="B39" s="33"/>
      <c r="C39" s="33"/>
      <c r="D39" s="33"/>
      <c r="E39" s="33"/>
      <c r="F39" s="33"/>
      <c r="G39" s="33"/>
      <c r="H39" s="33"/>
    </row>
    <row r="40" spans="1:8" ht="12">
      <c r="A40" s="33"/>
      <c r="B40" s="33"/>
      <c r="C40" s="33"/>
      <c r="D40" s="33"/>
      <c r="E40" s="33"/>
      <c r="F40" s="33"/>
      <c r="G40" s="33"/>
      <c r="H40" s="33"/>
    </row>
    <row r="41" spans="1:8" ht="12">
      <c r="A41" s="33"/>
      <c r="B41" s="33"/>
      <c r="C41" s="33"/>
      <c r="D41" s="33"/>
      <c r="E41" s="33"/>
      <c r="F41" s="33"/>
      <c r="G41" s="33"/>
      <c r="H41" s="33"/>
    </row>
    <row r="42" spans="1:8" ht="12">
      <c r="A42" s="33"/>
      <c r="B42" s="33"/>
      <c r="C42" s="33"/>
      <c r="D42" s="33"/>
      <c r="E42" s="33"/>
      <c r="F42" s="33"/>
      <c r="G42" s="33"/>
      <c r="H42" s="33"/>
    </row>
    <row r="43" spans="1:8" ht="12">
      <c r="A43" s="33"/>
      <c r="B43" s="33"/>
      <c r="C43" s="33"/>
      <c r="D43" s="33"/>
      <c r="E43" s="33"/>
      <c r="F43" s="33"/>
      <c r="G43" s="33"/>
      <c r="H43" s="33"/>
    </row>
    <row r="44" spans="1:8" ht="12">
      <c r="A44" s="33"/>
      <c r="B44" s="33"/>
      <c r="C44" s="33"/>
      <c r="D44" s="33"/>
      <c r="E44" s="33"/>
      <c r="F44" s="33"/>
      <c r="G44" s="33"/>
      <c r="H44" s="33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18:E18" r:id="rId1" display="isolde.schlueter@statistik-nord.de"/>
    <hyperlink ref="B18" r:id="rId2" display="hafen@statistik-nord.de"/>
    <hyperlink ref="B3" r:id="rId3" display="http://www.statistik-nord.de/"/>
    <hyperlink ref="B8:D8" r:id="rId4" display="mailto:info-HH@statistik-nord.de"/>
    <hyperlink ref="F8" r:id="rId5" display="mailto:info-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6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B3:P45"/>
  <sheetViews>
    <sheetView workbookViewId="0" topLeftCell="A1">
      <selection activeCell="A1" sqref="A1"/>
    </sheetView>
  </sheetViews>
  <sheetFormatPr defaultColWidth="11.421875" defaultRowHeight="12.75"/>
  <cols>
    <col min="1" max="1" width="2.00390625" style="1" customWidth="1"/>
    <col min="2" max="2" width="8.7109375" style="1" customWidth="1"/>
    <col min="3" max="3" width="10.7109375" style="1" customWidth="1"/>
    <col min="4" max="4" width="8.28125" style="1" customWidth="1"/>
    <col min="5" max="5" width="13.421875" style="1" customWidth="1"/>
    <col min="6" max="6" width="9.8515625" style="1" customWidth="1"/>
    <col min="7" max="7" width="10.140625" style="1" customWidth="1"/>
    <col min="8" max="9" width="10.8515625" style="1" customWidth="1"/>
    <col min="10" max="10" width="8.7109375" style="1" customWidth="1"/>
    <col min="11" max="11" width="0.85546875" style="2" customWidth="1"/>
    <col min="12" max="12" width="11.28125" style="1" bestFit="1" customWidth="1"/>
    <col min="13" max="13" width="0.71875" style="1" customWidth="1"/>
    <col min="14" max="14" width="19.140625" style="1" bestFit="1" customWidth="1"/>
    <col min="15" max="15" width="0" style="1" hidden="1" customWidth="1"/>
    <col min="16" max="16" width="12.8515625" style="1" customWidth="1"/>
    <col min="17" max="16384" width="11.421875" style="1" customWidth="1"/>
  </cols>
  <sheetData>
    <row r="1" ht="10.5" customHeight="1"/>
    <row r="2" ht="10.5" customHeight="1"/>
    <row r="3" spans="2:10" ht="15.75">
      <c r="B3" s="145" t="s">
        <v>154</v>
      </c>
      <c r="C3" s="145"/>
      <c r="D3" s="145"/>
      <c r="E3" s="146"/>
      <c r="F3" s="145"/>
      <c r="G3" s="145"/>
      <c r="H3" s="145"/>
      <c r="I3" s="147"/>
      <c r="J3" s="147"/>
    </row>
    <row r="4" ht="11.25" customHeight="1"/>
    <row r="5" ht="12.75">
      <c r="B5" s="3" t="s">
        <v>117</v>
      </c>
    </row>
    <row r="6" spans="2:10" ht="5.25" customHeight="1">
      <c r="B6" s="2"/>
      <c r="C6" s="4"/>
      <c r="D6" s="3"/>
      <c r="E6" s="3"/>
      <c r="F6" s="3"/>
      <c r="G6" s="3"/>
      <c r="H6" s="3"/>
      <c r="I6" s="3"/>
      <c r="J6" s="3"/>
    </row>
    <row r="7" spans="2:16" ht="12.75">
      <c r="B7" s="5"/>
      <c r="C7" s="5"/>
      <c r="D7" s="5"/>
      <c r="E7" s="6"/>
      <c r="F7" s="190" t="s">
        <v>155</v>
      </c>
      <c r="G7" s="191"/>
      <c r="H7" s="66" t="s">
        <v>156</v>
      </c>
      <c r="I7" s="67"/>
      <c r="J7" s="67"/>
      <c r="L7" s="3"/>
      <c r="M7" s="3"/>
      <c r="N7" s="3"/>
      <c r="O7" s="3"/>
      <c r="P7" s="3"/>
    </row>
    <row r="8" spans="2:16" ht="12.75">
      <c r="B8" s="7"/>
      <c r="D8" s="7"/>
      <c r="E8" s="8"/>
      <c r="F8" s="9"/>
      <c r="G8" s="9"/>
      <c r="H8" s="9"/>
      <c r="I8" s="9"/>
      <c r="J8" s="10" t="s">
        <v>0</v>
      </c>
      <c r="L8" s="3"/>
      <c r="M8" s="3"/>
      <c r="N8" s="3"/>
      <c r="O8" s="3"/>
      <c r="P8" s="3"/>
    </row>
    <row r="9" spans="2:16" ht="12.75">
      <c r="B9" s="7"/>
      <c r="C9" s="7" t="s">
        <v>1</v>
      </c>
      <c r="E9" s="8"/>
      <c r="F9" s="11">
        <v>2007</v>
      </c>
      <c r="G9" s="11">
        <v>2006</v>
      </c>
      <c r="H9" s="11">
        <v>2007</v>
      </c>
      <c r="I9" s="11">
        <v>2006</v>
      </c>
      <c r="J9" s="12" t="s">
        <v>2</v>
      </c>
      <c r="L9" s="3"/>
      <c r="M9" s="3"/>
      <c r="N9" s="3"/>
      <c r="O9" s="3"/>
      <c r="P9" s="3"/>
    </row>
    <row r="10" spans="2:16" ht="12.75">
      <c r="B10" s="13"/>
      <c r="C10" s="13"/>
      <c r="D10" s="13"/>
      <c r="E10" s="14"/>
      <c r="F10" s="15"/>
      <c r="G10" s="15"/>
      <c r="H10" s="15"/>
      <c r="I10" s="15"/>
      <c r="J10" s="16" t="s">
        <v>3</v>
      </c>
      <c r="L10" s="3"/>
      <c r="M10" s="3"/>
      <c r="O10" s="3"/>
      <c r="P10" s="3"/>
    </row>
    <row r="11" spans="12:16" ht="9.75" customHeight="1">
      <c r="L11" s="3"/>
      <c r="M11" s="3"/>
      <c r="N11" s="3"/>
      <c r="O11" s="3"/>
      <c r="P11" s="3"/>
    </row>
    <row r="12" spans="2:16" ht="12.75">
      <c r="B12" s="196" t="s">
        <v>4</v>
      </c>
      <c r="C12" s="196"/>
      <c r="D12" s="196"/>
      <c r="E12" s="196"/>
      <c r="F12" s="196"/>
      <c r="G12" s="196"/>
      <c r="H12" s="196"/>
      <c r="I12" s="196"/>
      <c r="J12" s="196"/>
      <c r="L12" s="3"/>
      <c r="M12" s="3"/>
      <c r="N12" s="3"/>
      <c r="O12" s="3"/>
      <c r="P12" s="3"/>
    </row>
    <row r="13" spans="12:16" ht="9.75" customHeight="1">
      <c r="L13" s="3"/>
      <c r="M13" s="3"/>
      <c r="N13" s="3"/>
      <c r="O13" s="3"/>
      <c r="P13" s="3"/>
    </row>
    <row r="14" spans="2:16" ht="12.75">
      <c r="B14" s="196" t="s">
        <v>5</v>
      </c>
      <c r="C14" s="196"/>
      <c r="D14" s="196"/>
      <c r="E14" s="196"/>
      <c r="F14" s="196"/>
      <c r="G14" s="196"/>
      <c r="H14" s="196"/>
      <c r="I14" s="196"/>
      <c r="J14" s="196"/>
      <c r="L14" s="3"/>
      <c r="M14" s="3"/>
      <c r="N14" s="3"/>
      <c r="O14" s="3"/>
      <c r="P14" s="3"/>
    </row>
    <row r="15" spans="12:16" ht="9.75" customHeight="1">
      <c r="L15" s="3"/>
      <c r="M15" s="3"/>
      <c r="N15" s="3"/>
      <c r="O15" s="3"/>
      <c r="P15" s="3"/>
    </row>
    <row r="16" spans="2:16" ht="12.75">
      <c r="B16" s="1" t="s">
        <v>6</v>
      </c>
      <c r="F16" s="18">
        <f>H16-'[5]Januar bis Juni 07_S1'!H34</f>
        <v>20884.700000000004</v>
      </c>
      <c r="G16" s="18">
        <v>20248.9</v>
      </c>
      <c r="H16" s="18">
        <f>SUM(H17:H18)</f>
        <v>61630.3</v>
      </c>
      <c r="I16" s="18">
        <f>SUM(I17:I18)</f>
        <v>58694.8</v>
      </c>
      <c r="J16" s="19">
        <f>SUM(H16/I16)*100-100</f>
        <v>5.001294833613883</v>
      </c>
      <c r="L16" s="3"/>
      <c r="M16" s="3"/>
      <c r="N16" s="17"/>
      <c r="O16" s="3"/>
      <c r="P16" s="3"/>
    </row>
    <row r="17" spans="2:16" ht="12.75">
      <c r="B17" s="1" t="s">
        <v>7</v>
      </c>
      <c r="C17" s="1" t="s">
        <v>8</v>
      </c>
      <c r="F17" s="18">
        <f>H17-'[5]Januar bis Juni 07_S1'!H35</f>
        <v>7593.300000000001</v>
      </c>
      <c r="G17" s="18">
        <v>8396.9</v>
      </c>
      <c r="H17" s="18">
        <v>22872.4</v>
      </c>
      <c r="I17" s="18">
        <v>24216.3</v>
      </c>
      <c r="J17" s="19">
        <f>SUM(H17/I17)*100-100</f>
        <v>-5.549567853057653</v>
      </c>
      <c r="L17" s="3"/>
      <c r="M17" s="3"/>
      <c r="N17" s="17"/>
      <c r="O17" s="3"/>
      <c r="P17" s="3"/>
    </row>
    <row r="18" spans="3:16" ht="12.75">
      <c r="C18" s="1" t="s">
        <v>9</v>
      </c>
      <c r="F18" s="18">
        <f>H18-'[5]Januar bis Juni 07_S1'!H36</f>
        <v>13291.400000000001</v>
      </c>
      <c r="G18" s="18">
        <v>11852</v>
      </c>
      <c r="H18" s="18">
        <v>38757.9</v>
      </c>
      <c r="I18" s="18">
        <v>34478.5</v>
      </c>
      <c r="J18" s="19">
        <f>SUM(H18/I18)*100-100</f>
        <v>12.411792856417776</v>
      </c>
      <c r="L18" s="3"/>
      <c r="M18" s="3"/>
      <c r="N18" s="17"/>
      <c r="O18" s="3"/>
      <c r="P18" s="3"/>
    </row>
    <row r="19" spans="6:16" ht="12.75">
      <c r="F19" s="18"/>
      <c r="G19" s="18"/>
      <c r="H19" s="18"/>
      <c r="I19" s="18"/>
      <c r="J19" s="19"/>
      <c r="L19" s="3"/>
      <c r="M19" s="3"/>
      <c r="N19" s="17"/>
      <c r="O19" s="3"/>
      <c r="P19" s="3"/>
    </row>
    <row r="20" spans="2:16" ht="12.75">
      <c r="B20" s="1" t="s">
        <v>10</v>
      </c>
      <c r="F20" s="18">
        <f>H20-'[5]Januar bis Juni 07_S1'!H38</f>
        <v>14716.600000000002</v>
      </c>
      <c r="G20" s="18">
        <v>14022.9</v>
      </c>
      <c r="H20" s="18">
        <v>43339.9</v>
      </c>
      <c r="I20" s="18">
        <f>SUM(I21:I22)</f>
        <v>41865.6</v>
      </c>
      <c r="J20" s="19">
        <f>SUM(H20/I20)*100-100</f>
        <v>3.5215069173736993</v>
      </c>
      <c r="L20" s="3"/>
      <c r="M20" s="3"/>
      <c r="N20" s="17"/>
      <c r="O20" s="3"/>
      <c r="P20" s="3"/>
    </row>
    <row r="21" spans="2:16" ht="12.75">
      <c r="B21" s="1" t="s">
        <v>7</v>
      </c>
      <c r="C21" s="1" t="s">
        <v>8</v>
      </c>
      <c r="F21" s="18">
        <f>H21-'[5]Januar bis Juni 07_S1'!H39</f>
        <v>2542.3</v>
      </c>
      <c r="G21" s="18">
        <v>2738.1</v>
      </c>
      <c r="H21" s="18">
        <v>7708.3</v>
      </c>
      <c r="I21" s="18">
        <v>8168.1</v>
      </c>
      <c r="J21" s="19">
        <f>SUM(H21/I21)*100-100</f>
        <v>-5.629216096766683</v>
      </c>
      <c r="L21" s="3"/>
      <c r="M21" s="3"/>
      <c r="N21" s="17"/>
      <c r="O21" s="3"/>
      <c r="P21" s="3"/>
    </row>
    <row r="22" spans="3:16" ht="12.75">
      <c r="C22" s="1" t="s">
        <v>9</v>
      </c>
      <c r="F22" s="18">
        <f>H22-'[5]Januar bis Juni 07_S1'!H40</f>
        <v>12174.2</v>
      </c>
      <c r="G22" s="18">
        <v>11284.8</v>
      </c>
      <c r="H22" s="18">
        <v>35631.5</v>
      </c>
      <c r="I22" s="18">
        <v>33697.5</v>
      </c>
      <c r="J22" s="20">
        <f>SUM(H22/I22)*100-100</f>
        <v>5.739298167519834</v>
      </c>
      <c r="M22" s="3"/>
      <c r="N22" s="17"/>
      <c r="O22" s="3"/>
      <c r="P22" s="3"/>
    </row>
    <row r="23" spans="3:16" ht="12.75">
      <c r="C23" s="5"/>
      <c r="D23" s="5"/>
      <c r="E23" s="5"/>
      <c r="F23" s="21"/>
      <c r="G23" s="21"/>
      <c r="H23" s="21"/>
      <c r="I23" s="21"/>
      <c r="J23" s="19"/>
      <c r="L23" s="3"/>
      <c r="M23" s="3"/>
      <c r="N23" s="17"/>
      <c r="O23" s="3"/>
      <c r="P23" s="3"/>
    </row>
    <row r="24" spans="3:16" ht="12.75">
      <c r="C24" s="1" t="s">
        <v>11</v>
      </c>
      <c r="F24" s="18">
        <f>H24-'[5]Januar bis Juni 07_S1'!H42</f>
        <v>35601.30000000002</v>
      </c>
      <c r="G24" s="18">
        <v>34271.8</v>
      </c>
      <c r="H24" s="18">
        <f aca="true" t="shared" si="0" ref="H24:I26">SUM(H16+H20)</f>
        <v>104970.20000000001</v>
      </c>
      <c r="I24" s="18">
        <f t="shared" si="0"/>
        <v>100560.4</v>
      </c>
      <c r="J24" s="19">
        <f>SUM(H24/I24)*100-100</f>
        <v>4.385225197990479</v>
      </c>
      <c r="L24" s="3"/>
      <c r="M24" s="3"/>
      <c r="N24" s="17"/>
      <c r="O24" s="3"/>
      <c r="P24" s="3"/>
    </row>
    <row r="25" spans="4:16" ht="12.75">
      <c r="D25" s="1" t="s">
        <v>8</v>
      </c>
      <c r="F25" s="18">
        <f>H25-'[5]Januar bis Juni 07_S1'!H43</f>
        <v>10135.600000000002</v>
      </c>
      <c r="G25" s="18">
        <v>11135</v>
      </c>
      <c r="H25" s="18">
        <f t="shared" si="0"/>
        <v>30580.7</v>
      </c>
      <c r="I25" s="18">
        <f t="shared" si="0"/>
        <v>32384.4</v>
      </c>
      <c r="J25" s="19">
        <f>SUM(H25/I25)*100-100</f>
        <v>-5.569656995343436</v>
      </c>
      <c r="L25" s="3"/>
      <c r="M25" s="3"/>
      <c r="N25" s="17"/>
      <c r="O25" s="3"/>
      <c r="P25" s="3"/>
    </row>
    <row r="26" spans="4:16" ht="12.75">
      <c r="D26" s="1" t="s">
        <v>9</v>
      </c>
      <c r="F26" s="18">
        <f>H26-'[5]Januar bis Juni 07_S1'!H44</f>
        <v>25465.59999999999</v>
      </c>
      <c r="G26" s="18">
        <v>23136.8</v>
      </c>
      <c r="H26" s="18">
        <f t="shared" si="0"/>
        <v>74389.4</v>
      </c>
      <c r="I26" s="18">
        <f t="shared" si="0"/>
        <v>68176</v>
      </c>
      <c r="J26" s="19">
        <f>SUM(H26/I26)*100-100</f>
        <v>9.113764374559949</v>
      </c>
      <c r="L26" s="3"/>
      <c r="M26" s="3"/>
      <c r="N26" s="17"/>
      <c r="O26" s="3"/>
      <c r="P26" s="3"/>
    </row>
    <row r="27" spans="6:16" ht="12.75">
      <c r="F27" s="22"/>
      <c r="G27" s="22"/>
      <c r="H27" s="22"/>
      <c r="I27" s="22"/>
      <c r="J27" s="19"/>
      <c r="L27" s="3"/>
      <c r="M27" s="3"/>
      <c r="N27" s="3"/>
      <c r="O27" s="3"/>
      <c r="P27" s="3"/>
    </row>
    <row r="28" spans="2:16" ht="12.75">
      <c r="B28" s="196" t="s">
        <v>12</v>
      </c>
      <c r="C28" s="196"/>
      <c r="D28" s="196"/>
      <c r="E28" s="196"/>
      <c r="F28" s="196"/>
      <c r="G28" s="196"/>
      <c r="H28" s="196"/>
      <c r="I28" s="196"/>
      <c r="J28" s="196"/>
      <c r="L28" s="3"/>
      <c r="M28" s="3"/>
      <c r="N28" s="3"/>
      <c r="O28" s="3"/>
      <c r="P28" s="3"/>
    </row>
    <row r="29" spans="6:16" ht="9.75" customHeight="1">
      <c r="F29" s="22"/>
      <c r="G29" s="22"/>
      <c r="H29" s="22"/>
      <c r="I29" s="22"/>
      <c r="J29" s="19"/>
      <c r="L29" s="3"/>
      <c r="M29" s="3"/>
      <c r="N29" s="23"/>
      <c r="O29" s="3"/>
      <c r="P29" s="3"/>
    </row>
    <row r="30" spans="2:16" ht="12.75">
      <c r="B30" s="1" t="s">
        <v>13</v>
      </c>
      <c r="F30" s="18">
        <f>H30-'[5]Januar bis Juni 07_S1'!H48</f>
        <v>19423.700000000004</v>
      </c>
      <c r="G30" s="18">
        <v>17829.1</v>
      </c>
      <c r="H30" s="18">
        <f>29697.2+27521.4</f>
        <v>57218.600000000006</v>
      </c>
      <c r="I30" s="18">
        <f>26525.8+26568.1</f>
        <v>53093.899999999994</v>
      </c>
      <c r="J30" s="19">
        <f>SUM(H30/I30)*100-100</f>
        <v>7.768689058441765</v>
      </c>
      <c r="L30" s="148"/>
      <c r="M30" s="3"/>
      <c r="N30" s="23"/>
      <c r="O30" s="3"/>
      <c r="P30" s="24"/>
    </row>
    <row r="31" spans="2:16" ht="12.75">
      <c r="B31" s="1" t="s">
        <v>14</v>
      </c>
      <c r="F31" s="149">
        <f>H31-'[5]Januar bis Juni 07_S1'!H49</f>
        <v>1652300</v>
      </c>
      <c r="G31" s="25">
        <v>1430314</v>
      </c>
      <c r="H31" s="25">
        <f>3782268+904189</f>
        <v>4686457</v>
      </c>
      <c r="I31" s="25">
        <f>3463133+639833</f>
        <v>4102966</v>
      </c>
      <c r="J31" s="19">
        <f>SUM(H31/I31)*100-100</f>
        <v>14.22119998069688</v>
      </c>
      <c r="L31" s="148"/>
      <c r="M31" s="3"/>
      <c r="N31" s="23"/>
      <c r="O31" s="3"/>
      <c r="P31" s="24"/>
    </row>
    <row r="32" spans="2:16" ht="12.75">
      <c r="B32" s="1" t="s">
        <v>15</v>
      </c>
      <c r="F32" s="149">
        <f>H32-'[5]Januar bis Juni 07_S1'!H50</f>
        <v>2629584</v>
      </c>
      <c r="G32" s="25">
        <v>2266504</v>
      </c>
      <c r="H32" s="25">
        <f>5988977+1442375</f>
        <v>7431352</v>
      </c>
      <c r="I32" s="25">
        <f>5464241+1018185</f>
        <v>6482426</v>
      </c>
      <c r="J32" s="19">
        <f>SUM(H32/I32)*100-100</f>
        <v>14.638439374394707</v>
      </c>
      <c r="L32" s="148"/>
      <c r="M32" s="3"/>
      <c r="N32" s="23"/>
      <c r="O32" s="3"/>
      <c r="P32" s="24"/>
    </row>
    <row r="33" spans="6:16" ht="12.75">
      <c r="F33" s="22"/>
      <c r="G33" s="22"/>
      <c r="H33" s="22"/>
      <c r="I33" s="22"/>
      <c r="J33" s="19"/>
      <c r="L33" s="3"/>
      <c r="M33" s="3"/>
      <c r="N33" s="23"/>
      <c r="O33" s="3"/>
      <c r="P33" s="3"/>
    </row>
    <row r="34" spans="5:16" ht="12.75">
      <c r="E34" s="1" t="s">
        <v>148</v>
      </c>
      <c r="F34" s="22"/>
      <c r="G34" s="22"/>
      <c r="H34" s="22"/>
      <c r="I34" s="22"/>
      <c r="J34" s="19"/>
      <c r="L34" s="26"/>
      <c r="M34" s="26"/>
      <c r="N34" s="23"/>
      <c r="O34" s="26"/>
      <c r="P34" s="26"/>
    </row>
    <row r="35" spans="6:16" ht="9.75" customHeight="1">
      <c r="F35" s="27"/>
      <c r="G35" s="27"/>
      <c r="H35" s="27"/>
      <c r="I35" s="27"/>
      <c r="J35" s="19"/>
      <c r="L35" s="26"/>
      <c r="M35" s="26"/>
      <c r="N35" s="23"/>
      <c r="O35" s="26"/>
      <c r="P35" s="26"/>
    </row>
    <row r="36" spans="2:16" ht="12.75">
      <c r="B36" s="1" t="s">
        <v>16</v>
      </c>
      <c r="F36" s="150">
        <v>3184</v>
      </c>
      <c r="G36" s="150">
        <v>3193</v>
      </c>
      <c r="H36" s="25">
        <v>9182</v>
      </c>
      <c r="I36" s="25">
        <v>9262</v>
      </c>
      <c r="J36" s="19">
        <f>SUM(H36/I36)*100-100</f>
        <v>-0.8637443316778217</v>
      </c>
      <c r="L36" s="26"/>
      <c r="M36" s="26"/>
      <c r="N36" s="23"/>
      <c r="O36" s="26"/>
      <c r="P36" s="26"/>
    </row>
    <row r="37" spans="2:16" ht="12.75">
      <c r="B37" s="1" t="s">
        <v>17</v>
      </c>
      <c r="F37" s="192">
        <v>613</v>
      </c>
      <c r="G37" s="192">
        <v>723</v>
      </c>
      <c r="H37" s="192">
        <v>1780</v>
      </c>
      <c r="I37" s="192">
        <v>1975</v>
      </c>
      <c r="J37" s="193">
        <f>SUM(H37/I37)*100-100</f>
        <v>-9.87341772151899</v>
      </c>
      <c r="L37" s="26"/>
      <c r="M37" s="26"/>
      <c r="N37" s="23"/>
      <c r="O37" s="26"/>
      <c r="P37" s="26"/>
    </row>
    <row r="38" spans="6:16" ht="12.75">
      <c r="F38" s="195"/>
      <c r="G38" s="195"/>
      <c r="H38" s="192"/>
      <c r="I38" s="192"/>
      <c r="J38" s="194"/>
      <c r="L38" s="3"/>
      <c r="M38" s="3"/>
      <c r="N38" s="23"/>
      <c r="O38" s="3"/>
      <c r="P38" s="3"/>
    </row>
    <row r="39" spans="2:16" ht="9" customHeight="1">
      <c r="B39" s="1" t="s">
        <v>145</v>
      </c>
      <c r="F39" s="22"/>
      <c r="G39" s="23"/>
      <c r="H39" s="23"/>
      <c r="I39" s="68"/>
      <c r="J39" s="69"/>
      <c r="L39" s="3"/>
      <c r="M39" s="3"/>
      <c r="N39" s="23"/>
      <c r="O39" s="3"/>
      <c r="P39" s="3"/>
    </row>
    <row r="40" spans="2:16" ht="8.25" customHeight="1">
      <c r="B40" s="3"/>
      <c r="C40" s="3" t="s">
        <v>7</v>
      </c>
      <c r="D40" s="3"/>
      <c r="E40" s="3"/>
      <c r="F40" s="3"/>
      <c r="G40" s="3"/>
      <c r="H40" s="3"/>
      <c r="I40" s="3"/>
      <c r="J40" s="3"/>
      <c r="L40" s="3"/>
      <c r="M40" s="3"/>
      <c r="N40" s="23"/>
      <c r="O40" s="3"/>
      <c r="P40" s="3"/>
    </row>
    <row r="41" spans="2:16" ht="12.75">
      <c r="B41" s="3"/>
      <c r="C41" s="3" t="s">
        <v>7</v>
      </c>
      <c r="D41" s="3"/>
      <c r="E41" s="3"/>
      <c r="F41" s="3"/>
      <c r="G41" s="3"/>
      <c r="H41" s="3"/>
      <c r="I41" s="3"/>
      <c r="J41" s="3"/>
      <c r="L41" s="3"/>
      <c r="M41" s="3"/>
      <c r="N41" s="3"/>
      <c r="O41" s="3"/>
      <c r="P41" s="3"/>
    </row>
    <row r="42" spans="2:16" ht="12.75">
      <c r="B42" s="3"/>
      <c r="C42" s="3"/>
      <c r="D42" s="3"/>
      <c r="E42" s="3"/>
      <c r="F42" s="3"/>
      <c r="G42" s="3"/>
      <c r="H42" s="3"/>
      <c r="I42" s="3"/>
      <c r="J42" s="3"/>
      <c r="L42" s="3"/>
      <c r="M42" s="3"/>
      <c r="N42" s="3"/>
      <c r="O42" s="3"/>
      <c r="P42" s="3"/>
    </row>
    <row r="43" spans="2:16" ht="23.25" customHeight="1">
      <c r="B43" s="3"/>
      <c r="C43" s="3" t="s">
        <v>7</v>
      </c>
      <c r="D43" s="3"/>
      <c r="E43" s="3"/>
      <c r="F43" s="3"/>
      <c r="G43" s="3"/>
      <c r="H43" s="3"/>
      <c r="I43" s="3"/>
      <c r="J43" s="3"/>
      <c r="L43" s="3"/>
      <c r="M43" s="3"/>
      <c r="N43" s="3"/>
      <c r="O43" s="3"/>
      <c r="P43" s="3"/>
    </row>
    <row r="44" spans="2:16" ht="12.75">
      <c r="B44" s="3"/>
      <c r="C44" s="3"/>
      <c r="D44" s="3"/>
      <c r="E44" s="3"/>
      <c r="F44" s="3"/>
      <c r="G44" s="3"/>
      <c r="H44" s="3"/>
      <c r="I44" s="3"/>
      <c r="J44" s="3"/>
      <c r="L44" s="3"/>
      <c r="M44" s="3"/>
      <c r="N44" s="3"/>
      <c r="O44" s="3"/>
      <c r="P44" s="3"/>
    </row>
    <row r="45" spans="2:16" ht="12.75">
      <c r="B45" s="3"/>
      <c r="C45" s="3"/>
      <c r="D45" s="3"/>
      <c r="E45" s="3"/>
      <c r="F45" s="3"/>
      <c r="G45" s="3"/>
      <c r="H45" s="3"/>
      <c r="I45" s="3"/>
      <c r="J45" s="3"/>
      <c r="L45" s="3"/>
      <c r="M45" s="3"/>
      <c r="N45" s="3"/>
      <c r="O45" s="3"/>
      <c r="P45" s="3"/>
    </row>
  </sheetData>
  <mergeCells count="9">
    <mergeCell ref="F7:G7"/>
    <mergeCell ref="I37:I38"/>
    <mergeCell ref="J37:J38"/>
    <mergeCell ref="F37:F38"/>
    <mergeCell ref="G37:G38"/>
    <mergeCell ref="H37:H38"/>
    <mergeCell ref="B12:J12"/>
    <mergeCell ref="B14:J14"/>
    <mergeCell ref="B28:J28"/>
  </mergeCells>
  <printOptions/>
  <pageMargins left="0.5" right="0.08" top="0.37" bottom="0.11811023622047245" header="0.17" footer="0.4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3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70" customWidth="1"/>
    <col min="2" max="2" width="7.421875" style="70" customWidth="1"/>
    <col min="3" max="3" width="23.140625" style="70" customWidth="1"/>
    <col min="4" max="5" width="9.8515625" style="70" customWidth="1"/>
    <col min="6" max="6" width="8.8515625" style="72" customWidth="1"/>
    <col min="7" max="8" width="9.8515625" style="70" customWidth="1"/>
    <col min="9" max="9" width="11.140625" style="73" customWidth="1"/>
    <col min="10" max="11" width="9.8515625" style="23" customWidth="1"/>
    <col min="12" max="12" width="11.28125" style="23" customWidth="1"/>
    <col min="13" max="14" width="9.8515625" style="23" customWidth="1"/>
    <col min="15" max="15" width="10.8515625" style="23" customWidth="1"/>
    <col min="16" max="17" width="11.421875" style="23" customWidth="1"/>
    <col min="18" max="18" width="18.57421875" style="23" customWidth="1"/>
    <col min="19" max="19" width="9.00390625" style="23" customWidth="1"/>
    <col min="20" max="20" width="24.8515625" style="23" customWidth="1"/>
    <col min="21" max="21" width="5.00390625" style="23" customWidth="1"/>
    <col min="22" max="22" width="1.8515625" style="23" hidden="1" customWidth="1"/>
    <col min="23" max="24" width="9.7109375" style="23" customWidth="1"/>
    <col min="25" max="25" width="11.421875" style="23" customWidth="1"/>
    <col min="26" max="27" width="9.7109375" style="23" customWidth="1"/>
    <col min="28" max="28" width="11.421875" style="23" customWidth="1"/>
    <col min="29" max="16384" width="11.421875" style="70" customWidth="1"/>
  </cols>
  <sheetData>
    <row r="1" spans="1:9" ht="12.75">
      <c r="A1" s="151"/>
      <c r="B1" s="151"/>
      <c r="C1" s="151"/>
      <c r="D1" s="151"/>
      <c r="E1" s="151"/>
      <c r="F1" s="152"/>
      <c r="G1" s="151"/>
      <c r="H1" s="151"/>
      <c r="I1" s="153"/>
    </row>
    <row r="3" ht="12.75">
      <c r="A3" s="71" t="s">
        <v>149</v>
      </c>
    </row>
    <row r="4" ht="13.5" customHeight="1"/>
    <row r="5" ht="13.5" customHeight="1"/>
    <row r="6" spans="1:9" ht="13.5" customHeight="1">
      <c r="A6" s="74"/>
      <c r="B6" s="74"/>
      <c r="C6" s="75"/>
      <c r="D6" s="76"/>
      <c r="E6" s="74"/>
      <c r="F6" s="77" t="s">
        <v>18</v>
      </c>
      <c r="G6" s="74"/>
      <c r="H6" s="74"/>
      <c r="I6" s="78"/>
    </row>
    <row r="7" spans="1:9" ht="13.5" customHeight="1">
      <c r="A7" s="79"/>
      <c r="B7" s="79"/>
      <c r="C7" s="80"/>
      <c r="D7" s="81" t="s">
        <v>19</v>
      </c>
      <c r="E7" s="82"/>
      <c r="F7" s="83"/>
      <c r="G7" s="84" t="s">
        <v>20</v>
      </c>
      <c r="H7" s="85"/>
      <c r="I7" s="86"/>
    </row>
    <row r="8" spans="1:9" ht="13.5" customHeight="1">
      <c r="A8" s="79"/>
      <c r="B8" s="79" t="s">
        <v>21</v>
      </c>
      <c r="C8" s="80"/>
      <c r="D8" s="81" t="s">
        <v>156</v>
      </c>
      <c r="E8" s="82"/>
      <c r="F8" s="83"/>
      <c r="G8" s="81" t="s">
        <v>156</v>
      </c>
      <c r="H8" s="82"/>
      <c r="I8" s="87"/>
    </row>
    <row r="9" spans="1:9" ht="13.5" customHeight="1">
      <c r="A9" s="79"/>
      <c r="B9" s="79"/>
      <c r="C9" s="80"/>
      <c r="D9" s="88">
        <v>2007</v>
      </c>
      <c r="E9" s="88">
        <v>2006</v>
      </c>
      <c r="F9" s="89" t="s">
        <v>0</v>
      </c>
      <c r="G9" s="88">
        <v>2007</v>
      </c>
      <c r="H9" s="88">
        <v>2006</v>
      </c>
      <c r="I9" s="89" t="s">
        <v>0</v>
      </c>
    </row>
    <row r="10" spans="1:9" ht="13.5" customHeight="1">
      <c r="A10" s="79"/>
      <c r="B10" s="79"/>
      <c r="C10" s="80"/>
      <c r="D10" s="197" t="s">
        <v>22</v>
      </c>
      <c r="E10" s="198"/>
      <c r="F10" s="90" t="s">
        <v>2</v>
      </c>
      <c r="G10" s="197" t="s">
        <v>22</v>
      </c>
      <c r="H10" s="198"/>
      <c r="I10" s="90" t="s">
        <v>2</v>
      </c>
    </row>
    <row r="11" spans="1:9" ht="13.5" customHeight="1">
      <c r="A11" s="91"/>
      <c r="B11" s="91"/>
      <c r="C11" s="92"/>
      <c r="D11" s="199"/>
      <c r="E11" s="200"/>
      <c r="F11" s="93" t="s">
        <v>3</v>
      </c>
      <c r="G11" s="199"/>
      <c r="H11" s="200"/>
      <c r="I11" s="93" t="s">
        <v>3</v>
      </c>
    </row>
    <row r="12" spans="4:29" ht="13.5" customHeight="1">
      <c r="D12" s="94"/>
      <c r="E12" s="95"/>
      <c r="F12" s="96"/>
      <c r="G12" s="94"/>
      <c r="H12" s="95"/>
      <c r="I12" s="97"/>
      <c r="AC12" s="79"/>
    </row>
    <row r="13" spans="1:9" ht="13.5" customHeight="1">
      <c r="A13" s="70" t="s">
        <v>23</v>
      </c>
      <c r="D13" s="94">
        <v>582</v>
      </c>
      <c r="E13" s="94">
        <v>723.7</v>
      </c>
      <c r="F13" s="98">
        <f>SUM(D13/E13)*100-100</f>
        <v>-19.57993643775046</v>
      </c>
      <c r="G13" s="94">
        <v>386.1</v>
      </c>
      <c r="H13" s="94">
        <v>448.4</v>
      </c>
      <c r="I13" s="99">
        <f>SUM(G13/H13)*100-100</f>
        <v>-13.893844781445125</v>
      </c>
    </row>
    <row r="14" spans="4:9" ht="13.5" customHeight="1">
      <c r="D14" s="94"/>
      <c r="E14" s="94"/>
      <c r="F14" s="98"/>
      <c r="G14" s="94"/>
      <c r="H14" s="94"/>
      <c r="I14" s="99"/>
    </row>
    <row r="15" spans="1:9" ht="13.5" customHeight="1">
      <c r="A15" s="70" t="s">
        <v>24</v>
      </c>
      <c r="D15" s="94">
        <f>SUM(D17:D24)</f>
        <v>22877.7</v>
      </c>
      <c r="E15" s="94">
        <f>SUM(E17:E24)</f>
        <v>23279.600000000002</v>
      </c>
      <c r="F15" s="98">
        <f>SUM(D15/E15)*100-100</f>
        <v>-1.7264042337497187</v>
      </c>
      <c r="G15" s="94">
        <f>SUM(G17:G24)</f>
        <v>8132.8</v>
      </c>
      <c r="H15" s="94">
        <f>SUM(H17:H24)</f>
        <v>8756.8</v>
      </c>
      <c r="I15" s="99">
        <f>SUM(G15/H15)*100-100</f>
        <v>-7.125890736342029</v>
      </c>
    </row>
    <row r="16" spans="1:9" ht="13.5" customHeight="1">
      <c r="A16" s="70" t="s">
        <v>25</v>
      </c>
      <c r="D16" s="100"/>
      <c r="E16" s="100"/>
      <c r="F16" s="98"/>
      <c r="G16" s="100"/>
      <c r="H16" s="100"/>
      <c r="I16" s="99"/>
    </row>
    <row r="17" spans="1:9" ht="13.5" customHeight="1">
      <c r="A17" s="70" t="s">
        <v>26</v>
      </c>
      <c r="D17" s="94">
        <v>10963.8</v>
      </c>
      <c r="E17" s="94">
        <v>11243.6</v>
      </c>
      <c r="F17" s="98">
        <f aca="true" t="shared" si="0" ref="F17:F23">SUM(D17/E17)*100-100</f>
        <v>-2.4885268063609516</v>
      </c>
      <c r="G17" s="94">
        <v>5893.3</v>
      </c>
      <c r="H17" s="94">
        <v>6390.5</v>
      </c>
      <c r="I17" s="99">
        <f aca="true" t="shared" si="1" ref="I17:I23">SUM(G17/H17)*100-100</f>
        <v>-7.780298881151708</v>
      </c>
    </row>
    <row r="18" spans="1:9" ht="12.75">
      <c r="A18" s="70" t="s">
        <v>27</v>
      </c>
      <c r="D18" s="94">
        <v>4699.9</v>
      </c>
      <c r="E18" s="94">
        <v>3788.8</v>
      </c>
      <c r="F18" s="98">
        <f t="shared" si="0"/>
        <v>24.047191722972954</v>
      </c>
      <c r="G18" s="94">
        <v>735.8</v>
      </c>
      <c r="H18" s="94">
        <v>688.6</v>
      </c>
      <c r="I18" s="99">
        <f t="shared" si="1"/>
        <v>6.8544873656694705</v>
      </c>
    </row>
    <row r="19" spans="1:9" ht="13.5" customHeight="1">
      <c r="A19" s="70" t="s">
        <v>28</v>
      </c>
      <c r="D19" s="94">
        <v>2697.3</v>
      </c>
      <c r="E19" s="94">
        <v>3409.5</v>
      </c>
      <c r="F19" s="98">
        <f t="shared" si="0"/>
        <v>-20.888693356797177</v>
      </c>
      <c r="G19" s="94">
        <v>38.2</v>
      </c>
      <c r="H19" s="94">
        <v>62.5</v>
      </c>
      <c r="I19" s="99">
        <f t="shared" si="1"/>
        <v>-38.879999999999995</v>
      </c>
    </row>
    <row r="20" spans="1:9" ht="13.5" customHeight="1">
      <c r="A20" s="70" t="s">
        <v>29</v>
      </c>
      <c r="D20" s="94">
        <v>3219.5</v>
      </c>
      <c r="E20" s="94">
        <v>3612.9</v>
      </c>
      <c r="F20" s="98">
        <f t="shared" si="0"/>
        <v>-10.888759722106897</v>
      </c>
      <c r="G20" s="94">
        <v>721.1</v>
      </c>
      <c r="H20" s="94">
        <v>997.2</v>
      </c>
      <c r="I20" s="99">
        <f t="shared" si="1"/>
        <v>-27.687525070196557</v>
      </c>
    </row>
    <row r="21" spans="1:9" ht="13.5" customHeight="1">
      <c r="A21" s="70" t="s">
        <v>30</v>
      </c>
      <c r="D21" s="94">
        <v>348.7</v>
      </c>
      <c r="E21" s="94">
        <v>334</v>
      </c>
      <c r="F21" s="98">
        <f t="shared" si="0"/>
        <v>4.401197604790411</v>
      </c>
      <c r="G21" s="94">
        <v>104.3</v>
      </c>
      <c r="H21" s="94">
        <v>84.6</v>
      </c>
      <c r="I21" s="99">
        <f t="shared" si="1"/>
        <v>23.286052009456256</v>
      </c>
    </row>
    <row r="22" spans="1:9" ht="13.5" customHeight="1">
      <c r="A22" s="70" t="s">
        <v>31</v>
      </c>
      <c r="D22" s="94">
        <v>545.9</v>
      </c>
      <c r="E22" s="94">
        <v>464.8</v>
      </c>
      <c r="F22" s="98">
        <f t="shared" si="0"/>
        <v>17.44836488812392</v>
      </c>
      <c r="G22" s="94">
        <v>363.4</v>
      </c>
      <c r="H22" s="94">
        <v>247.3</v>
      </c>
      <c r="I22" s="99">
        <f t="shared" si="1"/>
        <v>46.947027901334394</v>
      </c>
    </row>
    <row r="23" spans="1:9" ht="13.5" customHeight="1">
      <c r="A23" s="70" t="s">
        <v>32</v>
      </c>
      <c r="D23" s="94">
        <v>402.6</v>
      </c>
      <c r="E23" s="94">
        <v>426</v>
      </c>
      <c r="F23" s="98">
        <f t="shared" si="0"/>
        <v>-5.492957746478865</v>
      </c>
      <c r="G23" s="94">
        <v>276.7</v>
      </c>
      <c r="H23" s="94">
        <v>286.1</v>
      </c>
      <c r="I23" s="99">
        <f t="shared" si="1"/>
        <v>-3.2855644879413006</v>
      </c>
    </row>
    <row r="24" spans="1:9" ht="13.5" customHeight="1">
      <c r="A24" s="70" t="s">
        <v>33</v>
      </c>
      <c r="D24" s="101" t="s">
        <v>42</v>
      </c>
      <c r="E24" s="101" t="s">
        <v>42</v>
      </c>
      <c r="F24" s="101" t="s">
        <v>34</v>
      </c>
      <c r="G24" s="101" t="s">
        <v>42</v>
      </c>
      <c r="H24" s="101" t="s">
        <v>42</v>
      </c>
      <c r="I24" s="102" t="s">
        <v>35</v>
      </c>
    </row>
    <row r="25" spans="4:9" ht="13.5" customHeight="1">
      <c r="D25" s="94"/>
      <c r="E25" s="94"/>
      <c r="F25" s="96"/>
      <c r="G25" s="94"/>
      <c r="H25" s="94"/>
      <c r="I25" s="96"/>
    </row>
    <row r="26" spans="2:9" ht="12.75">
      <c r="B26" s="70" t="s">
        <v>36</v>
      </c>
      <c r="D26" s="94">
        <f>D15+D13</f>
        <v>23459.7</v>
      </c>
      <c r="E26" s="94">
        <v>24003.2</v>
      </c>
      <c r="F26" s="98">
        <f>SUM(D26/E26)*100-100</f>
        <v>-2.264281429142784</v>
      </c>
      <c r="G26" s="94">
        <v>8518.8</v>
      </c>
      <c r="H26" s="94">
        <v>9205.3</v>
      </c>
      <c r="I26" s="99">
        <f>SUM(G26/H26)*100-100</f>
        <v>-7.457660260936635</v>
      </c>
    </row>
    <row r="27" spans="4:9" ht="13.5" customHeight="1">
      <c r="D27" s="94"/>
      <c r="E27" s="94"/>
      <c r="F27" s="94"/>
      <c r="G27" s="94"/>
      <c r="H27" s="94"/>
      <c r="I27" s="103"/>
    </row>
    <row r="28" spans="1:31" ht="13.5" customHeight="1">
      <c r="A28" s="70" t="s">
        <v>37</v>
      </c>
      <c r="D28" s="94">
        <v>228.8</v>
      </c>
      <c r="E28" s="94">
        <v>200.8</v>
      </c>
      <c r="F28" s="98">
        <f>SUM(D28/E28)*100-100</f>
        <v>13.944223107569726</v>
      </c>
      <c r="G28" s="94">
        <v>102.2</v>
      </c>
      <c r="H28" s="94">
        <v>113.7</v>
      </c>
      <c r="I28" s="99">
        <f>SUM(G28/H28)*100-100</f>
        <v>-10.114335971855752</v>
      </c>
      <c r="AC28" s="23"/>
      <c r="AD28" s="23"/>
      <c r="AE28" s="23"/>
    </row>
    <row r="29" spans="1:9" ht="12.75">
      <c r="A29" s="70" t="s">
        <v>38</v>
      </c>
      <c r="D29" s="94">
        <v>36</v>
      </c>
      <c r="E29" s="94">
        <v>41.6</v>
      </c>
      <c r="F29" s="98">
        <f>SUM(D29/E29)*100-100</f>
        <v>-13.461538461538467</v>
      </c>
      <c r="G29" s="94">
        <v>15.7</v>
      </c>
      <c r="H29" s="94">
        <v>23.4</v>
      </c>
      <c r="I29" s="99">
        <f>SUM(G29/H29)*100-100</f>
        <v>-32.905982905982896</v>
      </c>
    </row>
    <row r="30" spans="1:9" ht="13.5" customHeight="1">
      <c r="A30" s="70" t="s">
        <v>39</v>
      </c>
      <c r="D30" s="94">
        <v>237.6</v>
      </c>
      <c r="E30" s="94">
        <v>276.3</v>
      </c>
      <c r="F30" s="98">
        <f>SUM(D30/E30)*100-100</f>
        <v>-14.00651465798046</v>
      </c>
      <c r="G30" s="94">
        <v>149.9</v>
      </c>
      <c r="H30" s="94">
        <v>136.4</v>
      </c>
      <c r="I30" s="99">
        <f>SUM(G30/H30)*100-100</f>
        <v>9.89736070381231</v>
      </c>
    </row>
    <row r="31" spans="1:9" ht="13.5" customHeight="1">
      <c r="A31" s="70" t="s">
        <v>40</v>
      </c>
      <c r="D31" s="94">
        <v>2018.6</v>
      </c>
      <c r="E31" s="94">
        <v>2129.4</v>
      </c>
      <c r="F31" s="98">
        <f>SUM(D31/E31)*100-100</f>
        <v>-5.2033436648821265</v>
      </c>
      <c r="G31" s="94">
        <v>73.5</v>
      </c>
      <c r="H31" s="94">
        <v>23.7</v>
      </c>
      <c r="I31" s="99">
        <f>SUM(G31/H31)*100-100</f>
        <v>210.126582278481</v>
      </c>
    </row>
    <row r="32" spans="1:9" ht="13.5" customHeight="1">
      <c r="A32" s="70" t="s">
        <v>41</v>
      </c>
      <c r="D32" s="94">
        <v>2.9</v>
      </c>
      <c r="E32" s="94">
        <v>3.3</v>
      </c>
      <c r="F32" s="98">
        <f>SUM(D32/E32)*100-100</f>
        <v>-12.121212121212125</v>
      </c>
      <c r="G32" s="94">
        <v>2.6</v>
      </c>
      <c r="H32" s="94">
        <v>0.6</v>
      </c>
      <c r="I32" s="99">
        <f>SUM(G32/H32)*100-100</f>
        <v>333.33333333333337</v>
      </c>
    </row>
    <row r="33" spans="1:9" ht="12.75">
      <c r="A33" s="70" t="s">
        <v>44</v>
      </c>
      <c r="D33" s="94">
        <v>6.9</v>
      </c>
      <c r="E33" s="101" t="s">
        <v>42</v>
      </c>
      <c r="F33" s="98" t="s">
        <v>146</v>
      </c>
      <c r="G33" s="94">
        <v>6.2</v>
      </c>
      <c r="H33" s="101" t="s">
        <v>42</v>
      </c>
      <c r="I33" s="98" t="s">
        <v>67</v>
      </c>
    </row>
    <row r="34" spans="4:9" ht="13.5" customHeight="1">
      <c r="D34" s="94"/>
      <c r="E34" s="94"/>
      <c r="F34" s="98"/>
      <c r="G34" s="94"/>
      <c r="H34" s="94"/>
      <c r="I34" s="103"/>
    </row>
    <row r="35" spans="2:9" ht="13.5" customHeight="1">
      <c r="B35" s="70" t="s">
        <v>45</v>
      </c>
      <c r="D35" s="94">
        <v>2530.9</v>
      </c>
      <c r="E35" s="94">
        <v>2651.6</v>
      </c>
      <c r="F35" s="98">
        <f>SUM(D35/E35)*100-100</f>
        <v>-4.5519686227183485</v>
      </c>
      <c r="G35" s="94">
        <f>SUM(G28:G33)</f>
        <v>350.1</v>
      </c>
      <c r="H35" s="94">
        <f>SUM(H28:H33)</f>
        <v>297.8</v>
      </c>
      <c r="I35" s="99">
        <f>SUM(G35/H35)*100-100</f>
        <v>17.562122229684363</v>
      </c>
    </row>
    <row r="36" spans="4:9" ht="12.75">
      <c r="D36" s="94"/>
      <c r="E36" s="94"/>
      <c r="F36" s="98"/>
      <c r="G36" s="94"/>
      <c r="H36" s="94"/>
      <c r="I36" s="99"/>
    </row>
    <row r="37" spans="1:9" ht="13.5" customHeight="1">
      <c r="A37" s="70" t="s">
        <v>46</v>
      </c>
      <c r="D37" s="94">
        <v>2344.9</v>
      </c>
      <c r="E37" s="94">
        <v>2181.7</v>
      </c>
      <c r="F37" s="98">
        <f aca="true" t="shared" si="2" ref="F37:F42">SUM(D37/E37)*100-100</f>
        <v>7.480405188614398</v>
      </c>
      <c r="G37" s="94">
        <v>838.1</v>
      </c>
      <c r="H37" s="94">
        <v>564.5</v>
      </c>
      <c r="I37" s="99">
        <f aca="true" t="shared" si="3" ref="I37:I42">SUM(G37/H37)*100-100</f>
        <v>48.46767050487156</v>
      </c>
    </row>
    <row r="38" spans="1:9" ht="13.5" customHeight="1">
      <c r="A38" s="70" t="s">
        <v>47</v>
      </c>
      <c r="D38" s="94">
        <v>2041.8</v>
      </c>
      <c r="E38" s="94">
        <v>1743.1</v>
      </c>
      <c r="F38" s="98">
        <f t="shared" si="2"/>
        <v>17.136136767827438</v>
      </c>
      <c r="G38" s="94">
        <v>225.6</v>
      </c>
      <c r="H38" s="94">
        <v>231.6</v>
      </c>
      <c r="I38" s="99">
        <f t="shared" si="3"/>
        <v>-2.5906735751295287</v>
      </c>
    </row>
    <row r="39" spans="1:9" ht="13.5" customHeight="1">
      <c r="A39" s="70" t="s">
        <v>48</v>
      </c>
      <c r="D39" s="94">
        <v>6510</v>
      </c>
      <c r="E39" s="94">
        <v>6689.8</v>
      </c>
      <c r="F39" s="98">
        <f t="shared" si="2"/>
        <v>-2.6876737720111237</v>
      </c>
      <c r="G39" s="94">
        <v>1591.9</v>
      </c>
      <c r="H39" s="94">
        <v>1423.9</v>
      </c>
      <c r="I39" s="99">
        <f t="shared" si="3"/>
        <v>11.798581361050637</v>
      </c>
    </row>
    <row r="40" spans="1:9" ht="13.5" customHeight="1">
      <c r="A40" s="70" t="s">
        <v>49</v>
      </c>
      <c r="D40" s="94">
        <v>504.9</v>
      </c>
      <c r="E40" s="94">
        <v>390.7</v>
      </c>
      <c r="F40" s="98">
        <f t="shared" si="2"/>
        <v>29.229587919119524</v>
      </c>
      <c r="G40" s="101" t="s">
        <v>42</v>
      </c>
      <c r="H40" s="94">
        <v>0.7</v>
      </c>
      <c r="I40" s="98" t="s">
        <v>67</v>
      </c>
    </row>
    <row r="41" spans="1:9" ht="13.5" customHeight="1">
      <c r="A41" s="70" t="s">
        <v>50</v>
      </c>
      <c r="D41" s="94">
        <v>2.3</v>
      </c>
      <c r="E41" s="94">
        <v>4.2</v>
      </c>
      <c r="F41" s="98">
        <f t="shared" si="2"/>
        <v>-45.23809523809524</v>
      </c>
      <c r="G41" s="94">
        <v>2</v>
      </c>
      <c r="H41" s="94">
        <v>2.6</v>
      </c>
      <c r="I41" s="99">
        <f t="shared" si="3"/>
        <v>-23.07692307692308</v>
      </c>
    </row>
    <row r="42" spans="1:9" ht="12.75">
      <c r="A42" s="70" t="s">
        <v>51</v>
      </c>
      <c r="D42" s="94">
        <v>868</v>
      </c>
      <c r="E42" s="94">
        <v>1473.6</v>
      </c>
      <c r="F42" s="98">
        <f t="shared" si="2"/>
        <v>-41.096634093376764</v>
      </c>
      <c r="G42" s="94">
        <v>408.5</v>
      </c>
      <c r="H42" s="94">
        <v>384</v>
      </c>
      <c r="I42" s="99">
        <f t="shared" si="3"/>
        <v>6.380208333333329</v>
      </c>
    </row>
    <row r="43" spans="1:9" ht="13.5" customHeight="1">
      <c r="A43" s="70" t="s">
        <v>52</v>
      </c>
      <c r="D43" s="94">
        <v>0.6</v>
      </c>
      <c r="E43" s="101" t="s">
        <v>42</v>
      </c>
      <c r="F43" s="98" t="s">
        <v>146</v>
      </c>
      <c r="G43" s="94">
        <v>0.5</v>
      </c>
      <c r="H43" s="101" t="s">
        <v>42</v>
      </c>
      <c r="I43" s="98" t="s">
        <v>67</v>
      </c>
    </row>
    <row r="44" spans="4:9" ht="13.5" customHeight="1">
      <c r="D44" s="94"/>
      <c r="E44" s="94"/>
      <c r="F44" s="96"/>
      <c r="G44" s="94"/>
      <c r="H44" s="94"/>
      <c r="I44" s="99"/>
    </row>
    <row r="45" spans="2:9" ht="13.5" customHeight="1">
      <c r="B45" s="70" t="s">
        <v>53</v>
      </c>
      <c r="D45" s="94">
        <v>12272.4</v>
      </c>
      <c r="E45" s="94">
        <f>SUM(E37:E43)</f>
        <v>12483.100000000002</v>
      </c>
      <c r="F45" s="98">
        <f>SUM(D45/E45)*100-100</f>
        <v>-1.6878820164863129</v>
      </c>
      <c r="G45" s="94">
        <f>SUM(G37:G43)</f>
        <v>3066.6000000000004</v>
      </c>
      <c r="H45" s="94">
        <f>SUM(H37:H43)</f>
        <v>2607.2999999999997</v>
      </c>
      <c r="I45" s="99">
        <f>SUM(G45/H45)*100-100</f>
        <v>17.61592451961802</v>
      </c>
    </row>
    <row r="46" spans="4:9" ht="13.5" customHeight="1">
      <c r="D46" s="94"/>
      <c r="E46" s="94"/>
      <c r="F46" s="98"/>
      <c r="G46" s="94"/>
      <c r="H46" s="94"/>
      <c r="I46" s="99"/>
    </row>
    <row r="47" spans="1:9" ht="12.75">
      <c r="A47" s="70" t="s">
        <v>54</v>
      </c>
      <c r="D47" s="94">
        <v>187.7</v>
      </c>
      <c r="E47" s="94">
        <v>194.6</v>
      </c>
      <c r="F47" s="98">
        <f>SUM(D47/E47)*100-100</f>
        <v>-3.5457348406988842</v>
      </c>
      <c r="G47" s="94">
        <v>149.9</v>
      </c>
      <c r="H47" s="94">
        <v>153.1</v>
      </c>
      <c r="I47" s="99">
        <f>SUM(G47/H47)*100-100</f>
        <v>-2.0901371652514626</v>
      </c>
    </row>
    <row r="48" spans="1:9" ht="13.5" customHeight="1">
      <c r="A48" s="70" t="s">
        <v>55</v>
      </c>
      <c r="D48" s="94">
        <v>400.2</v>
      </c>
      <c r="E48" s="94">
        <v>390.5</v>
      </c>
      <c r="F48" s="98">
        <f>SUM(D48/E48)*100-100</f>
        <v>2.4839948783610595</v>
      </c>
      <c r="G48" s="94">
        <v>318</v>
      </c>
      <c r="H48" s="94">
        <v>262.7</v>
      </c>
      <c r="I48" s="99">
        <f>SUM(G48/H48)*100-100</f>
        <v>21.050628092881624</v>
      </c>
    </row>
    <row r="49" spans="1:9" ht="13.5" customHeight="1">
      <c r="A49" s="70" t="s">
        <v>56</v>
      </c>
      <c r="D49" s="94">
        <v>1285.3</v>
      </c>
      <c r="E49" s="94">
        <v>1299.2</v>
      </c>
      <c r="F49" s="98">
        <f>SUM(D49/E49)*100-100</f>
        <v>-1.0698891625615943</v>
      </c>
      <c r="G49" s="94">
        <v>1060.4</v>
      </c>
      <c r="H49" s="94">
        <v>925.9</v>
      </c>
      <c r="I49" s="99">
        <f>SUM(G49/H49)*100-100</f>
        <v>14.526406739388719</v>
      </c>
    </row>
    <row r="50" spans="1:9" ht="12.75">
      <c r="A50" s="70" t="s">
        <v>57</v>
      </c>
      <c r="D50" s="94">
        <v>20852.4</v>
      </c>
      <c r="E50" s="94">
        <v>16864.2</v>
      </c>
      <c r="F50" s="98">
        <f>SUM(D50/E50)*100-100</f>
        <v>23.648913082150358</v>
      </c>
      <c r="G50" s="94">
        <v>16155.1</v>
      </c>
      <c r="H50" s="94">
        <v>12960.1</v>
      </c>
      <c r="I50" s="99">
        <f>SUM(G50/H50)*100-100</f>
        <v>24.652587557194778</v>
      </c>
    </row>
    <row r="51" spans="4:9" ht="13.5" customHeight="1">
      <c r="D51" s="94"/>
      <c r="E51" s="94"/>
      <c r="F51" s="98"/>
      <c r="G51" s="94"/>
      <c r="H51" s="94"/>
      <c r="I51" s="99"/>
    </row>
    <row r="52" spans="2:9" ht="13.5" customHeight="1">
      <c r="B52" s="70" t="s">
        <v>58</v>
      </c>
      <c r="D52" s="94">
        <v>22725.7</v>
      </c>
      <c r="E52" s="94">
        <v>18748.6</v>
      </c>
      <c r="F52" s="98">
        <f>SUM(D52/E52)*100-100</f>
        <v>21.21278388786365</v>
      </c>
      <c r="G52" s="94">
        <f>SUM(G47:G51)</f>
        <v>17683.4</v>
      </c>
      <c r="H52" s="94">
        <f>SUM(H47:H51)</f>
        <v>14301.8</v>
      </c>
      <c r="I52" s="99">
        <f>SUM(G52/H52)*100-100</f>
        <v>23.64457620719071</v>
      </c>
    </row>
    <row r="53" spans="4:9" ht="13.5" customHeight="1">
      <c r="D53" s="94"/>
      <c r="E53" s="94"/>
      <c r="F53" s="98"/>
      <c r="G53" s="94"/>
      <c r="H53" s="94"/>
      <c r="I53" s="99"/>
    </row>
    <row r="54" spans="1:9" ht="12.75">
      <c r="A54" s="70" t="s">
        <v>59</v>
      </c>
      <c r="D54" s="94">
        <v>641.6</v>
      </c>
      <c r="E54" s="94">
        <v>808.4</v>
      </c>
      <c r="F54" s="98">
        <f>SUM(D54/E54)*100-100</f>
        <v>-20.633349826818403</v>
      </c>
      <c r="G54" s="94">
        <v>78.3</v>
      </c>
      <c r="H54" s="94">
        <v>113.6</v>
      </c>
      <c r="I54" s="99">
        <f>SUM(G54/H54)*100-100</f>
        <v>-31.073943661971825</v>
      </c>
    </row>
    <row r="55" spans="4:9" ht="13.5" customHeight="1">
      <c r="D55" s="94"/>
      <c r="E55" s="94"/>
      <c r="F55" s="96"/>
      <c r="G55" s="94"/>
      <c r="H55" s="94"/>
      <c r="I55" s="104"/>
    </row>
    <row r="56" spans="1:9" ht="13.5" customHeight="1">
      <c r="A56" s="70" t="s">
        <v>60</v>
      </c>
      <c r="D56" s="101" t="s">
        <v>42</v>
      </c>
      <c r="E56" s="101" t="s">
        <v>42</v>
      </c>
      <c r="F56" s="101" t="s">
        <v>34</v>
      </c>
      <c r="G56" s="101" t="s">
        <v>42</v>
      </c>
      <c r="H56" s="101" t="s">
        <v>42</v>
      </c>
      <c r="I56" s="102" t="s">
        <v>35</v>
      </c>
    </row>
    <row r="57" spans="4:9" ht="12.75">
      <c r="D57" s="94"/>
      <c r="E57" s="94"/>
      <c r="F57" s="105"/>
      <c r="G57" s="94"/>
      <c r="H57" s="94"/>
      <c r="I57" s="104"/>
    </row>
    <row r="58" spans="1:9" ht="13.5" customHeight="1">
      <c r="A58" s="74"/>
      <c r="B58" s="74"/>
      <c r="C58" s="74" t="s">
        <v>61</v>
      </c>
      <c r="D58" s="106">
        <v>61630.3</v>
      </c>
      <c r="E58" s="106">
        <v>58694.8</v>
      </c>
      <c r="F58" s="107">
        <f>SUM(D58/E58)*100-100</f>
        <v>5.001294833613883</v>
      </c>
      <c r="G58" s="106">
        <v>29697.2</v>
      </c>
      <c r="H58" s="106">
        <v>26525.8</v>
      </c>
      <c r="I58" s="108">
        <f>SUM(G58/H58)*100-100</f>
        <v>11.955907079145604</v>
      </c>
    </row>
    <row r="59" ht="13.5" customHeight="1">
      <c r="A59" s="70" t="s">
        <v>62</v>
      </c>
    </row>
    <row r="60" spans="1:8" ht="13.5" customHeight="1">
      <c r="A60" s="70" t="s">
        <v>63</v>
      </c>
      <c r="D60" s="109"/>
      <c r="E60" s="109"/>
      <c r="G60" s="109"/>
      <c r="H60" s="109"/>
    </row>
    <row r="61" spans="4:8" ht="13.5" customHeight="1">
      <c r="D61" s="109"/>
      <c r="E61" s="109"/>
      <c r="G61" s="109"/>
      <c r="H61" s="109"/>
    </row>
    <row r="62" spans="4:8" ht="13.5" customHeight="1">
      <c r="D62" s="109"/>
      <c r="E62" s="109"/>
      <c r="G62" s="109"/>
      <c r="H62" s="109"/>
    </row>
    <row r="63" spans="4:8" ht="13.5" customHeight="1">
      <c r="D63" s="109"/>
      <c r="E63" s="109"/>
      <c r="G63" s="109"/>
      <c r="H63" s="109"/>
    </row>
    <row r="64" spans="4:8" ht="13.5" customHeight="1">
      <c r="D64" s="109"/>
      <c r="E64" s="109"/>
      <c r="G64" s="109"/>
      <c r="H64" s="109"/>
    </row>
    <row r="65" spans="4:8" ht="13.5" customHeight="1">
      <c r="D65" s="109"/>
      <c r="E65" s="109"/>
      <c r="G65" s="109"/>
      <c r="H65" s="109"/>
    </row>
    <row r="66" ht="13.5" customHeight="1"/>
    <row r="67" ht="13.5" customHeight="1">
      <c r="A67" s="154">
        <v>2</v>
      </c>
    </row>
    <row r="68" ht="13.5" customHeight="1"/>
    <row r="69" ht="13.5" customHeight="1"/>
    <row r="70" ht="13.5" customHeight="1"/>
    <row r="71" spans="4:9" ht="12.75">
      <c r="D71" s="110"/>
      <c r="E71" s="110"/>
      <c r="F71" s="23"/>
      <c r="G71" s="110"/>
      <c r="H71" s="110"/>
      <c r="I71" s="23"/>
    </row>
    <row r="72" spans="4:9" ht="13.5" customHeight="1">
      <c r="D72" s="23"/>
      <c r="E72" s="23"/>
      <c r="F72" s="23"/>
      <c r="G72" s="23"/>
      <c r="H72" s="23"/>
      <c r="I72" s="23"/>
    </row>
    <row r="73" spans="4:9" ht="12.75">
      <c r="D73" s="23"/>
      <c r="E73" s="23"/>
      <c r="F73" s="23"/>
      <c r="G73" s="23"/>
      <c r="H73" s="23"/>
      <c r="I73" s="23"/>
    </row>
    <row r="74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</sheetData>
  <mergeCells count="2">
    <mergeCell ref="D10:E11"/>
    <mergeCell ref="G10:H11"/>
  </mergeCells>
  <printOptions/>
  <pageMargins left="0.75" right="0.2362204724409449" top="0.1968503937007874" bottom="0.15748031496062992" header="0.1968503937007874" footer="0.15748031496062992"/>
  <pageSetup orientation="portrait" pageOrder="overThenDown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A1" sqref="A1"/>
    </sheetView>
  </sheetViews>
  <sheetFormatPr defaultColWidth="11.421875" defaultRowHeight="12.75"/>
  <cols>
    <col min="1" max="2" width="9.8515625" style="70" customWidth="1"/>
    <col min="3" max="3" width="11.28125" style="111" customWidth="1"/>
    <col min="4" max="5" width="9.8515625" style="70" customWidth="1"/>
    <col min="6" max="6" width="10.8515625" style="112" customWidth="1"/>
    <col min="7" max="7" width="11.421875" style="70" customWidth="1"/>
    <col min="8" max="8" width="29.8515625" style="70" customWidth="1"/>
    <col min="9" max="16384" width="11.421875" style="70" customWidth="1"/>
  </cols>
  <sheetData>
    <row r="1" spans="1:8" ht="12">
      <c r="A1" s="151"/>
      <c r="B1" s="151"/>
      <c r="C1" s="155"/>
      <c r="D1" s="151"/>
      <c r="E1" s="151"/>
      <c r="F1" s="156"/>
      <c r="G1" s="151"/>
      <c r="H1" s="151"/>
    </row>
    <row r="4" ht="13.5" customHeight="1"/>
    <row r="5" ht="13.5" customHeight="1"/>
    <row r="6" spans="1:8" ht="13.5" customHeight="1">
      <c r="A6" s="76"/>
      <c r="B6" s="74"/>
      <c r="C6" s="113" t="s">
        <v>64</v>
      </c>
      <c r="D6" s="74"/>
      <c r="E6" s="74"/>
      <c r="F6" s="114"/>
      <c r="G6" s="74"/>
      <c r="H6" s="74"/>
    </row>
    <row r="7" spans="1:8" ht="13.5" customHeight="1">
      <c r="A7" s="81" t="s">
        <v>19</v>
      </c>
      <c r="B7" s="82"/>
      <c r="C7" s="83"/>
      <c r="D7" s="84" t="s">
        <v>65</v>
      </c>
      <c r="E7" s="85"/>
      <c r="F7" s="115"/>
      <c r="G7" s="79"/>
      <c r="H7" s="79"/>
    </row>
    <row r="8" spans="1:8" ht="13.5" customHeight="1">
      <c r="A8" s="81" t="s">
        <v>156</v>
      </c>
      <c r="B8" s="82"/>
      <c r="C8" s="83"/>
      <c r="D8" s="81" t="s">
        <v>156</v>
      </c>
      <c r="E8" s="82"/>
      <c r="F8" s="116"/>
      <c r="G8" s="79"/>
      <c r="H8" s="79" t="s">
        <v>21</v>
      </c>
    </row>
    <row r="9" spans="1:8" ht="13.5" customHeight="1">
      <c r="A9" s="88">
        <v>2007</v>
      </c>
      <c r="B9" s="88">
        <v>2006</v>
      </c>
      <c r="C9" s="117" t="s">
        <v>0</v>
      </c>
      <c r="D9" s="88">
        <v>2007</v>
      </c>
      <c r="E9" s="88">
        <v>2006</v>
      </c>
      <c r="F9" s="118" t="s">
        <v>0</v>
      </c>
      <c r="G9" s="79"/>
      <c r="H9" s="79"/>
    </row>
    <row r="10" spans="1:8" ht="13.5" customHeight="1">
      <c r="A10" s="197" t="s">
        <v>22</v>
      </c>
      <c r="B10" s="198"/>
      <c r="C10" s="119" t="s">
        <v>2</v>
      </c>
      <c r="D10" s="197" t="s">
        <v>22</v>
      </c>
      <c r="E10" s="198"/>
      <c r="F10" s="120" t="s">
        <v>2</v>
      </c>
      <c r="G10" s="79"/>
      <c r="H10" s="79"/>
    </row>
    <row r="11" spans="1:8" ht="13.5" customHeight="1">
      <c r="A11" s="199"/>
      <c r="B11" s="200"/>
      <c r="C11" s="121" t="s">
        <v>3</v>
      </c>
      <c r="D11" s="199"/>
      <c r="E11" s="200"/>
      <c r="F11" s="122" t="s">
        <v>3</v>
      </c>
      <c r="G11" s="91"/>
      <c r="H11" s="91"/>
    </row>
    <row r="12" spans="1:6" ht="13.5" customHeight="1">
      <c r="A12" s="94"/>
      <c r="B12" s="95"/>
      <c r="C12" s="103"/>
      <c r="D12" s="94"/>
      <c r="E12" s="95"/>
      <c r="F12" s="123"/>
    </row>
    <row r="13" spans="1:7" ht="13.5" customHeight="1">
      <c r="A13" s="94">
        <v>1083.5</v>
      </c>
      <c r="B13" s="94">
        <v>801.6</v>
      </c>
      <c r="C13" s="99">
        <f>SUM(A13/B13)*100-100</f>
        <v>35.167165668662676</v>
      </c>
      <c r="D13" s="94">
        <v>344.1</v>
      </c>
      <c r="E13" s="94">
        <v>371.6</v>
      </c>
      <c r="F13" s="99">
        <f>SUM(D13/E13)*100-100</f>
        <v>-7.400430570505918</v>
      </c>
      <c r="G13" s="70" t="s">
        <v>23</v>
      </c>
    </row>
    <row r="14" spans="1:6" ht="13.5" customHeight="1">
      <c r="A14" s="94"/>
      <c r="B14" s="94"/>
      <c r="C14" s="99"/>
      <c r="D14" s="94"/>
      <c r="E14" s="94"/>
      <c r="F14" s="99"/>
    </row>
    <row r="15" spans="1:7" ht="13.5" customHeight="1">
      <c r="A15" s="94">
        <f>SUM(A17:A24)</f>
        <v>17135.299999999996</v>
      </c>
      <c r="B15" s="94">
        <f>SUM(B17:B24)</f>
        <v>15755.300000000001</v>
      </c>
      <c r="C15" s="99">
        <f>SUM(A15/B15)*100-100</f>
        <v>8.758957303256636</v>
      </c>
      <c r="D15" s="94">
        <f>SUM(D17:D24)</f>
        <v>10472.5</v>
      </c>
      <c r="E15" s="94">
        <f>SUM(E17:E24)</f>
        <v>9063</v>
      </c>
      <c r="F15" s="99">
        <f>SUM(D15/E15)*100-100</f>
        <v>15.552245393357595</v>
      </c>
      <c r="G15" s="70" t="s">
        <v>24</v>
      </c>
    </row>
    <row r="16" spans="1:7" ht="13.5" customHeight="1">
      <c r="A16" s="100"/>
      <c r="B16" s="100"/>
      <c r="C16" s="99"/>
      <c r="D16" s="100"/>
      <c r="E16" s="100"/>
      <c r="F16" s="99"/>
      <c r="G16" s="70" t="s">
        <v>25</v>
      </c>
    </row>
    <row r="17" spans="1:7" ht="13.5" customHeight="1">
      <c r="A17" s="94">
        <v>10946.9</v>
      </c>
      <c r="B17" s="94">
        <v>9538.4</v>
      </c>
      <c r="C17" s="99">
        <f aca="true" t="shared" si="0" ref="C17:C23">SUM(A17/B17)*100-100</f>
        <v>14.766627526629208</v>
      </c>
      <c r="D17" s="94">
        <v>8233.7</v>
      </c>
      <c r="E17" s="94">
        <v>6897.2</v>
      </c>
      <c r="F17" s="99">
        <f aca="true" t="shared" si="1" ref="F17:F23">SUM(D17/E17)*100-100</f>
        <v>19.37742852171897</v>
      </c>
      <c r="G17" s="70" t="s">
        <v>26</v>
      </c>
    </row>
    <row r="18" spans="1:7" ht="12">
      <c r="A18" s="94">
        <v>1160.8</v>
      </c>
      <c r="B18" s="94">
        <v>1096.6</v>
      </c>
      <c r="C18" s="99">
        <f t="shared" si="0"/>
        <v>5.854459237643624</v>
      </c>
      <c r="D18" s="94">
        <v>646.8</v>
      </c>
      <c r="E18" s="94">
        <v>608</v>
      </c>
      <c r="F18" s="99">
        <f t="shared" si="1"/>
        <v>6.381578947368411</v>
      </c>
      <c r="G18" s="70" t="s">
        <v>27</v>
      </c>
    </row>
    <row r="19" spans="1:7" ht="13.5" customHeight="1">
      <c r="A19" s="94">
        <v>774.4</v>
      </c>
      <c r="B19" s="94">
        <v>793.4</v>
      </c>
      <c r="C19" s="99">
        <f t="shared" si="0"/>
        <v>-2.394756743130827</v>
      </c>
      <c r="D19" s="94">
        <v>46.5</v>
      </c>
      <c r="E19" s="94">
        <v>38.3</v>
      </c>
      <c r="F19" s="99">
        <f t="shared" si="1"/>
        <v>21.409921671018296</v>
      </c>
      <c r="G19" s="70" t="s">
        <v>28</v>
      </c>
    </row>
    <row r="20" spans="1:7" ht="13.5" customHeight="1">
      <c r="A20" s="94">
        <v>2409.6</v>
      </c>
      <c r="B20" s="94">
        <v>2256.4</v>
      </c>
      <c r="C20" s="99">
        <f t="shared" si="0"/>
        <v>6.789576316255989</v>
      </c>
      <c r="D20" s="94">
        <v>810</v>
      </c>
      <c r="E20" s="94">
        <v>825</v>
      </c>
      <c r="F20" s="99">
        <f t="shared" si="1"/>
        <v>-1.818181818181813</v>
      </c>
      <c r="G20" s="70" t="s">
        <v>29</v>
      </c>
    </row>
    <row r="21" spans="1:7" ht="13.5" customHeight="1">
      <c r="A21" s="94">
        <v>433.5</v>
      </c>
      <c r="B21" s="94">
        <v>546</v>
      </c>
      <c r="C21" s="99">
        <f t="shared" si="0"/>
        <v>-20.604395604395606</v>
      </c>
      <c r="D21" s="94">
        <v>64.3</v>
      </c>
      <c r="E21" s="94">
        <v>80.3</v>
      </c>
      <c r="F21" s="99">
        <f t="shared" si="1"/>
        <v>-19.92528019925281</v>
      </c>
      <c r="G21" s="70" t="s">
        <v>30</v>
      </c>
    </row>
    <row r="22" spans="1:7" ht="13.5" customHeight="1">
      <c r="A22" s="94">
        <v>940</v>
      </c>
      <c r="B22" s="94">
        <v>987.2</v>
      </c>
      <c r="C22" s="99">
        <f t="shared" si="0"/>
        <v>-4.781199351701787</v>
      </c>
      <c r="D22" s="94">
        <v>475.5</v>
      </c>
      <c r="E22" s="94">
        <v>421.5</v>
      </c>
      <c r="F22" s="99">
        <f t="shared" si="1"/>
        <v>12.811387900355868</v>
      </c>
      <c r="G22" s="70" t="s">
        <v>31</v>
      </c>
    </row>
    <row r="23" spans="1:7" ht="13.5" customHeight="1">
      <c r="A23" s="94">
        <v>470.1</v>
      </c>
      <c r="B23" s="94">
        <v>533.6</v>
      </c>
      <c r="C23" s="99">
        <f t="shared" si="0"/>
        <v>-11.900299850074958</v>
      </c>
      <c r="D23" s="94">
        <v>195.7</v>
      </c>
      <c r="E23" s="94">
        <v>192.2</v>
      </c>
      <c r="F23" s="99">
        <f t="shared" si="1"/>
        <v>1.8210197710718035</v>
      </c>
      <c r="G23" s="70" t="s">
        <v>32</v>
      </c>
    </row>
    <row r="24" spans="1:7" ht="13.5" customHeight="1">
      <c r="A24" s="101" t="s">
        <v>42</v>
      </c>
      <c r="B24" s="94">
        <v>3.7</v>
      </c>
      <c r="C24" s="96" t="s">
        <v>67</v>
      </c>
      <c r="D24" s="101" t="s">
        <v>42</v>
      </c>
      <c r="E24" s="94">
        <v>0.5</v>
      </c>
      <c r="F24" s="96" t="s">
        <v>67</v>
      </c>
      <c r="G24" s="70" t="s">
        <v>33</v>
      </c>
    </row>
    <row r="25" spans="1:6" ht="13.5" customHeight="1">
      <c r="A25" s="94"/>
      <c r="B25" s="94"/>
      <c r="C25" s="103"/>
      <c r="D25" s="94"/>
      <c r="E25" s="94"/>
      <c r="F25" s="96"/>
    </row>
    <row r="26" spans="1:8" ht="12">
      <c r="A26" s="94">
        <v>18218.9</v>
      </c>
      <c r="B26" s="94">
        <f>SUM(B15+B13)</f>
        <v>16556.9</v>
      </c>
      <c r="C26" s="99">
        <f>SUM(A26/B26)*100-100</f>
        <v>10.038110999039688</v>
      </c>
      <c r="D26" s="94">
        <f>SUM(D15+D13)</f>
        <v>10816.6</v>
      </c>
      <c r="E26" s="94">
        <v>9434.5</v>
      </c>
      <c r="F26" s="99">
        <f>SUM(D26/E26)*100-100</f>
        <v>14.649424982775997</v>
      </c>
      <c r="H26" s="70" t="s">
        <v>36</v>
      </c>
    </row>
    <row r="27" spans="1:6" ht="13.5" customHeight="1">
      <c r="A27" s="94"/>
      <c r="B27" s="94"/>
      <c r="C27" s="94"/>
      <c r="D27" s="94"/>
      <c r="E27" s="94"/>
      <c r="F27" s="103"/>
    </row>
    <row r="28" spans="1:7" ht="13.5" customHeight="1">
      <c r="A28" s="94">
        <v>565.5</v>
      </c>
      <c r="B28" s="94">
        <v>814.4</v>
      </c>
      <c r="C28" s="99">
        <f aca="true" t="shared" si="2" ref="C28:C33">SUM(A28/B28)*100-100</f>
        <v>-30.562377210216113</v>
      </c>
      <c r="D28" s="94">
        <v>239.4</v>
      </c>
      <c r="E28" s="94">
        <v>416.3</v>
      </c>
      <c r="F28" s="99">
        <f>SUM(D28/E28)*100-100</f>
        <v>-42.49339418688446</v>
      </c>
      <c r="G28" s="70" t="s">
        <v>37</v>
      </c>
    </row>
    <row r="29" spans="1:7" ht="12">
      <c r="A29" s="94">
        <v>336.2</v>
      </c>
      <c r="B29" s="94">
        <v>321</v>
      </c>
      <c r="C29" s="99">
        <f t="shared" si="2"/>
        <v>4.73520249221184</v>
      </c>
      <c r="D29" s="94">
        <v>89</v>
      </c>
      <c r="E29" s="94">
        <v>79.5</v>
      </c>
      <c r="F29" s="99">
        <f>SUM(D29/E29)*100-100</f>
        <v>11.949685534591197</v>
      </c>
      <c r="G29" s="70" t="s">
        <v>38</v>
      </c>
    </row>
    <row r="30" spans="1:7" ht="13.5" customHeight="1">
      <c r="A30" s="94">
        <v>462</v>
      </c>
      <c r="B30" s="94">
        <v>337</v>
      </c>
      <c r="C30" s="99">
        <f t="shared" si="2"/>
        <v>37.091988130563806</v>
      </c>
      <c r="D30" s="94">
        <v>158.1</v>
      </c>
      <c r="E30" s="94">
        <v>108.5</v>
      </c>
      <c r="F30" s="99">
        <f>SUM(D30/E30)*100-100</f>
        <v>45.714285714285694</v>
      </c>
      <c r="G30" s="70" t="s">
        <v>39</v>
      </c>
    </row>
    <row r="31" spans="1:7" ht="13.5" customHeight="1">
      <c r="A31" s="94">
        <v>501.6</v>
      </c>
      <c r="B31" s="94">
        <v>431.5</v>
      </c>
      <c r="C31" s="99">
        <f t="shared" si="2"/>
        <v>16.245654692931637</v>
      </c>
      <c r="D31" s="94">
        <v>207.2</v>
      </c>
      <c r="E31" s="94">
        <v>150.6</v>
      </c>
      <c r="F31" s="99">
        <f>SUM(D31/E31)*100-100</f>
        <v>37.583001328021226</v>
      </c>
      <c r="G31" s="70" t="s">
        <v>40</v>
      </c>
    </row>
    <row r="32" spans="1:7" ht="13.5" customHeight="1">
      <c r="A32" s="94">
        <v>5.6</v>
      </c>
      <c r="B32" s="94">
        <v>176.8</v>
      </c>
      <c r="C32" s="99">
        <f t="shared" si="2"/>
        <v>-96.83257918552036</v>
      </c>
      <c r="D32" s="94">
        <v>4.5</v>
      </c>
      <c r="E32" s="94">
        <v>0.6</v>
      </c>
      <c r="F32" s="96" t="s">
        <v>67</v>
      </c>
      <c r="G32" s="70" t="s">
        <v>41</v>
      </c>
    </row>
    <row r="33" spans="1:7" ht="12">
      <c r="A33" s="94">
        <v>18.5</v>
      </c>
      <c r="B33" s="94">
        <v>49.2</v>
      </c>
      <c r="C33" s="99">
        <f t="shared" si="2"/>
        <v>-62.398373983739845</v>
      </c>
      <c r="D33" s="94">
        <v>1.4</v>
      </c>
      <c r="E33" s="101" t="s">
        <v>42</v>
      </c>
      <c r="F33" s="96" t="s">
        <v>67</v>
      </c>
      <c r="G33" s="70" t="s">
        <v>44</v>
      </c>
    </row>
    <row r="34" spans="1:6" ht="13.5" customHeight="1">
      <c r="A34" s="94"/>
      <c r="B34" s="94"/>
      <c r="C34" s="99"/>
      <c r="D34" s="94"/>
      <c r="E34" s="94"/>
      <c r="F34" s="103"/>
    </row>
    <row r="35" spans="1:8" ht="13.5" customHeight="1">
      <c r="A35" s="94">
        <f>SUM(A28:A33)</f>
        <v>1889.4</v>
      </c>
      <c r="B35" s="94">
        <v>2130</v>
      </c>
      <c r="C35" s="99">
        <f>SUM(A35/B35)*100-100</f>
        <v>-11.295774647887328</v>
      </c>
      <c r="D35" s="94">
        <v>699.7</v>
      </c>
      <c r="E35" s="94">
        <f>SUM(E28:E33)</f>
        <v>755.5</v>
      </c>
      <c r="F35" s="99">
        <f>SUM(D35/E35)*100-100</f>
        <v>-7.385837193911314</v>
      </c>
      <c r="H35" s="70" t="s">
        <v>45</v>
      </c>
    </row>
    <row r="36" spans="1:6" ht="12">
      <c r="A36" s="94"/>
      <c r="B36" s="94"/>
      <c r="C36" s="99"/>
      <c r="D36" s="94"/>
      <c r="E36" s="94"/>
      <c r="F36" s="99"/>
    </row>
    <row r="37" spans="1:7" ht="13.5" customHeight="1">
      <c r="A37" s="94">
        <v>1541.1</v>
      </c>
      <c r="B37" s="94">
        <v>1530.2</v>
      </c>
      <c r="C37" s="99">
        <f>SUM(A37/B37)*100-100</f>
        <v>0.7123251862501547</v>
      </c>
      <c r="D37" s="94">
        <v>1147.7</v>
      </c>
      <c r="E37" s="94">
        <v>1207</v>
      </c>
      <c r="F37" s="99">
        <f aca="true" t="shared" si="3" ref="F37:F42">SUM(D37/E37)*100-100</f>
        <v>-4.9130074565037205</v>
      </c>
      <c r="G37" s="70" t="s">
        <v>46</v>
      </c>
    </row>
    <row r="38" spans="1:7" ht="13.5" customHeight="1">
      <c r="A38" s="94">
        <v>559.5</v>
      </c>
      <c r="B38" s="94">
        <v>686</v>
      </c>
      <c r="C38" s="99">
        <f>SUM(A38/B38)*100-100</f>
        <v>-18.4402332361516</v>
      </c>
      <c r="D38" s="94">
        <v>379</v>
      </c>
      <c r="E38" s="94">
        <v>380.1</v>
      </c>
      <c r="F38" s="99">
        <f t="shared" si="3"/>
        <v>-0.2893975269665958</v>
      </c>
      <c r="G38" s="70" t="s">
        <v>47</v>
      </c>
    </row>
    <row r="39" spans="1:7" ht="13.5" customHeight="1">
      <c r="A39" s="94">
        <v>2057.9</v>
      </c>
      <c r="B39" s="94">
        <v>1973.5</v>
      </c>
      <c r="C39" s="99">
        <f>SUM(A39/B39)*100-100</f>
        <v>4.276665822143414</v>
      </c>
      <c r="D39" s="94">
        <v>831.3</v>
      </c>
      <c r="E39" s="94">
        <v>755.8</v>
      </c>
      <c r="F39" s="99">
        <f t="shared" si="3"/>
        <v>9.989415189203484</v>
      </c>
      <c r="G39" s="70" t="s">
        <v>48</v>
      </c>
    </row>
    <row r="40" spans="1:7" ht="13.5" customHeight="1">
      <c r="A40" s="101" t="s">
        <v>42</v>
      </c>
      <c r="B40" s="94">
        <v>187.7</v>
      </c>
      <c r="C40" s="96" t="s">
        <v>67</v>
      </c>
      <c r="D40" s="101" t="s">
        <v>42</v>
      </c>
      <c r="E40" s="94">
        <v>156.8</v>
      </c>
      <c r="F40" s="96" t="s">
        <v>67</v>
      </c>
      <c r="G40" s="70" t="s">
        <v>49</v>
      </c>
    </row>
    <row r="41" spans="1:7" ht="13.5" customHeight="1">
      <c r="A41" s="94">
        <v>2.2</v>
      </c>
      <c r="B41" s="94">
        <v>5.3</v>
      </c>
      <c r="C41" s="99">
        <f>SUM(A41/B41)*100-100</f>
        <v>-58.49056603773584</v>
      </c>
      <c r="D41" s="94">
        <v>1.9</v>
      </c>
      <c r="E41" s="94">
        <v>3.7</v>
      </c>
      <c r="F41" s="99">
        <f t="shared" si="3"/>
        <v>-48.64864864864865</v>
      </c>
      <c r="G41" s="70" t="s">
        <v>50</v>
      </c>
    </row>
    <row r="42" spans="1:7" ht="12">
      <c r="A42" s="94">
        <v>427.1</v>
      </c>
      <c r="B42" s="94">
        <v>430.7</v>
      </c>
      <c r="C42" s="99">
        <f>SUM(A42/B42)*100-100</f>
        <v>-0.8358486185279617</v>
      </c>
      <c r="D42" s="94">
        <v>305.7</v>
      </c>
      <c r="E42" s="94">
        <v>275.4</v>
      </c>
      <c r="F42" s="99">
        <f t="shared" si="3"/>
        <v>11.002178649237464</v>
      </c>
      <c r="G42" s="70" t="s">
        <v>51</v>
      </c>
    </row>
    <row r="43" spans="1:7" ht="13.5" customHeight="1">
      <c r="A43" s="101" t="s">
        <v>42</v>
      </c>
      <c r="B43" s="101" t="s">
        <v>42</v>
      </c>
      <c r="C43" s="102" t="s">
        <v>35</v>
      </c>
      <c r="D43" s="101" t="s">
        <v>42</v>
      </c>
      <c r="E43" s="101" t="s">
        <v>42</v>
      </c>
      <c r="F43" s="102" t="s">
        <v>66</v>
      </c>
      <c r="G43" s="70" t="s">
        <v>52</v>
      </c>
    </row>
    <row r="44" spans="1:6" ht="13.5" customHeight="1">
      <c r="A44" s="94"/>
      <c r="B44" s="94"/>
      <c r="C44" s="99"/>
      <c r="D44" s="94"/>
      <c r="E44" s="94"/>
      <c r="F44" s="99"/>
    </row>
    <row r="45" spans="1:8" ht="13.5" customHeight="1">
      <c r="A45" s="94">
        <v>4587.9</v>
      </c>
      <c r="B45" s="94">
        <v>4813.3</v>
      </c>
      <c r="C45" s="99">
        <f>SUM(A45/B45)*100-100</f>
        <v>-4.682857914528498</v>
      </c>
      <c r="D45" s="94">
        <f>SUM(D37:D43)</f>
        <v>2665.6</v>
      </c>
      <c r="E45" s="94">
        <f>SUM(E37:E43)</f>
        <v>2778.7999999999997</v>
      </c>
      <c r="F45" s="99">
        <f>SUM(D45/E45)*100-100</f>
        <v>-4.073700878076863</v>
      </c>
      <c r="H45" s="70" t="s">
        <v>53</v>
      </c>
    </row>
    <row r="46" spans="1:6" ht="13.5" customHeight="1">
      <c r="A46" s="94"/>
      <c r="B46" s="94"/>
      <c r="C46" s="99"/>
      <c r="D46" s="94"/>
      <c r="E46" s="94"/>
      <c r="F46" s="99"/>
    </row>
    <row r="47" spans="1:7" ht="12">
      <c r="A47" s="94">
        <v>594.5</v>
      </c>
      <c r="B47" s="94">
        <v>438.9</v>
      </c>
      <c r="C47" s="99">
        <f>SUM(A47/B47)*100-100</f>
        <v>35.452267031214404</v>
      </c>
      <c r="D47" s="94">
        <v>493.6</v>
      </c>
      <c r="E47" s="94">
        <v>308.9</v>
      </c>
      <c r="F47" s="99">
        <f>SUM(D47/E47)*100-100</f>
        <v>59.79281320815798</v>
      </c>
      <c r="G47" s="70" t="s">
        <v>54</v>
      </c>
    </row>
    <row r="48" spans="1:7" ht="13.5" customHeight="1">
      <c r="A48" s="94">
        <v>2878.7</v>
      </c>
      <c r="B48" s="94">
        <v>3059.7</v>
      </c>
      <c r="C48" s="99">
        <f>SUM(A48/B48)*100-100</f>
        <v>-5.915612641762266</v>
      </c>
      <c r="D48" s="94">
        <v>1642.3</v>
      </c>
      <c r="E48" s="94">
        <v>1818.6</v>
      </c>
      <c r="F48" s="99">
        <f>SUM(D48/E48)*100-100</f>
        <v>-9.694270317826906</v>
      </c>
      <c r="G48" s="70" t="s">
        <v>55</v>
      </c>
    </row>
    <row r="49" spans="1:7" ht="13.5" customHeight="1">
      <c r="A49" s="94">
        <v>1112.3</v>
      </c>
      <c r="B49" s="94">
        <v>1011.4</v>
      </c>
      <c r="C49" s="99">
        <f>SUM(A49/B49)*100-100</f>
        <v>9.976270516116273</v>
      </c>
      <c r="D49" s="94">
        <v>796.7</v>
      </c>
      <c r="E49" s="94">
        <v>752.7</v>
      </c>
      <c r="F49" s="99">
        <f>SUM(D49/E49)*100-100</f>
        <v>5.845622425933314</v>
      </c>
      <c r="G49" s="70" t="s">
        <v>56</v>
      </c>
    </row>
    <row r="50" spans="1:7" ht="12">
      <c r="A50" s="94">
        <v>13739.1</v>
      </c>
      <c r="B50" s="94">
        <v>13503.3</v>
      </c>
      <c r="C50" s="99">
        <f>SUM(A50/B50)*100-100</f>
        <v>1.746239808046937</v>
      </c>
      <c r="D50" s="94">
        <v>10207.2</v>
      </c>
      <c r="E50" s="94">
        <v>10517.5</v>
      </c>
      <c r="F50" s="99">
        <f>SUM(D50/E50)*100-100</f>
        <v>-2.950320893748497</v>
      </c>
      <c r="G50" s="70" t="s">
        <v>57</v>
      </c>
    </row>
    <row r="51" spans="1:6" ht="13.5" customHeight="1">
      <c r="A51" s="94"/>
      <c r="B51" s="94"/>
      <c r="C51" s="99"/>
      <c r="D51" s="94"/>
      <c r="E51" s="94"/>
      <c r="F51" s="99"/>
    </row>
    <row r="52" spans="1:8" ht="13.5" customHeight="1">
      <c r="A52" s="94">
        <f>SUM(A47:A51)</f>
        <v>18324.6</v>
      </c>
      <c r="B52" s="94">
        <v>18013.2</v>
      </c>
      <c r="C52" s="99">
        <f>SUM(A52/B52)*100-100</f>
        <v>1.7287322630071174</v>
      </c>
      <c r="D52" s="94">
        <f>SUM(D47:D51)</f>
        <v>13139.800000000001</v>
      </c>
      <c r="E52" s="94">
        <f>SUM(E47:E51)</f>
        <v>13397.7</v>
      </c>
      <c r="F52" s="99">
        <f>SUM(D52/E52)*100-100</f>
        <v>-1.9249572687849366</v>
      </c>
      <c r="H52" s="70" t="s">
        <v>58</v>
      </c>
    </row>
    <row r="53" spans="1:6" ht="13.5" customHeight="1">
      <c r="A53" s="94"/>
      <c r="B53" s="94"/>
      <c r="C53" s="99"/>
      <c r="D53" s="94"/>
      <c r="E53" s="94"/>
      <c r="F53" s="99"/>
    </row>
    <row r="54" spans="1:7" ht="12">
      <c r="A54" s="94">
        <v>318.9</v>
      </c>
      <c r="B54" s="94">
        <v>352.3</v>
      </c>
      <c r="C54" s="99">
        <f>SUM(A54/B54)*100-100</f>
        <v>-9.48055634402499</v>
      </c>
      <c r="D54" s="94">
        <v>199.7</v>
      </c>
      <c r="E54" s="94">
        <v>201.6</v>
      </c>
      <c r="F54" s="99">
        <f>SUM(D54/E54)*100-100</f>
        <v>-0.9424603174603305</v>
      </c>
      <c r="G54" s="70" t="s">
        <v>59</v>
      </c>
    </row>
    <row r="55" spans="1:6" ht="13.5" customHeight="1">
      <c r="A55" s="94"/>
      <c r="B55" s="94"/>
      <c r="C55" s="103"/>
      <c r="D55" s="94"/>
      <c r="E55" s="94"/>
      <c r="F55" s="96"/>
    </row>
    <row r="56" spans="1:7" ht="13.5" customHeight="1">
      <c r="A56" s="101" t="s">
        <v>42</v>
      </c>
      <c r="B56" s="101" t="s">
        <v>42</v>
      </c>
      <c r="C56" s="102" t="s">
        <v>35</v>
      </c>
      <c r="D56" s="101" t="s">
        <v>42</v>
      </c>
      <c r="E56" s="101" t="s">
        <v>42</v>
      </c>
      <c r="F56" s="102" t="s">
        <v>66</v>
      </c>
      <c r="G56" s="70" t="s">
        <v>60</v>
      </c>
    </row>
    <row r="57" spans="1:6" ht="12">
      <c r="A57" s="94"/>
      <c r="B57" s="94"/>
      <c r="C57" s="103"/>
      <c r="D57" s="94"/>
      <c r="E57" s="94"/>
      <c r="F57" s="96"/>
    </row>
    <row r="58" spans="1:8" ht="13.5" customHeight="1">
      <c r="A58" s="106">
        <v>43339.9</v>
      </c>
      <c r="B58" s="106">
        <v>41865.6</v>
      </c>
      <c r="C58" s="108">
        <f>SUM(A58/B58)*100-100</f>
        <v>3.5215069173736993</v>
      </c>
      <c r="D58" s="106">
        <v>27521.4</v>
      </c>
      <c r="E58" s="106">
        <v>26568.1</v>
      </c>
      <c r="F58" s="108">
        <f>SUM(D58/E58)*100-100</f>
        <v>3.5881376538028746</v>
      </c>
      <c r="G58" s="124" t="s">
        <v>19</v>
      </c>
      <c r="H58" s="124"/>
    </row>
    <row r="59" ht="13.5" customHeight="1"/>
    <row r="60" spans="1:5" ht="13.5" customHeight="1">
      <c r="A60" s="109"/>
      <c r="B60" s="109"/>
      <c r="D60" s="109"/>
      <c r="E60" s="109"/>
    </row>
    <row r="61" spans="1:5" ht="13.5" customHeight="1">
      <c r="A61" s="109"/>
      <c r="B61" s="109"/>
      <c r="D61" s="109"/>
      <c r="E61" s="109"/>
    </row>
    <row r="62" spans="1:5" ht="13.5" customHeight="1">
      <c r="A62" s="109"/>
      <c r="B62" s="109"/>
      <c r="D62" s="109"/>
      <c r="E62" s="109"/>
    </row>
    <row r="63" spans="1:5" ht="13.5" customHeight="1">
      <c r="A63" s="109"/>
      <c r="B63" s="109"/>
      <c r="D63" s="109"/>
      <c r="E63" s="109"/>
    </row>
    <row r="64" spans="1:5" ht="13.5" customHeight="1">
      <c r="A64" s="109"/>
      <c r="B64" s="109"/>
      <c r="D64" s="109"/>
      <c r="E64" s="109"/>
    </row>
    <row r="65" spans="1:5" ht="13.5" customHeight="1">
      <c r="A65" s="109"/>
      <c r="B65" s="109"/>
      <c r="D65" s="109"/>
      <c r="E65" s="109"/>
    </row>
    <row r="66" ht="13.5" customHeight="1"/>
    <row r="67" ht="13.5" customHeight="1">
      <c r="H67" s="125">
        <v>3</v>
      </c>
    </row>
    <row r="68" ht="13.5" customHeight="1"/>
    <row r="69" ht="13.5" customHeight="1"/>
    <row r="70" ht="13.5" customHeight="1"/>
    <row r="71" spans="1:5" ht="12.75">
      <c r="A71" s="126"/>
      <c r="B71" s="28"/>
      <c r="C71" s="23"/>
      <c r="D71" s="110"/>
      <c r="E71" s="28"/>
    </row>
    <row r="72" spans="1:5" ht="13.5" customHeight="1">
      <c r="A72" s="23"/>
      <c r="C72" s="23"/>
      <c r="D72" s="23"/>
      <c r="E72" s="23"/>
    </row>
    <row r="73" spans="1:5" ht="12.75">
      <c r="A73" s="23"/>
      <c r="B73" s="23"/>
      <c r="C73" s="23"/>
      <c r="D73" s="23"/>
      <c r="E73" s="23"/>
    </row>
    <row r="74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</sheetData>
  <mergeCells count="2">
    <mergeCell ref="A10:B11"/>
    <mergeCell ref="D10:E11"/>
  </mergeCells>
  <printOptions/>
  <pageMargins left="0.75" right="0.2362204724409449" top="0.1968503937007874" bottom="0.15748031496062992" header="0.1968503937007874" footer="0.15748031496062992"/>
  <pageSetup orientation="portrait" pageOrder="overThenDown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1"/>
  <sheetViews>
    <sheetView workbookViewId="0" topLeftCell="A1">
      <selection activeCell="C83" sqref="C82:J83"/>
    </sheetView>
  </sheetViews>
  <sheetFormatPr defaultColWidth="11.421875" defaultRowHeight="12.75"/>
  <cols>
    <col min="1" max="1" width="9.00390625" style="70" customWidth="1"/>
    <col min="2" max="2" width="24.8515625" style="70" customWidth="1"/>
    <col min="3" max="3" width="5.00390625" style="70" customWidth="1"/>
    <col min="4" max="4" width="1.8515625" style="70" hidden="1" customWidth="1"/>
    <col min="5" max="6" width="9.7109375" style="128" customWidth="1"/>
    <col min="7" max="7" width="11.421875" style="129" customWidth="1"/>
    <col min="8" max="9" width="9.7109375" style="128" customWidth="1"/>
    <col min="10" max="10" width="11.421875" style="112" customWidth="1"/>
    <col min="11" max="16384" width="11.421875" style="70" customWidth="1"/>
  </cols>
  <sheetData>
    <row r="1" spans="1:10" ht="12">
      <c r="A1" s="151"/>
      <c r="B1" s="151"/>
      <c r="C1" s="151"/>
      <c r="D1" s="151"/>
      <c r="E1" s="157"/>
      <c r="F1" s="157"/>
      <c r="G1" s="158"/>
      <c r="H1" s="157"/>
      <c r="I1" s="157"/>
      <c r="J1" s="156"/>
    </row>
    <row r="2" spans="1:10" ht="12">
      <c r="A2" s="151"/>
      <c r="B2" s="151"/>
      <c r="C2" s="151"/>
      <c r="D2" s="151"/>
      <c r="E2" s="157"/>
      <c r="F2" s="157"/>
      <c r="G2" s="158"/>
      <c r="H2" s="157"/>
      <c r="I2" s="157"/>
      <c r="J2" s="156"/>
    </row>
    <row r="3" ht="12">
      <c r="A3" s="127" t="s">
        <v>150</v>
      </c>
    </row>
    <row r="4" ht="13.5" customHeight="1"/>
    <row r="5" ht="13.5" customHeight="1"/>
    <row r="6" spans="1:10" ht="13.5" customHeight="1">
      <c r="A6" s="74"/>
      <c r="B6" s="76"/>
      <c r="C6" s="74"/>
      <c r="D6" s="75"/>
      <c r="E6" s="201" t="s">
        <v>6</v>
      </c>
      <c r="F6" s="202"/>
      <c r="G6" s="203"/>
      <c r="H6" s="201" t="s">
        <v>10</v>
      </c>
      <c r="I6" s="202"/>
      <c r="J6" s="202"/>
    </row>
    <row r="7" spans="1:10" ht="13.5" customHeight="1">
      <c r="A7" s="159" t="s">
        <v>68</v>
      </c>
      <c r="B7" s="160"/>
      <c r="C7" s="79"/>
      <c r="D7" s="80"/>
      <c r="E7" s="204"/>
      <c r="F7" s="205"/>
      <c r="G7" s="206"/>
      <c r="H7" s="204"/>
      <c r="I7" s="205"/>
      <c r="J7" s="205"/>
    </row>
    <row r="8" spans="1:10" ht="13.5" customHeight="1">
      <c r="A8" s="130" t="s">
        <v>69</v>
      </c>
      <c r="B8" s="79" t="s">
        <v>70</v>
      </c>
      <c r="C8" s="79"/>
      <c r="D8" s="80"/>
      <c r="E8" s="81" t="s">
        <v>156</v>
      </c>
      <c r="F8" s="161"/>
      <c r="G8" s="162"/>
      <c r="H8" s="81" t="s">
        <v>156</v>
      </c>
      <c r="I8" s="161"/>
      <c r="J8" s="163"/>
    </row>
    <row r="9" spans="1:10" ht="13.5" customHeight="1">
      <c r="A9" s="159" t="s">
        <v>71</v>
      </c>
      <c r="B9" s="160"/>
      <c r="C9" s="79"/>
      <c r="D9" s="80"/>
      <c r="E9" s="88">
        <v>2007</v>
      </c>
      <c r="F9" s="88">
        <v>2006</v>
      </c>
      <c r="G9" s="164" t="s">
        <v>0</v>
      </c>
      <c r="H9" s="88">
        <v>2007</v>
      </c>
      <c r="I9" s="88">
        <v>2006</v>
      </c>
      <c r="J9" s="165" t="s">
        <v>0</v>
      </c>
    </row>
    <row r="10" spans="1:10" ht="13.5" customHeight="1">
      <c r="A10" s="159" t="s">
        <v>72</v>
      </c>
      <c r="B10" s="160"/>
      <c r="C10" s="79"/>
      <c r="D10" s="80"/>
      <c r="E10" s="201" t="s">
        <v>73</v>
      </c>
      <c r="F10" s="203"/>
      <c r="G10" s="166" t="s">
        <v>2</v>
      </c>
      <c r="H10" s="201" t="s">
        <v>73</v>
      </c>
      <c r="I10" s="203"/>
      <c r="J10" s="167" t="s">
        <v>2</v>
      </c>
    </row>
    <row r="11" spans="1:10" ht="13.5" customHeight="1">
      <c r="A11" s="91"/>
      <c r="B11" s="168"/>
      <c r="C11" s="91"/>
      <c r="D11" s="92"/>
      <c r="E11" s="204"/>
      <c r="F11" s="206"/>
      <c r="G11" s="169" t="s">
        <v>3</v>
      </c>
      <c r="H11" s="204"/>
      <c r="I11" s="206"/>
      <c r="J11" s="170" t="s">
        <v>3</v>
      </c>
    </row>
    <row r="12" spans="1:11" ht="13.5" customHeight="1">
      <c r="A12" s="80"/>
      <c r="E12" s="131"/>
      <c r="F12" s="131"/>
      <c r="G12" s="132"/>
      <c r="H12" s="131"/>
      <c r="I12" s="131"/>
      <c r="J12" s="133"/>
      <c r="K12" s="79"/>
    </row>
    <row r="13" spans="1:10" ht="13.5" customHeight="1">
      <c r="A13" s="134">
        <v>1</v>
      </c>
      <c r="B13" s="70" t="s">
        <v>74</v>
      </c>
      <c r="E13" s="94">
        <v>346</v>
      </c>
      <c r="F13" s="94">
        <v>246.5</v>
      </c>
      <c r="G13" s="99">
        <f>SUM(E13/F13)*100-100</f>
        <v>40.365111561866115</v>
      </c>
      <c r="H13" s="94">
        <v>1064.9</v>
      </c>
      <c r="I13" s="94">
        <v>2034.1</v>
      </c>
      <c r="J13" s="135">
        <f>SUM(H13/I13)*100-100</f>
        <v>-47.647608278845674</v>
      </c>
    </row>
    <row r="14" spans="1:10" ht="13.5" customHeight="1">
      <c r="A14" s="134">
        <v>3</v>
      </c>
      <c r="B14" s="70" t="s">
        <v>75</v>
      </c>
      <c r="E14" s="94">
        <v>1278.7</v>
      </c>
      <c r="F14" s="94">
        <v>1171.1</v>
      </c>
      <c r="G14" s="99">
        <f>SUM(E14/F14)*100-100</f>
        <v>9.187942959610623</v>
      </c>
      <c r="H14" s="94">
        <v>418.1</v>
      </c>
      <c r="I14" s="94">
        <v>382.1</v>
      </c>
      <c r="J14" s="135">
        <f>SUM(H14/I14)*100-100</f>
        <v>9.421617377649838</v>
      </c>
    </row>
    <row r="15" spans="1:10" ht="13.5" customHeight="1">
      <c r="A15" s="134">
        <v>4</v>
      </c>
      <c r="B15" s="70" t="s">
        <v>76</v>
      </c>
      <c r="E15" s="94">
        <v>300.2</v>
      </c>
      <c r="F15" s="94">
        <v>267.5</v>
      </c>
      <c r="G15" s="99">
        <f>SUM(E15/F15)*100-100</f>
        <v>12.224299065420553</v>
      </c>
      <c r="H15" s="94">
        <v>312.9</v>
      </c>
      <c r="I15" s="94">
        <v>237.6</v>
      </c>
      <c r="J15" s="135">
        <f>SUM(H15/I15)*100-100</f>
        <v>31.69191919191917</v>
      </c>
    </row>
    <row r="16" spans="1:10" ht="13.5" customHeight="1">
      <c r="A16" s="134">
        <v>5</v>
      </c>
      <c r="B16" s="70" t="s">
        <v>77</v>
      </c>
      <c r="E16" s="94">
        <v>597.8</v>
      </c>
      <c r="F16" s="94">
        <v>694.3</v>
      </c>
      <c r="G16" s="99">
        <f>SUM(E16/F16)*100-100</f>
        <v>-13.898890969321627</v>
      </c>
      <c r="H16" s="94">
        <v>638.7</v>
      </c>
      <c r="I16" s="94">
        <v>744.9</v>
      </c>
      <c r="J16" s="135">
        <f>SUM(H16/I16)*100-100</f>
        <v>-14.256947241240425</v>
      </c>
    </row>
    <row r="17" spans="1:10" ht="13.5" customHeight="1">
      <c r="A17" s="134">
        <v>9</v>
      </c>
      <c r="B17" s="70" t="s">
        <v>78</v>
      </c>
      <c r="E17" s="94">
        <v>837.7</v>
      </c>
      <c r="F17" s="94">
        <v>758.6</v>
      </c>
      <c r="G17" s="99">
        <f>SUM(E17/F17)*100-100</f>
        <v>10.427102557342465</v>
      </c>
      <c r="H17" s="94">
        <v>297</v>
      </c>
      <c r="I17" s="94">
        <v>315.8</v>
      </c>
      <c r="J17" s="135">
        <f>SUM(H17/I17)*100-100</f>
        <v>-5.9531348955034815</v>
      </c>
    </row>
    <row r="18" spans="1:10" ht="12">
      <c r="A18" s="80"/>
      <c r="E18" s="94"/>
      <c r="F18" s="94"/>
      <c r="G18" s="99"/>
      <c r="H18" s="94"/>
      <c r="I18" s="94"/>
      <c r="J18" s="135"/>
    </row>
    <row r="19" spans="1:10" ht="13.5" customHeight="1">
      <c r="A19" s="134">
        <v>11</v>
      </c>
      <c r="B19" s="70" t="s">
        <v>79</v>
      </c>
      <c r="E19" s="94">
        <v>39.9</v>
      </c>
      <c r="F19" s="94">
        <v>167.1</v>
      </c>
      <c r="G19" s="99">
        <f aca="true" t="shared" si="0" ref="G19:G25">SUM(E19/F19)*100-100</f>
        <v>-76.12208258527828</v>
      </c>
      <c r="H19" s="94">
        <v>98</v>
      </c>
      <c r="I19" s="94">
        <v>98</v>
      </c>
      <c r="J19" s="135">
        <f aca="true" t="shared" si="1" ref="J19:J25">SUM(H19/I19)*100-100</f>
        <v>0</v>
      </c>
    </row>
    <row r="20" spans="1:10" ht="13.5" customHeight="1">
      <c r="A20" s="130">
        <v>12</v>
      </c>
      <c r="B20" s="70" t="s">
        <v>80</v>
      </c>
      <c r="E20" s="94">
        <v>378.4</v>
      </c>
      <c r="F20" s="94">
        <v>339.2</v>
      </c>
      <c r="G20" s="99">
        <f t="shared" si="0"/>
        <v>11.556603773584897</v>
      </c>
      <c r="H20" s="94">
        <v>558.2</v>
      </c>
      <c r="I20" s="94">
        <v>488.7</v>
      </c>
      <c r="J20" s="135">
        <f t="shared" si="1"/>
        <v>14.221403724166166</v>
      </c>
    </row>
    <row r="21" spans="1:10" ht="13.5" customHeight="1">
      <c r="A21" s="134">
        <v>13</v>
      </c>
      <c r="B21" s="70" t="s">
        <v>81</v>
      </c>
      <c r="E21" s="94">
        <v>1475.8</v>
      </c>
      <c r="F21" s="94">
        <v>1341.5</v>
      </c>
      <c r="G21" s="99">
        <f t="shared" si="0"/>
        <v>10.011181513231463</v>
      </c>
      <c r="H21" s="94">
        <v>967</v>
      </c>
      <c r="I21" s="94">
        <v>886.7</v>
      </c>
      <c r="J21" s="135">
        <f t="shared" si="1"/>
        <v>9.056050524416364</v>
      </c>
    </row>
    <row r="22" spans="1:10" ht="13.5" customHeight="1">
      <c r="A22" s="134">
        <v>14</v>
      </c>
      <c r="B22" s="70" t="s">
        <v>82</v>
      </c>
      <c r="E22" s="94">
        <v>1449.2</v>
      </c>
      <c r="F22" s="94">
        <v>1182</v>
      </c>
      <c r="G22" s="99">
        <f t="shared" si="0"/>
        <v>22.605752961082914</v>
      </c>
      <c r="H22" s="94">
        <v>1449.6</v>
      </c>
      <c r="I22" s="94">
        <v>1433.9</v>
      </c>
      <c r="J22" s="135">
        <f t="shared" si="1"/>
        <v>1.0949159634563017</v>
      </c>
    </row>
    <row r="23" spans="1:10" ht="13.5" customHeight="1">
      <c r="A23" s="134">
        <v>16</v>
      </c>
      <c r="B23" s="70" t="s">
        <v>83</v>
      </c>
      <c r="E23" s="94">
        <v>1534.3</v>
      </c>
      <c r="F23" s="94">
        <v>1207.6</v>
      </c>
      <c r="G23" s="99">
        <f t="shared" si="0"/>
        <v>27.053660152368337</v>
      </c>
      <c r="H23" s="94">
        <v>843</v>
      </c>
      <c r="I23" s="94">
        <v>789.3</v>
      </c>
      <c r="J23" s="135">
        <f t="shared" si="1"/>
        <v>6.803496769289239</v>
      </c>
    </row>
    <row r="24" spans="1:10" ht="13.5" customHeight="1">
      <c r="A24" s="134">
        <v>17</v>
      </c>
      <c r="B24" s="70" t="s">
        <v>84</v>
      </c>
      <c r="E24" s="94">
        <v>146.7</v>
      </c>
      <c r="F24" s="94">
        <v>409.5</v>
      </c>
      <c r="G24" s="99">
        <f t="shared" si="0"/>
        <v>-64.17582417582418</v>
      </c>
      <c r="H24" s="94">
        <v>652</v>
      </c>
      <c r="I24" s="94">
        <v>768.4</v>
      </c>
      <c r="J24" s="135">
        <f t="shared" si="1"/>
        <v>-15.14836022904737</v>
      </c>
    </row>
    <row r="25" spans="1:10" ht="13.5" customHeight="1">
      <c r="A25" s="134">
        <v>18</v>
      </c>
      <c r="B25" s="70" t="s">
        <v>85</v>
      </c>
      <c r="E25" s="94">
        <v>3026</v>
      </c>
      <c r="F25" s="94">
        <v>2826.7</v>
      </c>
      <c r="G25" s="99">
        <f t="shared" si="0"/>
        <v>7.050624403014112</v>
      </c>
      <c r="H25" s="94">
        <v>257.1</v>
      </c>
      <c r="I25" s="94">
        <v>382.9</v>
      </c>
      <c r="J25" s="135">
        <f t="shared" si="1"/>
        <v>-32.854531209193</v>
      </c>
    </row>
    <row r="26" spans="1:10" ht="12">
      <c r="A26" s="80"/>
      <c r="E26" s="94"/>
      <c r="F26" s="94"/>
      <c r="G26" s="99"/>
      <c r="H26" s="94"/>
      <c r="I26" s="94"/>
      <c r="J26" s="135"/>
    </row>
    <row r="27" spans="1:10" ht="13.5" customHeight="1">
      <c r="A27" s="134">
        <v>21</v>
      </c>
      <c r="B27" s="70" t="s">
        <v>86</v>
      </c>
      <c r="E27" s="94">
        <v>4200.8</v>
      </c>
      <c r="F27" s="94">
        <v>3697.3</v>
      </c>
      <c r="G27" s="99">
        <f>SUM(E27/F27)*100-100</f>
        <v>13.618045600843857</v>
      </c>
      <c r="H27" s="94">
        <v>1.8</v>
      </c>
      <c r="I27" s="94">
        <v>1</v>
      </c>
      <c r="J27" s="135">
        <f>SUM(H27/I27)*100-100</f>
        <v>80</v>
      </c>
    </row>
    <row r="28" spans="1:13" ht="13.5" customHeight="1">
      <c r="A28" s="134">
        <v>23</v>
      </c>
      <c r="B28" s="70" t="s">
        <v>87</v>
      </c>
      <c r="E28" s="94">
        <v>0.1</v>
      </c>
      <c r="F28" s="94" t="s">
        <v>147</v>
      </c>
      <c r="G28" s="136" t="s">
        <v>43</v>
      </c>
      <c r="H28" s="94">
        <v>0.8</v>
      </c>
      <c r="I28" s="94">
        <v>1</v>
      </c>
      <c r="J28" s="135">
        <f>SUM(H28/I28)*100-100</f>
        <v>-20</v>
      </c>
      <c r="K28" s="23"/>
      <c r="L28" s="23"/>
      <c r="M28" s="23"/>
    </row>
    <row r="29" spans="1:10" ht="12">
      <c r="A29" s="80"/>
      <c r="E29" s="94"/>
      <c r="F29" s="94"/>
      <c r="G29" s="137"/>
      <c r="H29" s="94"/>
      <c r="I29" s="94"/>
      <c r="J29" s="138"/>
    </row>
    <row r="30" spans="1:10" ht="13.5" customHeight="1">
      <c r="A30" s="134">
        <v>31</v>
      </c>
      <c r="B30" s="70" t="s">
        <v>88</v>
      </c>
      <c r="E30" s="94">
        <v>3760.7</v>
      </c>
      <c r="F30" s="94">
        <v>3152.3</v>
      </c>
      <c r="G30" s="99">
        <f>SUM(E30/F30)*100-100</f>
        <v>19.300193509500986</v>
      </c>
      <c r="H30" s="94">
        <v>10.2</v>
      </c>
      <c r="I30" s="94">
        <v>2.3</v>
      </c>
      <c r="J30" s="135">
        <f>SUM(H30/I30)*100-100</f>
        <v>343.47826086956525</v>
      </c>
    </row>
    <row r="31" spans="1:10" ht="13.5" customHeight="1">
      <c r="A31" s="130">
        <v>32</v>
      </c>
      <c r="B31" s="70" t="s">
        <v>89</v>
      </c>
      <c r="E31" s="94">
        <v>2172.7</v>
      </c>
      <c r="F31" s="94">
        <v>2857.6</v>
      </c>
      <c r="G31" s="99">
        <f>SUM(E31/F31)*100-100</f>
        <v>-23.96766517357223</v>
      </c>
      <c r="H31" s="94">
        <v>2509.6</v>
      </c>
      <c r="I31" s="94">
        <v>1620.7</v>
      </c>
      <c r="J31" s="135">
        <f>SUM(H31/I31)*100-100</f>
        <v>54.84667119146047</v>
      </c>
    </row>
    <row r="32" spans="1:10" ht="13.5" customHeight="1">
      <c r="A32" s="130">
        <v>34</v>
      </c>
      <c r="B32" s="70" t="s">
        <v>90</v>
      </c>
      <c r="E32" s="94">
        <v>307.7</v>
      </c>
      <c r="F32" s="94">
        <v>482.4</v>
      </c>
      <c r="G32" s="99">
        <f>SUM(E32/F32)*100-100</f>
        <v>-36.21475953565506</v>
      </c>
      <c r="H32" s="94">
        <v>432.3</v>
      </c>
      <c r="I32" s="94">
        <v>352.8</v>
      </c>
      <c r="J32" s="135">
        <f>SUM(H32/I32)*100-100</f>
        <v>22.534013605442183</v>
      </c>
    </row>
    <row r="33" spans="1:10" ht="12">
      <c r="A33" s="80"/>
      <c r="E33" s="94"/>
      <c r="F33" s="94"/>
      <c r="G33" s="99"/>
      <c r="H33" s="94"/>
      <c r="I33" s="94"/>
      <c r="J33" s="138"/>
    </row>
    <row r="34" spans="1:10" ht="13.5" customHeight="1">
      <c r="A34" s="130">
        <v>41</v>
      </c>
      <c r="B34" s="70" t="s">
        <v>91</v>
      </c>
      <c r="E34" s="94">
        <v>7201.9</v>
      </c>
      <c r="F34" s="94">
        <v>7742.3</v>
      </c>
      <c r="G34" s="99">
        <f>SUM(E34/F34)*100-100</f>
        <v>-6.9798380326259775</v>
      </c>
      <c r="H34" s="94">
        <v>1.1</v>
      </c>
      <c r="I34" s="94">
        <v>0.2</v>
      </c>
      <c r="J34" s="135">
        <f>SUM(H34/I34)*100-100</f>
        <v>450</v>
      </c>
    </row>
    <row r="35" spans="1:10" ht="13.5" customHeight="1">
      <c r="A35" s="130">
        <v>45</v>
      </c>
      <c r="B35" s="70" t="s">
        <v>92</v>
      </c>
      <c r="E35" s="94">
        <v>561.3</v>
      </c>
      <c r="F35" s="94">
        <v>1347.1</v>
      </c>
      <c r="G35" s="99">
        <f>SUM(E35/F35)*100-100</f>
        <v>-58.33271472051072</v>
      </c>
      <c r="H35" s="94">
        <v>372.1</v>
      </c>
      <c r="I35" s="94">
        <v>695</v>
      </c>
      <c r="J35" s="135">
        <f>SUM(H35/I35)*100-100</f>
        <v>-46.460431654676256</v>
      </c>
    </row>
    <row r="36" spans="1:10" ht="12">
      <c r="A36" s="80"/>
      <c r="E36" s="94"/>
      <c r="F36" s="94"/>
      <c r="G36" s="99"/>
      <c r="H36" s="94"/>
      <c r="I36" s="94"/>
      <c r="J36" s="135"/>
    </row>
    <row r="37" spans="1:10" ht="13.5" customHeight="1">
      <c r="A37" s="130">
        <v>52</v>
      </c>
      <c r="B37" s="70" t="s">
        <v>93</v>
      </c>
      <c r="E37" s="94">
        <v>122.8</v>
      </c>
      <c r="F37" s="94">
        <v>76</v>
      </c>
      <c r="G37" s="99">
        <f>SUM(E37/F37)*100-100</f>
        <v>61.57894736842104</v>
      </c>
      <c r="H37" s="94">
        <v>255.7</v>
      </c>
      <c r="I37" s="94">
        <v>194.7</v>
      </c>
      <c r="J37" s="135">
        <f>SUM(H37/I37)*100-100</f>
        <v>31.33025166923474</v>
      </c>
    </row>
    <row r="38" spans="1:10" ht="13.5" customHeight="1">
      <c r="A38" s="130">
        <v>53</v>
      </c>
      <c r="B38" s="70" t="s">
        <v>94</v>
      </c>
      <c r="E38" s="94">
        <v>442.4</v>
      </c>
      <c r="F38" s="94">
        <v>298.6</v>
      </c>
      <c r="G38" s="99">
        <f>SUM(E38/F38)*100-100</f>
        <v>48.15807099799062</v>
      </c>
      <c r="H38" s="94">
        <v>617.7</v>
      </c>
      <c r="I38" s="94">
        <v>648.6</v>
      </c>
      <c r="J38" s="135">
        <f>SUM(H38/I38)*100-100</f>
        <v>-4.764107308048111</v>
      </c>
    </row>
    <row r="39" spans="1:10" ht="13.5" customHeight="1">
      <c r="A39" s="130">
        <v>54</v>
      </c>
      <c r="B39" s="70" t="s">
        <v>95</v>
      </c>
      <c r="E39" s="94">
        <v>312.2</v>
      </c>
      <c r="F39" s="94">
        <v>114.4</v>
      </c>
      <c r="G39" s="99">
        <f>SUM(E39/F39)*100-100</f>
        <v>172.90209790209786</v>
      </c>
      <c r="H39" s="94">
        <v>569.2</v>
      </c>
      <c r="I39" s="94">
        <v>399.8</v>
      </c>
      <c r="J39" s="135">
        <f>SUM(H39/I39)*100-100</f>
        <v>42.371185592796394</v>
      </c>
    </row>
    <row r="40" spans="1:10" ht="13.5" customHeight="1">
      <c r="A40" s="130">
        <v>55</v>
      </c>
      <c r="B40" s="70" t="s">
        <v>96</v>
      </c>
      <c r="E40" s="94">
        <v>276.8</v>
      </c>
      <c r="F40" s="94">
        <v>187.3</v>
      </c>
      <c r="G40" s="99">
        <f>SUM(E40/F40)*100-100</f>
        <v>47.78430325680725</v>
      </c>
      <c r="H40" s="94">
        <v>282.9</v>
      </c>
      <c r="I40" s="94">
        <v>229.6</v>
      </c>
      <c r="J40" s="135">
        <f>SUM(H40/I40)*100-100</f>
        <v>23.214285714285694</v>
      </c>
    </row>
    <row r="41" spans="1:10" ht="13.5" customHeight="1">
      <c r="A41" s="130">
        <v>56</v>
      </c>
      <c r="B41" s="70" t="s">
        <v>97</v>
      </c>
      <c r="E41" s="94">
        <v>816.5</v>
      </c>
      <c r="F41" s="94">
        <v>788.2</v>
      </c>
      <c r="G41" s="99">
        <f>SUM(E41/F41)*100-100</f>
        <v>3.590459274295867</v>
      </c>
      <c r="H41" s="94">
        <v>692.2</v>
      </c>
      <c r="I41" s="94">
        <v>684.3</v>
      </c>
      <c r="J41" s="135">
        <f>SUM(H41/I41)*100-100</f>
        <v>1.154464416191729</v>
      </c>
    </row>
    <row r="42" spans="1:10" ht="12">
      <c r="A42" s="80"/>
      <c r="E42" s="94"/>
      <c r="F42" s="94"/>
      <c r="G42" s="137"/>
      <c r="H42" s="94"/>
      <c r="I42" s="94"/>
      <c r="J42" s="135"/>
    </row>
    <row r="43" spans="1:10" ht="13.5" customHeight="1">
      <c r="A43" s="130">
        <v>62</v>
      </c>
      <c r="B43" s="70" t="s">
        <v>98</v>
      </c>
      <c r="E43" s="94">
        <v>6</v>
      </c>
      <c r="F43" s="94">
        <v>26.3</v>
      </c>
      <c r="G43" s="99">
        <f>SUM(E43/F43)*100-100</f>
        <v>-77.18631178707224</v>
      </c>
      <c r="H43" s="94">
        <v>35.6</v>
      </c>
      <c r="I43" s="94">
        <v>32.1</v>
      </c>
      <c r="J43" s="135">
        <f>SUM(H43/I43)*100-100</f>
        <v>10.903426791277255</v>
      </c>
    </row>
    <row r="44" spans="1:10" ht="13.5" customHeight="1">
      <c r="A44" s="130">
        <v>63</v>
      </c>
      <c r="B44" s="70" t="s">
        <v>99</v>
      </c>
      <c r="E44" s="94">
        <v>1905.9</v>
      </c>
      <c r="F44" s="94">
        <v>1880</v>
      </c>
      <c r="G44" s="99">
        <f>SUM(E44/F44)*100-100</f>
        <v>1.3776595744680975</v>
      </c>
      <c r="H44" s="94">
        <v>415.5</v>
      </c>
      <c r="I44" s="94">
        <v>415.2</v>
      </c>
      <c r="J44" s="135">
        <f>SUM(H44/I44)*100-100</f>
        <v>0.07225433526012637</v>
      </c>
    </row>
    <row r="45" spans="1:10" ht="13.5" customHeight="1">
      <c r="A45" s="130">
        <v>64</v>
      </c>
      <c r="B45" s="70" t="s">
        <v>100</v>
      </c>
      <c r="E45" s="94">
        <v>7.3</v>
      </c>
      <c r="F45" s="94">
        <v>5.1</v>
      </c>
      <c r="G45" s="99">
        <f>SUM(E45/F45)*100-100</f>
        <v>43.13725490196077</v>
      </c>
      <c r="H45" s="94">
        <v>18.2</v>
      </c>
      <c r="I45" s="94">
        <v>11.8</v>
      </c>
      <c r="J45" s="135">
        <f>SUM(H45/I45)*100-100</f>
        <v>54.23728813559322</v>
      </c>
    </row>
    <row r="46" spans="1:10" ht="13.5" customHeight="1">
      <c r="A46" s="130">
        <v>69</v>
      </c>
      <c r="B46" s="70" t="s">
        <v>101</v>
      </c>
      <c r="E46" s="94">
        <v>703.5</v>
      </c>
      <c r="F46" s="94">
        <v>543.3</v>
      </c>
      <c r="G46" s="99">
        <f>SUM(E46/F46)*100-100</f>
        <v>29.486471562672563</v>
      </c>
      <c r="H46" s="94">
        <v>739.7</v>
      </c>
      <c r="I46" s="94">
        <v>731.7</v>
      </c>
      <c r="J46" s="135">
        <f>SUM(H46/I46)*100-100</f>
        <v>1.0933442667760147</v>
      </c>
    </row>
    <row r="47" spans="1:10" ht="12">
      <c r="A47" s="80"/>
      <c r="E47" s="94"/>
      <c r="F47" s="94"/>
      <c r="G47" s="137"/>
      <c r="H47" s="94"/>
      <c r="I47" s="94"/>
      <c r="J47" s="135"/>
    </row>
    <row r="48" spans="1:10" ht="13.5" customHeight="1">
      <c r="A48" s="130">
        <v>71</v>
      </c>
      <c r="B48" s="70" t="s">
        <v>102</v>
      </c>
      <c r="E48" s="94">
        <v>7.5</v>
      </c>
      <c r="F48" s="94">
        <v>32.6</v>
      </c>
      <c r="G48" s="99">
        <f>SUM(E48/F48)*100-100</f>
        <v>-76.99386503067485</v>
      </c>
      <c r="H48" s="94">
        <v>6.5</v>
      </c>
      <c r="I48" s="94">
        <v>5.7</v>
      </c>
      <c r="J48" s="135">
        <f>SUM(H48/I48)*100-100</f>
        <v>14.035087719298247</v>
      </c>
    </row>
    <row r="49" spans="1:10" ht="13.5" customHeight="1">
      <c r="A49" s="130">
        <v>72</v>
      </c>
      <c r="B49" s="70" t="s">
        <v>103</v>
      </c>
      <c r="E49" s="94">
        <v>150.2</v>
      </c>
      <c r="F49" s="94">
        <v>155.4</v>
      </c>
      <c r="G49" s="99">
        <f>SUM(E49/F49)*100-100</f>
        <v>-3.346203346203353</v>
      </c>
      <c r="H49" s="94">
        <v>2082.9</v>
      </c>
      <c r="I49" s="94">
        <v>2164.1</v>
      </c>
      <c r="J49" s="135">
        <f>SUM(H49/I49)*100-100</f>
        <v>-3.7521371470819247</v>
      </c>
    </row>
    <row r="50" spans="1:10" ht="12">
      <c r="A50" s="130"/>
      <c r="E50" s="94"/>
      <c r="F50" s="94"/>
      <c r="G50" s="137"/>
      <c r="H50" s="94"/>
      <c r="I50" s="94"/>
      <c r="J50" s="135"/>
    </row>
    <row r="51" spans="1:10" ht="13.5" customHeight="1">
      <c r="A51" s="130">
        <v>81</v>
      </c>
      <c r="B51" s="70" t="s">
        <v>104</v>
      </c>
      <c r="E51" s="94">
        <v>1454.7</v>
      </c>
      <c r="F51" s="94">
        <v>1428.2</v>
      </c>
      <c r="G51" s="99">
        <f>SUM(E51/F51)*100-100</f>
        <v>1.8554824254306084</v>
      </c>
      <c r="H51" s="94">
        <v>2570.9</v>
      </c>
      <c r="I51" s="94">
        <v>2407.1</v>
      </c>
      <c r="J51" s="135">
        <f>SUM(H51/I51)*100-100</f>
        <v>6.80486892941714</v>
      </c>
    </row>
    <row r="52" spans="1:10" ht="13.5" customHeight="1">
      <c r="A52" s="130">
        <v>84</v>
      </c>
      <c r="B52" s="70" t="s">
        <v>105</v>
      </c>
      <c r="E52" s="94">
        <v>349.5</v>
      </c>
      <c r="F52" s="94">
        <v>388.7</v>
      </c>
      <c r="G52" s="99">
        <f>SUM(E52/F52)*100-100</f>
        <v>-10.08489837921276</v>
      </c>
      <c r="H52" s="94">
        <v>215.3</v>
      </c>
      <c r="I52" s="94">
        <v>216.1</v>
      </c>
      <c r="J52" s="135">
        <f>SUM(H52/I52)*100-100</f>
        <v>-0.37019898195279666</v>
      </c>
    </row>
    <row r="53" spans="1:10" ht="13.5" customHeight="1">
      <c r="A53" s="130">
        <v>89</v>
      </c>
      <c r="B53" s="70" t="s">
        <v>106</v>
      </c>
      <c r="E53" s="94">
        <v>1544.1</v>
      </c>
      <c r="F53" s="94">
        <v>1214</v>
      </c>
      <c r="G53" s="99">
        <f>SUM(E53/F53)*100-100</f>
        <v>27.191103789126842</v>
      </c>
      <c r="H53" s="94">
        <v>3181.4</v>
      </c>
      <c r="I53" s="94">
        <v>3114.1</v>
      </c>
      <c r="J53" s="135">
        <f>SUM(H53/I53)*100-100</f>
        <v>2.1611380495167225</v>
      </c>
    </row>
    <row r="54" spans="1:10" ht="12">
      <c r="A54" s="80"/>
      <c r="E54" s="94"/>
      <c r="F54" s="94"/>
      <c r="G54" s="137"/>
      <c r="H54" s="94"/>
      <c r="I54" s="94"/>
      <c r="J54" s="135"/>
    </row>
    <row r="55" spans="1:10" ht="13.5" customHeight="1">
      <c r="A55" s="130">
        <v>91</v>
      </c>
      <c r="B55" s="70" t="s">
        <v>107</v>
      </c>
      <c r="E55" s="94">
        <v>808.5</v>
      </c>
      <c r="F55" s="94">
        <v>810</v>
      </c>
      <c r="G55" s="99">
        <f>SUM(E55/F55)*100-100</f>
        <v>-0.18518518518519045</v>
      </c>
      <c r="H55" s="94">
        <v>1281.2</v>
      </c>
      <c r="I55" s="94">
        <v>1247.4</v>
      </c>
      <c r="J55" s="135">
        <f>SUM(H55/I55)*100-100</f>
        <v>2.7096360429693647</v>
      </c>
    </row>
    <row r="56" spans="1:10" ht="13.5" customHeight="1">
      <c r="A56" s="130">
        <v>93</v>
      </c>
      <c r="B56" s="70" t="s">
        <v>108</v>
      </c>
      <c r="E56" s="94"/>
      <c r="F56" s="94"/>
      <c r="G56" s="137"/>
      <c r="H56" s="94"/>
      <c r="I56" s="94"/>
      <c r="J56" s="135"/>
    </row>
    <row r="57" spans="1:10" ht="12">
      <c r="A57" s="130"/>
      <c r="B57" s="70" t="s">
        <v>109</v>
      </c>
      <c r="E57" s="94">
        <v>3233.1</v>
      </c>
      <c r="F57" s="94">
        <v>2811</v>
      </c>
      <c r="G57" s="99">
        <f aca="true" t="shared" si="2" ref="G57:G62">SUM(E57/F57)*100-100</f>
        <v>15.016008537886876</v>
      </c>
      <c r="H57" s="94">
        <v>4181.4</v>
      </c>
      <c r="I57" s="94">
        <v>3984.8</v>
      </c>
      <c r="J57" s="135">
        <f aca="true" t="shared" si="3" ref="J57:J62">SUM(H57/I57)*100-100</f>
        <v>4.933748243324615</v>
      </c>
    </row>
    <row r="58" spans="1:10" ht="13.5" customHeight="1">
      <c r="A58" s="130">
        <v>94</v>
      </c>
      <c r="B58" s="70" t="s">
        <v>110</v>
      </c>
      <c r="E58" s="94">
        <v>1651.8</v>
      </c>
      <c r="F58" s="94">
        <v>1171.6</v>
      </c>
      <c r="G58" s="99">
        <f t="shared" si="2"/>
        <v>40.9866848753841</v>
      </c>
      <c r="H58" s="94">
        <v>1078.7</v>
      </c>
      <c r="I58" s="94">
        <v>918.2</v>
      </c>
      <c r="J58" s="135">
        <f t="shared" si="3"/>
        <v>17.479851884121118</v>
      </c>
    </row>
    <row r="59" spans="1:10" ht="13.5" customHeight="1">
      <c r="A59" s="130">
        <v>95</v>
      </c>
      <c r="B59" s="70" t="s">
        <v>111</v>
      </c>
      <c r="E59" s="94">
        <v>814.2</v>
      </c>
      <c r="F59" s="94">
        <v>638.7</v>
      </c>
      <c r="G59" s="99">
        <f t="shared" si="2"/>
        <v>27.477689055894785</v>
      </c>
      <c r="H59" s="94">
        <v>608</v>
      </c>
      <c r="I59" s="94">
        <v>553.2</v>
      </c>
      <c r="J59" s="135">
        <f t="shared" si="3"/>
        <v>9.906001446131583</v>
      </c>
    </row>
    <row r="60" spans="1:10" ht="13.5" customHeight="1">
      <c r="A60" s="130">
        <v>96</v>
      </c>
      <c r="B60" s="70" t="s">
        <v>112</v>
      </c>
      <c r="E60" s="94">
        <v>2531.4</v>
      </c>
      <c r="F60" s="94">
        <v>2305.7</v>
      </c>
      <c r="G60" s="99">
        <f t="shared" si="2"/>
        <v>9.788784317127124</v>
      </c>
      <c r="H60" s="94">
        <v>793.4</v>
      </c>
      <c r="I60" s="94">
        <v>710.5</v>
      </c>
      <c r="J60" s="135">
        <f t="shared" si="3"/>
        <v>11.66783954961295</v>
      </c>
    </row>
    <row r="61" spans="1:10" ht="13.5" customHeight="1">
      <c r="A61" s="130">
        <v>97</v>
      </c>
      <c r="B61" s="70" t="s">
        <v>113</v>
      </c>
      <c r="E61" s="94">
        <v>5684.1</v>
      </c>
      <c r="F61" s="94">
        <v>5491</v>
      </c>
      <c r="G61" s="99">
        <f t="shared" si="2"/>
        <v>3.5166636313968382</v>
      </c>
      <c r="H61" s="94">
        <v>4171</v>
      </c>
      <c r="I61" s="94">
        <v>4098</v>
      </c>
      <c r="J61" s="135">
        <f t="shared" si="3"/>
        <v>1.7813567593948392</v>
      </c>
    </row>
    <row r="62" spans="1:10" ht="13.5" customHeight="1">
      <c r="A62" s="130">
        <v>99</v>
      </c>
      <c r="B62" s="70" t="s">
        <v>114</v>
      </c>
      <c r="E62" s="94">
        <v>8459.2</v>
      </c>
      <c r="F62" s="94">
        <v>7828.9</v>
      </c>
      <c r="G62" s="99">
        <f t="shared" si="2"/>
        <v>8.050939467869057</v>
      </c>
      <c r="H62" s="94">
        <v>7652.4</v>
      </c>
      <c r="I62" s="94">
        <v>6947.3</v>
      </c>
      <c r="J62" s="135">
        <f t="shared" si="3"/>
        <v>10.149266621565218</v>
      </c>
    </row>
    <row r="63" spans="1:10" ht="13.5" customHeight="1">
      <c r="A63" s="130"/>
      <c r="E63" s="94"/>
      <c r="F63" s="94"/>
      <c r="G63" s="99"/>
      <c r="H63" s="94"/>
      <c r="I63" s="94"/>
      <c r="J63" s="135"/>
    </row>
    <row r="64" spans="1:10" ht="13.5" customHeight="1">
      <c r="A64" s="130"/>
      <c r="B64" s="70" t="s">
        <v>115</v>
      </c>
      <c r="E64" s="94">
        <v>733</v>
      </c>
      <c r="F64" s="94">
        <v>609.3</v>
      </c>
      <c r="G64" s="99">
        <f>SUM(E64/F64)*100-100</f>
        <v>20.30198588544232</v>
      </c>
      <c r="H64" s="94">
        <v>1005.8</v>
      </c>
      <c r="I64" s="94">
        <v>915.9</v>
      </c>
      <c r="J64" s="135">
        <f>SUM(H64/I64)*100-100</f>
        <v>9.815482039523957</v>
      </c>
    </row>
    <row r="65" spans="1:10" ht="13.5" customHeight="1">
      <c r="A65" s="130"/>
      <c r="E65" s="94"/>
      <c r="F65" s="94"/>
      <c r="G65" s="99"/>
      <c r="H65" s="94"/>
      <c r="I65" s="94"/>
      <c r="J65" s="135"/>
    </row>
    <row r="66" spans="2:10" ht="13.5" customHeight="1">
      <c r="B66" s="74" t="s">
        <v>116</v>
      </c>
      <c r="C66" s="139"/>
      <c r="D66" s="74"/>
      <c r="E66" s="106">
        <v>61630.3</v>
      </c>
      <c r="F66" s="106">
        <v>58694.8</v>
      </c>
      <c r="G66" s="108">
        <f>SUM(E66/F66)*100-100</f>
        <v>5.001294833613883</v>
      </c>
      <c r="H66" s="106">
        <v>43339.9</v>
      </c>
      <c r="I66" s="106">
        <v>41865.6</v>
      </c>
      <c r="J66" s="140">
        <f>SUM(H66/I66)*100-100</f>
        <v>3.5215069173736993</v>
      </c>
    </row>
    <row r="67" spans="1:10" ht="13.5" customHeight="1">
      <c r="A67" s="70" t="s">
        <v>63</v>
      </c>
      <c r="C67" s="79"/>
      <c r="D67" s="79"/>
      <c r="E67" s="141"/>
      <c r="F67" s="141"/>
      <c r="G67" s="142"/>
      <c r="H67" s="141"/>
      <c r="I67" s="141"/>
      <c r="J67" s="142"/>
    </row>
    <row r="68" spans="1:10" ht="13.5" customHeight="1">
      <c r="A68" s="143"/>
      <c r="B68" s="79"/>
      <c r="C68" s="79"/>
      <c r="D68" s="79"/>
      <c r="E68" s="141"/>
      <c r="F68" s="141"/>
      <c r="G68" s="142"/>
      <c r="H68" s="141"/>
      <c r="I68" s="141"/>
      <c r="J68" s="142"/>
    </row>
    <row r="69" spans="1:10" ht="13.5" customHeight="1">
      <c r="A69" s="144">
        <v>4</v>
      </c>
      <c r="B69" s="23"/>
      <c r="C69" s="23"/>
      <c r="D69" s="23"/>
      <c r="F69" s="23"/>
      <c r="G69" s="23"/>
      <c r="H69" s="23"/>
      <c r="I69" s="23"/>
      <c r="J69" s="23"/>
    </row>
    <row r="70" spans="1:10" ht="13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</row>
    <row r="71" spans="1:10" ht="12.75">
      <c r="A71" s="23"/>
      <c r="B71" s="23"/>
      <c r="C71" s="23"/>
      <c r="D71" s="23"/>
      <c r="E71" s="23"/>
      <c r="F71" s="23"/>
      <c r="G71" s="23"/>
      <c r="H71" s="23"/>
      <c r="I71" s="23"/>
      <c r="J71" s="23"/>
    </row>
    <row r="72" spans="1:10" ht="13.5" customHeight="1">
      <c r="A72" s="23"/>
      <c r="B72" s="23"/>
      <c r="C72" s="23"/>
      <c r="D72" s="23"/>
      <c r="E72" s="110"/>
      <c r="F72" s="110"/>
      <c r="G72" s="110"/>
      <c r="H72" s="110"/>
      <c r="I72" s="23"/>
      <c r="J72" s="23"/>
    </row>
    <row r="73" spans="1:10" ht="12.75">
      <c r="A73" s="23"/>
      <c r="B73" s="23"/>
      <c r="C73" s="23"/>
      <c r="D73" s="23"/>
      <c r="E73" s="23"/>
      <c r="F73" s="23"/>
      <c r="G73" s="23"/>
      <c r="H73" s="23"/>
      <c r="I73" s="23"/>
      <c r="J73" s="23"/>
    </row>
    <row r="74" spans="1:10" ht="13.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</row>
    <row r="75" spans="1:10" ht="12.75">
      <c r="A75" s="23"/>
      <c r="B75" s="23"/>
      <c r="C75" s="23"/>
      <c r="D75" s="23"/>
      <c r="E75" s="23"/>
      <c r="F75" s="23"/>
      <c r="G75" s="23"/>
      <c r="H75" s="23"/>
      <c r="I75" s="23"/>
      <c r="J75" s="23"/>
    </row>
    <row r="76" spans="2:10" ht="13.5" customHeight="1">
      <c r="B76" s="23"/>
      <c r="C76" s="23"/>
      <c r="D76" s="23"/>
      <c r="E76" s="23"/>
      <c r="F76" s="23"/>
      <c r="G76" s="23"/>
      <c r="H76" s="23"/>
      <c r="I76" s="23"/>
      <c r="J76" s="23"/>
    </row>
    <row r="77" spans="1:10" ht="13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</row>
    <row r="78" spans="1:10" ht="13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</row>
    <row r="79" spans="1:10" ht="13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</row>
    <row r="80" spans="1:10" ht="13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</row>
    <row r="81" spans="1:10" ht="13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</row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</sheetData>
  <mergeCells count="4">
    <mergeCell ref="E6:G7"/>
    <mergeCell ref="H6:J7"/>
    <mergeCell ref="E10:F11"/>
    <mergeCell ref="H10:I11"/>
  </mergeCells>
  <printOptions/>
  <pageMargins left="0.75" right="0.2362204724409449" top="0.1968503937007874" bottom="0.15748031496062992" header="0.1968503937007874" footer="0.15748031496062992"/>
  <pageSetup orientation="portrait" pageOrder="overThenDown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SchubeRe</dc:creator>
  <cp:keywords/>
  <dc:description/>
  <cp:lastModifiedBy>jaehnere</cp:lastModifiedBy>
  <cp:lastPrinted>2007-12-07T09:53:03Z</cp:lastPrinted>
  <dcterms:created xsi:type="dcterms:W3CDTF">2007-06-14T13:52:44Z</dcterms:created>
  <dcterms:modified xsi:type="dcterms:W3CDTF">2008-01-17T13:18:30Z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