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activeTab="0"/>
  </bookViews>
  <sheets>
    <sheet name="Statistischer Bericht" sheetId="1" r:id="rId1"/>
    <sheet name="Januar bis März 08 S1" sheetId="2" r:id="rId2"/>
    <sheet name="Januar bis März 08 S2" sheetId="3" r:id="rId3"/>
    <sheet name="Januar bis März 08 S3" sheetId="4" r:id="rId4"/>
    <sheet name="Januar bis März 08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März 08 S2'!$A:$XFD</definedName>
    <definedName name="DATABASE" localSheetId="3">'Januar bis März 08 S3'!$A:$XFD</definedName>
    <definedName name="DATABASE" localSheetId="4">'Januar bis März 08 S4'!$A:$XFD</definedName>
    <definedName name="DATABASE">'[1]3GÜTER'!#REF!</definedName>
    <definedName name="_xlnm.Print_Area" localSheetId="1">'Januar bis März 08 S1'!$A$1:$J$40</definedName>
    <definedName name="_xlnm.Print_Area" localSheetId="2">'Januar bis März 08 S2'!$A$1:$I$62</definedName>
    <definedName name="_xlnm.Print_Area" localSheetId="3">'Januar bis März 08 S3'!$A$1:$I$62</definedName>
    <definedName name="_xlnm.Print_Area" localSheetId="4">'Januar bis März 08 S4'!$A$1:$J$65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März 08 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März 08 S2'!#REF!</definedName>
    <definedName name="CRITERIA" localSheetId="3">'Januar bis März 08 S3'!#REF!</definedName>
    <definedName name="CRITERIA" localSheetId="4">'Januar bis März 08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<sst xmlns="http://schemas.openxmlformats.org/spreadsheetml/2006/main" count="303" uniqueCount="158">
  <si>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</si>
  <si>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</si>
  <si>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</si>
  <si>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</si>
  <si>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</si>
  <si>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</si>
  <si>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</si>
  <si>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</si>
  <si>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</si>
  <si>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</si>
  <si>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</si>
  <si>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</si>
  <si>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</si>
  <si>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</si>
  <si>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</si>
  <si>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</si>
  <si>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</si>
  <si>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</si>
  <si>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</si>
  <si>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</si>
  <si>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</si>
  <si>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</si>
  <si>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</si>
  <si>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</si>
  <si>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</si>
  <si>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</si>
  <si>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</si>
  <si>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</si>
  <si>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</si>
  <si>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</si>
  <si>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Januar bis März 2008</t>
  </si>
  <si>
    <t>H II 2 - vj 1/08 H</t>
  </si>
  <si>
    <t xml:space="preserve">1. Vierteljahr </t>
  </si>
  <si>
    <t>Januar bis Dezember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</si>
  <si>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</si>
  <si>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</si>
  <si>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</si>
  <si>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</si>
  <si>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</si>
  <si>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</si>
  <si>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</si>
  <si>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</si>
  <si>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</si>
  <si>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</si>
  <si>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</si>
  <si>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</si>
  <si>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</si>
  <si>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</si>
  <si>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</si>
  <si>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</si>
  <si>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2. Schiffsverkehr über See</t>
  </si>
  <si>
    <t>Angekommene Schiffe</t>
  </si>
  <si>
    <t xml:space="preserve">        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</si>
  <si>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</si>
  <si>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</si>
  <si>
    <t xml:space="preserve">         Empfang</t>
  </si>
  <si>
    <t>Insgesamt</t>
  </si>
  <si>
    <t xml:space="preserve">     darunter in Containern 2)</t>
  </si>
  <si>
    <t>Verkehrsbereich</t>
  </si>
  <si>
    <t>Januar bis März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</si>
  <si>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</si>
  <si>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</si>
  <si>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</si>
  <si>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</si>
  <si>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</si>
  <si>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</si>
  <si>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</si>
  <si>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</si>
  <si>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</si>
  <si>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</si>
  <si>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Europäisches Binnenland</t>
  </si>
  <si>
    <t xml:space="preserve">                 -</t>
  </si>
  <si>
    <t xml:space="preserve">               x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</si>
  <si>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</si>
  <si>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</si>
  <si>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</si>
  <si>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</si>
  <si>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</si>
  <si>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</si>
  <si>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</si>
  <si>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</si>
  <si>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</si>
  <si>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</si>
  <si>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</si>
  <si>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</si>
  <si>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</si>
  <si>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</si>
  <si>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</si>
  <si>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</si>
  <si>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</si>
  <si>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</si>
  <si>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</si>
  <si>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</si>
  <si>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</si>
  <si>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</si>
  <si>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</si>
  <si>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</si>
  <si>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</si>
  <si>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</si>
  <si>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</si>
  <si>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</si>
  <si>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>x</t>
  </si>
  <si>
    <t xml:space="preserve">                  x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</si>
  <si>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</si>
  <si>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</si>
  <si>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</si>
  <si>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</si>
  <si>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</si>
  <si>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</si>
  <si>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</si>
  <si>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</si>
  <si>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</si>
  <si>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</si>
  <si>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</si>
  <si>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</si>
  <si>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</si>
  <si>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</si>
  <si>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</si>
  <si>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</si>
  <si>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</si>
  <si>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</si>
  <si>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</si>
  <si>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</si>
  <si>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</si>
  <si>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</si>
  <si>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</si>
  <si>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</si>
  <si>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</si>
  <si>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</si>
  <si>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</si>
  <si>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</si>
  <si>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</si>
  <si>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</si>
  <si>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</si>
  <si>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</si>
  <si>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</si>
  <si>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</si>
  <si>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</si>
  <si>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</si>
  <si>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</si>
  <si>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</si>
  <si>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</si>
  <si>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</si>
  <si>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</si>
  <si>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</si>
  <si>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</si>
  <si>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</si>
  <si>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</si>
  <si>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</si>
  <si>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</si>
  <si>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</si>
  <si>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</si>
  <si>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</si>
  <si>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</si>
  <si>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>___________</t>
  </si>
  <si>
    <r>
      <t>Tabelle  3</t>
    </r>
    <r>
      <rPr>
        <b/>
        <sz val="9"/>
        <rFont val="Arial"/>
        <family val="2"/>
      </rPr>
      <t xml:space="preserve">     Seeverkehr des Hafens Hamburg nach ausgewählten Güterhauptgruppen 1)                </t>
    </r>
  </si>
  <si>
    <t xml:space="preserve">  Südosteuropa am Mittelmeer</t>
  </si>
  <si>
    <t xml:space="preserve">     und am Schwarzen Meer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</si>
</sst>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Helvetica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10" fillId="2" borderId="13" xfId="24" applyNumberFormat="1" applyFont="1" applyFill="1" applyBorder="1">
      <alignment/>
      <protection/>
    </xf>
    <xf numFmtId="181" fontId="5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0" fontId="10" fillId="2" borderId="0" xfId="26" applyFont="1" applyFill="1">
      <alignment/>
      <protection/>
    </xf>
    <xf numFmtId="0" fontId="0" fillId="2" borderId="0" xfId="26" applyFont="1" applyFill="1">
      <alignment/>
      <protection/>
    </xf>
    <xf numFmtId="173" fontId="10" fillId="2" borderId="0" xfId="26" applyNumberFormat="1" applyFont="1" applyFill="1">
      <alignment/>
      <protection/>
    </xf>
    <xf numFmtId="177" fontId="10" fillId="2" borderId="0" xfId="26" applyNumberFormat="1" applyFont="1" applyFill="1">
      <alignment/>
      <protection/>
    </xf>
    <xf numFmtId="0" fontId="10" fillId="2" borderId="2" xfId="26" applyFont="1" applyFill="1" applyBorder="1">
      <alignment/>
      <protection/>
    </xf>
    <xf numFmtId="0" fontId="10" fillId="2" borderId="3" xfId="26" applyFont="1" applyFill="1" applyBorder="1">
      <alignment/>
      <protection/>
    </xf>
    <xf numFmtId="0" fontId="10" fillId="2" borderId="1" xfId="26" applyFont="1" applyFill="1" applyBorder="1">
      <alignment/>
      <protection/>
    </xf>
    <xf numFmtId="173" fontId="10" fillId="2" borderId="2" xfId="26" applyNumberFormat="1" applyFont="1" applyFill="1" applyBorder="1">
      <alignment/>
      <protection/>
    </xf>
    <xf numFmtId="177" fontId="10" fillId="2" borderId="3" xfId="26" applyNumberFormat="1" applyFont="1" applyFill="1" applyBorder="1">
      <alignment/>
      <protection/>
    </xf>
    <xf numFmtId="0" fontId="10" fillId="2" borderId="0" xfId="26" applyFont="1" applyFill="1" applyBorder="1">
      <alignment/>
      <protection/>
    </xf>
    <xf numFmtId="0" fontId="10" fillId="2" borderId="5" xfId="26" applyFont="1" applyFill="1" applyBorder="1">
      <alignment/>
      <protection/>
    </xf>
    <xf numFmtId="0" fontId="10" fillId="2" borderId="9" xfId="26" applyFont="1" applyFill="1" applyBorder="1" applyAlignment="1">
      <alignment horizontal="centerContinuous"/>
      <protection/>
    </xf>
    <xf numFmtId="0" fontId="10" fillId="2" borderId="10" xfId="26" applyFont="1" applyFill="1" applyBorder="1" applyAlignment="1">
      <alignment horizontal="centerContinuous"/>
      <protection/>
    </xf>
    <xf numFmtId="176" fontId="10" fillId="2" borderId="11" xfId="26" applyNumberFormat="1" applyFont="1" applyFill="1" applyBorder="1" applyAlignment="1">
      <alignment horizontal="centerContinuous"/>
      <protection/>
    </xf>
    <xf numFmtId="0" fontId="10" fillId="2" borderId="9" xfId="26" applyFont="1" applyFill="1" applyBorder="1">
      <alignment/>
      <protection/>
    </xf>
    <xf numFmtId="0" fontId="10" fillId="2" borderId="10" xfId="26" applyFont="1" applyFill="1" applyBorder="1">
      <alignment/>
      <protection/>
    </xf>
    <xf numFmtId="177" fontId="10" fillId="2" borderId="11" xfId="26" applyNumberFormat="1" applyFont="1" applyFill="1" applyBorder="1">
      <alignment/>
      <protection/>
    </xf>
    <xf numFmtId="177" fontId="10" fillId="2" borderId="11" xfId="26" applyNumberFormat="1" applyFont="1" applyFill="1" applyBorder="1" applyAlignment="1">
      <alignment horizontal="centerContinuous"/>
      <protection/>
    </xf>
    <xf numFmtId="0" fontId="10" fillId="2" borderId="15" xfId="26" applyFont="1" applyFill="1" applyBorder="1" applyAlignment="1">
      <alignment horizontal="center"/>
      <protection/>
    </xf>
    <xf numFmtId="177" fontId="10" fillId="2" borderId="12" xfId="26" applyNumberFormat="1" applyFont="1" applyFill="1" applyBorder="1" applyAlignment="1">
      <alignment horizontal="center"/>
      <protection/>
    </xf>
    <xf numFmtId="177" fontId="10" fillId="2" borderId="13" xfId="26" applyNumberFormat="1" applyFont="1" applyFill="1" applyBorder="1" applyAlignment="1">
      <alignment horizontal="center"/>
      <protection/>
    </xf>
    <xf numFmtId="0" fontId="10" fillId="2" borderId="7" xfId="26" applyFont="1" applyFill="1" applyBorder="1">
      <alignment/>
      <protection/>
    </xf>
    <xf numFmtId="0" fontId="10" fillId="2" borderId="8" xfId="26" applyFont="1" applyFill="1" applyBorder="1">
      <alignment/>
      <protection/>
    </xf>
    <xf numFmtId="177" fontId="10" fillId="2" borderId="14" xfId="26" applyNumberFormat="1" applyFont="1" applyFill="1" applyBorder="1" applyAlignment="1">
      <alignment horizontal="center"/>
      <protection/>
    </xf>
    <xf numFmtId="170" fontId="10" fillId="2" borderId="13" xfId="26" applyNumberFormat="1" applyFont="1" applyFill="1" applyBorder="1">
      <alignment/>
      <protection/>
    </xf>
    <xf numFmtId="0" fontId="10" fillId="2" borderId="13" xfId="26" applyFont="1" applyFill="1" applyBorder="1">
      <alignment/>
      <protection/>
    </xf>
    <xf numFmtId="173" fontId="10" fillId="2" borderId="13" xfId="26" applyNumberFormat="1" applyFont="1" applyFill="1" applyBorder="1">
      <alignment/>
      <protection/>
    </xf>
    <xf numFmtId="177" fontId="10" fillId="2" borderId="13" xfId="26" applyNumberFormat="1" applyFont="1" applyFill="1" applyBorder="1">
      <alignment/>
      <protection/>
    </xf>
    <xf numFmtId="175" fontId="10" fillId="2" borderId="13" xfId="26" applyNumberFormat="1" applyFont="1" applyFill="1" applyBorder="1">
      <alignment/>
      <protection/>
    </xf>
    <xf numFmtId="170" fontId="10" fillId="2" borderId="4" xfId="26" applyNumberFormat="1" applyFont="1" applyFill="1" applyBorder="1">
      <alignment/>
      <protection/>
    </xf>
    <xf numFmtId="170" fontId="10" fillId="2" borderId="13" xfId="27" applyNumberFormat="1" applyFont="1" applyFill="1" applyBorder="1" applyAlignment="1">
      <alignment horizontal="left"/>
      <protection/>
    </xf>
    <xf numFmtId="173" fontId="10" fillId="2" borderId="14" xfId="26" applyNumberFormat="1" applyFont="1" applyFill="1" applyBorder="1">
      <alignment/>
      <protection/>
    </xf>
    <xf numFmtId="175" fontId="10" fillId="2" borderId="14" xfId="26" applyNumberFormat="1" applyFont="1" applyFill="1" applyBorder="1">
      <alignment/>
      <protection/>
    </xf>
    <xf numFmtId="170" fontId="10" fillId="2" borderId="12" xfId="26" applyNumberFormat="1" applyFont="1" applyFill="1" applyBorder="1">
      <alignment/>
      <protection/>
    </xf>
    <xf numFmtId="175" fontId="10" fillId="2" borderId="12" xfId="26" applyNumberFormat="1" applyFont="1" applyFill="1" applyBorder="1">
      <alignment/>
      <protection/>
    </xf>
    <xf numFmtId="170" fontId="10" fillId="2" borderId="0" xfId="26" applyNumberFormat="1" applyFont="1" applyFill="1">
      <alignment/>
      <protection/>
    </xf>
    <xf numFmtId="170" fontId="0" fillId="2" borderId="0" xfId="0" applyNumberFormat="1" applyFont="1" applyFill="1" applyAlignment="1">
      <alignment/>
    </xf>
    <xf numFmtId="0" fontId="10" fillId="2" borderId="0" xfId="26" applyFont="1" applyFill="1" applyBorder="1" applyAlignment="1">
      <alignment horizontal="centerContinuous"/>
      <protection/>
    </xf>
    <xf numFmtId="176" fontId="10" fillId="2" borderId="0" xfId="26" applyNumberFormat="1" applyFont="1" applyFill="1">
      <alignment/>
      <protection/>
    </xf>
    <xf numFmtId="173" fontId="10" fillId="2" borderId="0" xfId="26" applyNumberFormat="1" applyFont="1" applyFill="1" applyBorder="1">
      <alignment/>
      <protection/>
    </xf>
    <xf numFmtId="176" fontId="10" fillId="2" borderId="2" xfId="26" applyNumberFormat="1" applyFont="1" applyFill="1" applyBorder="1">
      <alignment/>
      <protection/>
    </xf>
    <xf numFmtId="173" fontId="10" fillId="2" borderId="3" xfId="26" applyNumberFormat="1" applyFont="1" applyFill="1" applyBorder="1">
      <alignment/>
      <protection/>
    </xf>
    <xf numFmtId="173" fontId="10" fillId="2" borderId="11" xfId="26" applyNumberFormat="1" applyFont="1" applyFill="1" applyBorder="1">
      <alignment/>
      <protection/>
    </xf>
    <xf numFmtId="173" fontId="10" fillId="2" borderId="11" xfId="26" applyNumberFormat="1" applyFont="1" applyFill="1" applyBorder="1" applyAlignment="1">
      <alignment horizontal="centerContinuous"/>
      <protection/>
    </xf>
    <xf numFmtId="176" fontId="10" fillId="2" borderId="12" xfId="26" applyNumberFormat="1" applyFont="1" applyFill="1" applyBorder="1" applyAlignment="1">
      <alignment horizontal="center"/>
      <protection/>
    </xf>
    <xf numFmtId="173" fontId="10" fillId="2" borderId="12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 applyAlignment="1">
      <alignment horizontal="center"/>
      <protection/>
    </xf>
    <xf numFmtId="173" fontId="10" fillId="2" borderId="13" xfId="26" applyNumberFormat="1" applyFont="1" applyFill="1" applyBorder="1" applyAlignment="1">
      <alignment horizontal="center"/>
      <protection/>
    </xf>
    <xf numFmtId="176" fontId="10" fillId="2" borderId="14" xfId="26" applyNumberFormat="1" applyFont="1" applyFill="1" applyBorder="1" applyAlignment="1">
      <alignment horizontal="center"/>
      <protection/>
    </xf>
    <xf numFmtId="173" fontId="10" fillId="2" borderId="14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>
      <alignment/>
      <protection/>
    </xf>
    <xf numFmtId="173" fontId="10" fillId="2" borderId="12" xfId="26" applyNumberFormat="1" applyFont="1" applyFill="1" applyBorder="1">
      <alignment/>
      <protection/>
    </xf>
    <xf numFmtId="179" fontId="10" fillId="2" borderId="13" xfId="26" applyNumberFormat="1" applyFont="1" applyFill="1" applyBorder="1">
      <alignment/>
      <protection/>
    </xf>
    <xf numFmtId="178" fontId="10" fillId="2" borderId="13" xfId="26" applyNumberFormat="1" applyFont="1" applyFill="1" applyBorder="1" applyAlignment="1">
      <alignment horizontal="center"/>
      <protection/>
    </xf>
    <xf numFmtId="179" fontId="10" fillId="2" borderId="12" xfId="26" applyNumberFormat="1" applyFont="1" applyFill="1" applyBorder="1">
      <alignment/>
      <protection/>
    </xf>
    <xf numFmtId="0" fontId="10" fillId="2" borderId="2" xfId="26" applyFont="1" applyFill="1" applyBorder="1" applyAlignment="1">
      <alignment horizontal="centerContinuous"/>
      <protection/>
    </xf>
    <xf numFmtId="170" fontId="10" fillId="2" borderId="0" xfId="26" applyNumberFormat="1" applyFont="1" applyFill="1" applyBorder="1">
      <alignment/>
      <protection/>
    </xf>
    <xf numFmtId="179" fontId="10" fillId="2" borderId="0" xfId="26" applyNumberFormat="1" applyFont="1" applyFill="1" applyBorder="1">
      <alignment/>
      <protection/>
    </xf>
    <xf numFmtId="170" fontId="10" fillId="2" borderId="0" xfId="0" applyNumberFormat="1" applyFont="1" applyFill="1" applyAlignment="1">
      <alignment/>
    </xf>
    <xf numFmtId="0" fontId="10" fillId="2" borderId="0" xfId="27" applyFont="1" applyFill="1">
      <alignment/>
      <protection/>
    </xf>
    <xf numFmtId="168" fontId="10" fillId="2" borderId="0" xfId="26" applyNumberFormat="1" applyFont="1" applyFill="1">
      <alignment/>
      <protection/>
    </xf>
    <xf numFmtId="171" fontId="10" fillId="2" borderId="0" xfId="26" applyNumberFormat="1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0" fillId="2" borderId="4" xfId="26" applyFont="1" applyFill="1" applyBorder="1">
      <alignment/>
      <protection/>
    </xf>
    <xf numFmtId="0" fontId="10" fillId="2" borderId="5" xfId="26" applyFont="1" applyFill="1" applyBorder="1" applyAlignment="1">
      <alignment horizontal="center"/>
      <protection/>
    </xf>
    <xf numFmtId="168" fontId="10" fillId="2" borderId="10" xfId="26" applyNumberFormat="1" applyFont="1" applyFill="1" applyBorder="1" applyAlignment="1">
      <alignment horizontal="centerContinuous"/>
      <protection/>
    </xf>
    <xf numFmtId="171" fontId="10" fillId="2" borderId="11" xfId="26" applyNumberFormat="1" applyFont="1" applyFill="1" applyBorder="1" applyAlignment="1">
      <alignment horizontal="centerContinuous"/>
      <protection/>
    </xf>
    <xf numFmtId="173" fontId="10" fillId="2" borderId="10" xfId="26" applyNumberFormat="1" applyFont="1" applyFill="1" applyBorder="1" applyAlignment="1">
      <alignment horizontal="centerContinuous"/>
      <protection/>
    </xf>
    <xf numFmtId="171" fontId="10" fillId="2" borderId="12" xfId="26" applyNumberFormat="1" applyFont="1" applyFill="1" applyBorder="1" applyAlignment="1">
      <alignment horizontal="center"/>
      <protection/>
    </xf>
    <xf numFmtId="173" fontId="10" fillId="2" borderId="1" xfId="26" applyNumberFormat="1" applyFont="1" applyFill="1" applyBorder="1" applyAlignment="1">
      <alignment horizontal="center"/>
      <protection/>
    </xf>
    <xf numFmtId="171" fontId="10" fillId="2" borderId="13" xfId="26" applyNumberFormat="1" applyFont="1" applyFill="1" applyBorder="1" applyAlignment="1">
      <alignment horizontal="center"/>
      <protection/>
    </xf>
    <xf numFmtId="173" fontId="10" fillId="2" borderId="4" xfId="26" applyNumberFormat="1" applyFont="1" applyFill="1" applyBorder="1" applyAlignment="1">
      <alignment horizontal="center"/>
      <protection/>
    </xf>
    <xf numFmtId="0" fontId="10" fillId="2" borderId="6" xfId="26" applyFont="1" applyFill="1" applyBorder="1">
      <alignment/>
      <protection/>
    </xf>
    <xf numFmtId="171" fontId="10" fillId="2" borderId="14" xfId="26" applyNumberFormat="1" applyFont="1" applyFill="1" applyBorder="1" applyAlignment="1">
      <alignment horizontal="center"/>
      <protection/>
    </xf>
    <xf numFmtId="173" fontId="10" fillId="2" borderId="6" xfId="26" applyNumberFormat="1" applyFont="1" applyFill="1" applyBorder="1" applyAlignment="1">
      <alignment horizontal="center"/>
      <protection/>
    </xf>
    <xf numFmtId="168" fontId="10" fillId="2" borderId="12" xfId="26" applyNumberFormat="1" applyFont="1" applyFill="1" applyBorder="1">
      <alignment/>
      <protection/>
    </xf>
    <xf numFmtId="171" fontId="10" fillId="2" borderId="12" xfId="26" applyNumberFormat="1" applyFont="1" applyFill="1" applyBorder="1">
      <alignment/>
      <protection/>
    </xf>
    <xf numFmtId="173" fontId="10" fillId="2" borderId="1" xfId="26" applyNumberFormat="1" applyFont="1" applyFill="1" applyBorder="1">
      <alignment/>
      <protection/>
    </xf>
    <xf numFmtId="169" fontId="10" fillId="2" borderId="5" xfId="26" applyNumberFormat="1" applyFont="1" applyFill="1" applyBorder="1" applyAlignment="1">
      <alignment horizontal="center"/>
      <protection/>
    </xf>
    <xf numFmtId="179" fontId="10" fillId="2" borderId="4" xfId="26" applyNumberFormat="1" applyFont="1" applyFill="1" applyBorder="1">
      <alignment/>
      <protection/>
    </xf>
    <xf numFmtId="178" fontId="10" fillId="2" borderId="4" xfId="26" applyNumberFormat="1" applyFont="1" applyFill="1" applyBorder="1" applyAlignment="1">
      <alignment horizontal="left"/>
      <protection/>
    </xf>
    <xf numFmtId="175" fontId="10" fillId="2" borderId="13" xfId="26" applyNumberFormat="1" applyFont="1" applyFill="1" applyBorder="1" applyAlignment="1">
      <alignment horizontal="justify"/>
      <protection/>
    </xf>
    <xf numFmtId="173" fontId="10" fillId="2" borderId="4" xfId="26" applyNumberFormat="1" applyFont="1" applyFill="1" applyBorder="1" applyAlignment="1">
      <alignment horizontal="justify"/>
      <protection/>
    </xf>
    <xf numFmtId="0" fontId="0" fillId="2" borderId="2" xfId="0" applyFont="1" applyFill="1" applyBorder="1" applyAlignment="1">
      <alignment/>
    </xf>
    <xf numFmtId="179" fontId="10" fillId="2" borderId="1" xfId="26" applyNumberFormat="1" applyFont="1" applyFill="1" applyBorder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0" fontId="9" fillId="3" borderId="0" xfId="20" applyFont="1" applyFill="1" applyAlignment="1">
      <alignment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0" fillId="0" borderId="9" xfId="24" applyFont="1" applyBorder="1" applyAlignment="1">
      <alignment horizontal="center"/>
      <protection/>
    </xf>
    <xf numFmtId="0" fontId="10" fillId="0" borderId="11" xfId="24" applyFont="1" applyBorder="1" applyAlignment="1">
      <alignment horizontal="center"/>
      <protection/>
    </xf>
    <xf numFmtId="0" fontId="11" fillId="2" borderId="0" xfId="24" applyFont="1" applyFill="1" applyAlignment="1">
      <alignment horizontal="center"/>
      <protection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180" fontId="10" fillId="2" borderId="13" xfId="24" applyNumberFormat="1" applyFont="1" applyFill="1" applyBorder="1" applyAlignment="1">
      <alignment vertical="center"/>
      <protection/>
    </xf>
    <xf numFmtId="0" fontId="0" fillId="2" borderId="13" xfId="0" applyFont="1" applyFill="1" applyBorder="1" applyAlignment="1">
      <alignment vertical="center"/>
    </xf>
    <xf numFmtId="0" fontId="10" fillId="2" borderId="1" xfId="26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8" fontId="10" fillId="2" borderId="1" xfId="26" applyNumberFormat="1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Standard_HII94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857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95250</xdr:colOff>
      <xdr:row>37</xdr:row>
      <xdr:rowOff>152400</xdr:rowOff>
    </xdr:from>
    <xdr:to>
      <xdr:col>9</xdr:col>
      <xdr:colOff>371475</xdr:colOff>
      <xdr:row>41</xdr:row>
      <xdr:rowOff>47625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95250" y="5772150"/>
          <a:ext cx="59912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142875</xdr:colOff>
      <xdr:row>33</xdr:row>
      <xdr:rowOff>66675</xdr:rowOff>
    </xdr:from>
    <xdr:to>
      <xdr:col>4</xdr:col>
      <xdr:colOff>762000</xdr:colOff>
      <xdr:row>35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276225" y="5200650"/>
          <a:ext cx="2466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0</xdr:col>
      <xdr:colOff>123825</xdr:colOff>
      <xdr:row>37</xdr:row>
      <xdr:rowOff>66675</xdr:rowOff>
    </xdr:from>
    <xdr:to>
      <xdr:col>2</xdr:col>
      <xdr:colOff>571500</xdr:colOff>
      <xdr:row>37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56864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57150</xdr:colOff>
      <xdr:row>61</xdr:row>
      <xdr:rowOff>76200</xdr:rowOff>
    </xdr:from>
    <xdr:to>
      <xdr:col>13</xdr:col>
      <xdr:colOff>190500</xdr:colOff>
      <xdr:row>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0334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61</xdr:row>
      <xdr:rowOff>66675</xdr:rowOff>
    </xdr:from>
    <xdr:to>
      <xdr:col>9</xdr:col>
      <xdr:colOff>0</xdr:colOff>
      <xdr:row>61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5</xdr:col>
      <xdr:colOff>95250</xdr:colOff>
      <xdr:row>64</xdr:row>
      <xdr:rowOff>85725</xdr:rowOff>
    </xdr:from>
    <xdr:to>
      <xdr:col>14</xdr:col>
      <xdr:colOff>447675</xdr:colOff>
      <xdr:row>65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07918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66" t="s">
        <v>17</v>
      </c>
      <c r="C8" s="166"/>
      <c r="D8" s="166"/>
      <c r="E8" s="23" t="s">
        <v>16</v>
      </c>
      <c r="F8" s="166" t="s">
        <v>18</v>
      </c>
      <c r="G8" s="169"/>
      <c r="H8" s="16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31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30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70" t="s">
        <v>24</v>
      </c>
      <c r="C16" s="170"/>
      <c r="D16" s="170"/>
      <c r="E16" s="171"/>
      <c r="F16" s="32"/>
      <c r="G16" s="167">
        <v>39723</v>
      </c>
      <c r="H16" s="168"/>
    </row>
    <row r="17" spans="1:8" ht="12.75">
      <c r="A17" s="17" t="s">
        <v>10</v>
      </c>
      <c r="B17" s="164" t="s">
        <v>25</v>
      </c>
      <c r="C17" s="164"/>
      <c r="D17" s="164"/>
      <c r="E17" s="165"/>
      <c r="F17" s="18"/>
      <c r="G17" s="18"/>
      <c r="H17" s="19"/>
    </row>
    <row r="18" spans="1:8" ht="12.75">
      <c r="A18" s="22" t="s">
        <v>16</v>
      </c>
      <c r="B18" s="159" t="s">
        <v>26</v>
      </c>
      <c r="C18" s="160"/>
      <c r="D18" s="16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56" t="s">
        <v>27</v>
      </c>
      <c r="B20" s="157"/>
      <c r="C20" s="157"/>
      <c r="D20" s="157"/>
      <c r="E20" s="157"/>
      <c r="F20" s="157"/>
      <c r="G20" s="157"/>
      <c r="H20" s="158"/>
    </row>
    <row r="21" spans="1:8" ht="28.5" customHeight="1">
      <c r="A21" s="153" t="s">
        <v>28</v>
      </c>
      <c r="B21" s="154"/>
      <c r="C21" s="154"/>
      <c r="D21" s="154"/>
      <c r="E21" s="154"/>
      <c r="F21" s="154"/>
      <c r="G21" s="154"/>
      <c r="H21" s="155"/>
    </row>
    <row r="22" spans="1:8" ht="12.75">
      <c r="A22" s="161" t="s">
        <v>29</v>
      </c>
      <c r="B22" s="162"/>
      <c r="C22" s="162"/>
      <c r="D22" s="162"/>
      <c r="E22" s="162"/>
      <c r="F22" s="162"/>
      <c r="G22" s="162"/>
      <c r="H22" s="16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workbookViewId="0" topLeftCell="A1">
      <selection activeCell="L1" sqref="L1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4.140625" style="38" customWidth="1"/>
    <col min="6" max="6" width="10.00390625" style="38" customWidth="1"/>
    <col min="7" max="7" width="10.140625" style="38" customWidth="1"/>
    <col min="8" max="8" width="11.00390625" style="38" customWidth="1"/>
    <col min="9" max="9" width="10.7109375" style="38" customWidth="1"/>
    <col min="10" max="10" width="8.42187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" ht="12.75">
      <c r="B1" s="40" t="s">
        <v>53</v>
      </c>
    </row>
    <row r="2" spans="2:10" ht="5.25" customHeight="1">
      <c r="B2" s="39"/>
      <c r="C2" s="41"/>
      <c r="D2" s="40"/>
      <c r="E2" s="40"/>
      <c r="F2" s="40"/>
      <c r="G2" s="40"/>
      <c r="H2" s="40"/>
      <c r="I2" s="40"/>
      <c r="J2" s="40"/>
    </row>
    <row r="3" spans="2:16" ht="12.75">
      <c r="B3" s="42"/>
      <c r="C3" s="42"/>
      <c r="D3" s="42"/>
      <c r="E3" s="43"/>
      <c r="F3" s="172" t="s">
        <v>32</v>
      </c>
      <c r="G3" s="173"/>
      <c r="H3" s="44" t="s">
        <v>33</v>
      </c>
      <c r="I3" s="45"/>
      <c r="J3" s="45"/>
      <c r="L3" s="40"/>
      <c r="M3" s="40"/>
      <c r="N3" s="40"/>
      <c r="O3" s="40"/>
      <c r="P3" s="40"/>
    </row>
    <row r="4" spans="2:16" ht="12.75">
      <c r="B4" s="46"/>
      <c r="D4" s="46"/>
      <c r="E4" s="47"/>
      <c r="F4" s="48"/>
      <c r="G4" s="48"/>
      <c r="H4" s="48"/>
      <c r="I4" s="48"/>
      <c r="J4" s="49" t="s">
        <v>34</v>
      </c>
      <c r="L4" s="40"/>
      <c r="M4" s="40"/>
      <c r="N4" s="40"/>
      <c r="O4" s="40"/>
      <c r="P4" s="40"/>
    </row>
    <row r="5" spans="2:16" ht="12.75">
      <c r="B5" s="46"/>
      <c r="C5" s="46" t="s">
        <v>35</v>
      </c>
      <c r="E5" s="47"/>
      <c r="F5" s="50">
        <v>2008</v>
      </c>
      <c r="G5" s="50">
        <v>2007</v>
      </c>
      <c r="H5" s="50">
        <v>2007</v>
      </c>
      <c r="I5" s="50">
        <v>2006</v>
      </c>
      <c r="J5" s="51" t="s">
        <v>36</v>
      </c>
      <c r="L5" s="40"/>
      <c r="M5" s="40"/>
      <c r="N5" s="40"/>
      <c r="O5" s="40"/>
      <c r="P5" s="40"/>
    </row>
    <row r="6" spans="2:16" ht="12.75">
      <c r="B6" s="52"/>
      <c r="C6" s="52"/>
      <c r="D6" s="52"/>
      <c r="E6" s="53"/>
      <c r="F6" s="54"/>
      <c r="G6" s="54"/>
      <c r="H6" s="54"/>
      <c r="I6" s="54"/>
      <c r="J6" s="55" t="s">
        <v>37</v>
      </c>
      <c r="L6" s="40"/>
      <c r="M6" s="40"/>
      <c r="O6" s="40"/>
      <c r="P6" s="40"/>
    </row>
    <row r="7" spans="12:16" ht="9.75" customHeight="1">
      <c r="L7" s="40"/>
      <c r="M7" s="40"/>
      <c r="N7" s="40"/>
      <c r="O7" s="40"/>
      <c r="P7" s="40"/>
    </row>
    <row r="8" spans="2:16" ht="12.75">
      <c r="B8" s="174" t="s">
        <v>38</v>
      </c>
      <c r="C8" s="174"/>
      <c r="D8" s="174"/>
      <c r="E8" s="174"/>
      <c r="F8" s="174"/>
      <c r="G8" s="174"/>
      <c r="H8" s="174"/>
      <c r="I8" s="174"/>
      <c r="J8" s="174"/>
      <c r="L8" s="40"/>
      <c r="M8" s="40"/>
      <c r="N8" s="40"/>
      <c r="O8" s="40"/>
      <c r="P8" s="40"/>
    </row>
    <row r="9" spans="12:16" ht="9.75" customHeight="1">
      <c r="L9" s="40"/>
      <c r="M9" s="40"/>
      <c r="N9" s="40"/>
      <c r="O9" s="40"/>
      <c r="P9" s="40"/>
    </row>
    <row r="10" spans="2:16" ht="12.75">
      <c r="B10" s="174" t="s">
        <v>39</v>
      </c>
      <c r="C10" s="174"/>
      <c r="D10" s="174"/>
      <c r="E10" s="174"/>
      <c r="F10" s="174"/>
      <c r="G10" s="174"/>
      <c r="H10" s="174"/>
      <c r="I10" s="174"/>
      <c r="J10" s="174"/>
      <c r="L10" s="40"/>
      <c r="M10" s="40"/>
      <c r="N10" s="40"/>
      <c r="O10" s="40"/>
      <c r="P10" s="40"/>
    </row>
    <row r="11" spans="12:16" ht="9.75" customHeight="1">
      <c r="L11" s="40"/>
      <c r="M11" s="40"/>
      <c r="N11" s="40"/>
      <c r="O11" s="40"/>
      <c r="P11" s="40"/>
    </row>
    <row r="12" spans="12:16" ht="12.75">
      <c r="L12" s="40"/>
      <c r="M12" s="40"/>
      <c r="N12" s="56"/>
      <c r="O12" s="40"/>
      <c r="P12" s="40"/>
    </row>
    <row r="13" spans="2:16" ht="12.75">
      <c r="B13" s="38" t="s">
        <v>40</v>
      </c>
      <c r="F13" s="57">
        <v>20421.8</v>
      </c>
      <c r="G13" s="57">
        <f>SUM(G14:G15)</f>
        <v>20160.8</v>
      </c>
      <c r="H13" s="58">
        <f>SUM(H14:H15)</f>
        <v>82472</v>
      </c>
      <c r="I13" s="57">
        <v>79137.5</v>
      </c>
      <c r="J13" s="59">
        <f>SUM(H13/I13)*100-100</f>
        <v>4.21355236139631</v>
      </c>
      <c r="L13" s="40"/>
      <c r="M13" s="40"/>
      <c r="N13" s="56"/>
      <c r="O13" s="40"/>
      <c r="P13" s="40"/>
    </row>
    <row r="14" spans="2:16" ht="12.75">
      <c r="B14" s="38" t="s">
        <v>41</v>
      </c>
      <c r="C14" s="38" t="s">
        <v>42</v>
      </c>
      <c r="F14" s="57">
        <v>7444.2</v>
      </c>
      <c r="G14" s="57">
        <v>7764</v>
      </c>
      <c r="H14" s="57">
        <v>31253.1</v>
      </c>
      <c r="I14" s="57">
        <f>I13-I15</f>
        <v>32354.4</v>
      </c>
      <c r="J14" s="59">
        <f>SUM(H14/I14)*100-100</f>
        <v>-3.4038646984645027</v>
      </c>
      <c r="L14" s="40"/>
      <c r="M14" s="40"/>
      <c r="N14" s="56"/>
      <c r="O14" s="40"/>
      <c r="P14" s="40"/>
    </row>
    <row r="15" spans="3:16" ht="12.75">
      <c r="C15" s="38" t="s">
        <v>43</v>
      </c>
      <c r="F15" s="57">
        <v>12977.6</v>
      </c>
      <c r="G15" s="57">
        <v>12396.8</v>
      </c>
      <c r="H15" s="57">
        <v>51218.9</v>
      </c>
      <c r="I15" s="57">
        <v>46783.1</v>
      </c>
      <c r="J15" s="59">
        <f>SUM(H15/I15)*100-100</f>
        <v>9.481629049806457</v>
      </c>
      <c r="L15" s="40"/>
      <c r="M15" s="40"/>
      <c r="N15" s="56"/>
      <c r="O15" s="40"/>
      <c r="P15" s="40"/>
    </row>
    <row r="16" spans="6:16" ht="12.75">
      <c r="F16" s="57"/>
      <c r="G16" s="57"/>
      <c r="H16" s="57"/>
      <c r="I16" s="57"/>
      <c r="J16" s="59"/>
      <c r="L16" s="40"/>
      <c r="M16" s="40"/>
      <c r="N16" s="56"/>
      <c r="O16" s="40"/>
      <c r="P16" s="40"/>
    </row>
    <row r="17" spans="2:16" ht="12.75">
      <c r="B17" s="38" t="s">
        <v>44</v>
      </c>
      <c r="F17" s="57">
        <v>14375.2</v>
      </c>
      <c r="G17" s="57">
        <f>SUM(G18:G19)</f>
        <v>14242.7</v>
      </c>
      <c r="H17" s="57">
        <f>SUM(H18:H19)</f>
        <v>57763.799999999996</v>
      </c>
      <c r="I17" s="57">
        <f>SUM(I18:I19)</f>
        <v>56122.1</v>
      </c>
      <c r="J17" s="59">
        <f>SUM(H17/I17)*100-100</f>
        <v>2.925229098697301</v>
      </c>
      <c r="L17" s="40"/>
      <c r="M17" s="40"/>
      <c r="N17" s="56"/>
      <c r="O17" s="40"/>
      <c r="P17" s="40"/>
    </row>
    <row r="18" spans="2:16" ht="12.75">
      <c r="B18" s="38" t="s">
        <v>41</v>
      </c>
      <c r="C18" s="38" t="s">
        <v>42</v>
      </c>
      <c r="F18" s="57">
        <v>2332.7</v>
      </c>
      <c r="G18" s="57">
        <v>2786.2</v>
      </c>
      <c r="H18" s="57">
        <v>10111.1</v>
      </c>
      <c r="I18" s="57">
        <v>10528.6</v>
      </c>
      <c r="J18" s="59">
        <f>SUM(H18/I18)*100-100</f>
        <v>-3.9653895104762285</v>
      </c>
      <c r="M18" s="40"/>
      <c r="N18" s="56"/>
      <c r="O18" s="40"/>
      <c r="P18" s="40"/>
    </row>
    <row r="19" spans="3:16" ht="12.75">
      <c r="C19" s="38" t="s">
        <v>43</v>
      </c>
      <c r="F19" s="57">
        <v>11942.5</v>
      </c>
      <c r="G19" s="57">
        <v>11456.5</v>
      </c>
      <c r="H19" s="57">
        <v>47652.7</v>
      </c>
      <c r="I19" s="57">
        <v>45593.5</v>
      </c>
      <c r="J19" s="60">
        <f>SUM(H19/I19)*100-100</f>
        <v>4.516433263513434</v>
      </c>
      <c r="L19" s="40"/>
      <c r="M19" s="40"/>
      <c r="N19" s="56"/>
      <c r="O19" s="40"/>
      <c r="P19" s="40"/>
    </row>
    <row r="20" spans="3:16" ht="12.75">
      <c r="C20" s="42"/>
      <c r="D20" s="42"/>
      <c r="E20" s="42"/>
      <c r="F20" s="61"/>
      <c r="G20" s="61"/>
      <c r="H20" s="61"/>
      <c r="I20" s="61"/>
      <c r="J20" s="59"/>
      <c r="L20" s="40"/>
      <c r="M20" s="40"/>
      <c r="N20" s="56"/>
      <c r="O20" s="40"/>
      <c r="P20" s="40"/>
    </row>
    <row r="21" spans="3:16" ht="12.75">
      <c r="C21" s="38" t="s">
        <v>45</v>
      </c>
      <c r="F21" s="57">
        <v>34797</v>
      </c>
      <c r="G21" s="57">
        <f aca="true" t="shared" si="0" ref="G21:I23">SUM(G13+G17)</f>
        <v>34403.5</v>
      </c>
      <c r="H21" s="57">
        <f t="shared" si="0"/>
        <v>140235.8</v>
      </c>
      <c r="I21" s="57">
        <f t="shared" si="0"/>
        <v>135259.6</v>
      </c>
      <c r="J21" s="59">
        <f>SUM(H21/I21)*100-100</f>
        <v>3.6789994943057422</v>
      </c>
      <c r="L21" s="40"/>
      <c r="M21" s="40"/>
      <c r="N21" s="56"/>
      <c r="O21" s="40"/>
      <c r="P21" s="40"/>
    </row>
    <row r="22" spans="4:16" ht="12.75">
      <c r="D22" s="38" t="s">
        <v>42</v>
      </c>
      <c r="F22" s="57">
        <v>9876.9</v>
      </c>
      <c r="G22" s="57">
        <f t="shared" si="0"/>
        <v>10550.2</v>
      </c>
      <c r="H22" s="57">
        <f t="shared" si="0"/>
        <v>41364.2</v>
      </c>
      <c r="I22" s="57">
        <f t="shared" si="0"/>
        <v>42883</v>
      </c>
      <c r="J22" s="59">
        <f>SUM(H22/I22)*100-100</f>
        <v>-3.54172982300679</v>
      </c>
      <c r="L22" s="40"/>
      <c r="M22" s="40"/>
      <c r="N22" s="56"/>
      <c r="O22" s="40"/>
      <c r="P22" s="40"/>
    </row>
    <row r="23" spans="4:16" ht="12.75">
      <c r="D23" s="38" t="s">
        <v>43</v>
      </c>
      <c r="F23" s="57">
        <v>24920.1</v>
      </c>
      <c r="G23" s="57">
        <f t="shared" si="0"/>
        <v>23853.3</v>
      </c>
      <c r="H23" s="57">
        <f t="shared" si="0"/>
        <v>98871.6</v>
      </c>
      <c r="I23" s="57">
        <f t="shared" si="0"/>
        <v>92376.6</v>
      </c>
      <c r="J23" s="59">
        <f>SUM(H23/I23)*100-100</f>
        <v>7.031001357486645</v>
      </c>
      <c r="L23" s="40"/>
      <c r="M23" s="40"/>
      <c r="N23" s="40"/>
      <c r="O23" s="40"/>
      <c r="P23" s="40"/>
    </row>
    <row r="24" spans="6:16" ht="12.75">
      <c r="F24" s="62"/>
      <c r="G24" s="62"/>
      <c r="H24" s="62"/>
      <c r="I24" s="62"/>
      <c r="J24" s="59"/>
      <c r="L24" s="40"/>
      <c r="M24" s="40"/>
      <c r="N24" s="40"/>
      <c r="O24" s="40"/>
      <c r="P24" s="40"/>
    </row>
    <row r="25" spans="2:16" ht="12.75">
      <c r="B25" s="174" t="s">
        <v>46</v>
      </c>
      <c r="C25" s="174"/>
      <c r="D25" s="174"/>
      <c r="E25" s="174"/>
      <c r="F25" s="174"/>
      <c r="G25" s="174"/>
      <c r="H25" s="174"/>
      <c r="I25" s="174"/>
      <c r="J25" s="174"/>
      <c r="L25" s="40"/>
      <c r="M25" s="40"/>
      <c r="N25" s="63"/>
      <c r="O25" s="40"/>
      <c r="P25" s="40"/>
    </row>
    <row r="26" spans="6:16" ht="12.75">
      <c r="F26" s="62"/>
      <c r="G26" s="62"/>
      <c r="H26" s="62"/>
      <c r="I26" s="62"/>
      <c r="J26" s="59"/>
      <c r="L26" s="40"/>
      <c r="M26" s="40"/>
      <c r="N26" s="63"/>
      <c r="O26" s="40"/>
      <c r="P26" s="64"/>
    </row>
    <row r="27" spans="2:16" ht="12.75">
      <c r="B27" s="38" t="s">
        <v>47</v>
      </c>
      <c r="F27" s="57">
        <v>19162.5</v>
      </c>
      <c r="G27" s="57">
        <f>9495.1+8881.8</f>
        <v>18376.9</v>
      </c>
      <c r="H27" s="57">
        <v>75931.9</v>
      </c>
      <c r="I27" s="57">
        <f>35931+35855.8</f>
        <v>71786.8</v>
      </c>
      <c r="J27" s="59">
        <f>SUM(H27/I27)*100-100</f>
        <v>5.774181325814752</v>
      </c>
      <c r="L27" s="40"/>
      <c r="M27" s="40"/>
      <c r="N27" s="63"/>
      <c r="O27" s="40"/>
      <c r="P27" s="64"/>
    </row>
    <row r="28" spans="2:16" ht="12.75">
      <c r="B28" s="38" t="s">
        <v>48</v>
      </c>
      <c r="F28" s="65">
        <v>1527380</v>
      </c>
      <c r="G28" s="65">
        <f>1207374+268637</f>
        <v>1476011</v>
      </c>
      <c r="H28" s="65">
        <f>5030075+1203846</f>
        <v>6233921</v>
      </c>
      <c r="I28" s="65">
        <f>4684128+922256</f>
        <v>5606384</v>
      </c>
      <c r="J28" s="59">
        <f>SUM(H28/I28)*100-100</f>
        <v>11.193257543543211</v>
      </c>
      <c r="L28" s="40"/>
      <c r="M28" s="40"/>
      <c r="N28" s="63"/>
      <c r="O28" s="40"/>
      <c r="P28" s="64"/>
    </row>
    <row r="29" spans="2:16" ht="12.75">
      <c r="B29" s="38" t="s">
        <v>49</v>
      </c>
      <c r="F29" s="65">
        <v>2453514</v>
      </c>
      <c r="G29" s="65">
        <f>1913161+429361</f>
        <v>2342522</v>
      </c>
      <c r="H29" s="65">
        <f>7976483+1940697</f>
        <v>9917180</v>
      </c>
      <c r="I29" s="65">
        <f>7402332+1479930</f>
        <v>8882262</v>
      </c>
      <c r="J29" s="59">
        <f>SUM(H29/I29)*100-100</f>
        <v>11.651513994971111</v>
      </c>
      <c r="L29" s="40"/>
      <c r="M29" s="40"/>
      <c r="N29" s="63"/>
      <c r="O29" s="40"/>
      <c r="P29" s="40"/>
    </row>
    <row r="30" spans="6:16" ht="12.75">
      <c r="F30" s="62"/>
      <c r="G30" s="62"/>
      <c r="H30" s="62"/>
      <c r="I30" s="62"/>
      <c r="J30" s="59"/>
      <c r="L30" s="66"/>
      <c r="M30" s="66"/>
      <c r="N30" s="63"/>
      <c r="O30" s="66"/>
      <c r="P30" s="66"/>
    </row>
    <row r="31" spans="2:16" ht="12.75">
      <c r="B31" s="174" t="s">
        <v>50</v>
      </c>
      <c r="C31" s="174"/>
      <c r="D31" s="174"/>
      <c r="E31" s="174"/>
      <c r="F31" s="174"/>
      <c r="G31" s="174"/>
      <c r="H31" s="174"/>
      <c r="I31" s="174"/>
      <c r="J31" s="174"/>
      <c r="L31" s="66"/>
      <c r="M31" s="66"/>
      <c r="N31" s="63"/>
      <c r="O31" s="66"/>
      <c r="P31" s="66"/>
    </row>
    <row r="32" spans="6:16" ht="12.75">
      <c r="F32" s="67"/>
      <c r="G32" s="67"/>
      <c r="H32" s="67"/>
      <c r="I32" s="67"/>
      <c r="J32" s="59"/>
      <c r="L32" s="66"/>
      <c r="M32" s="66"/>
      <c r="N32" s="63"/>
      <c r="O32" s="66"/>
      <c r="P32" s="66"/>
    </row>
    <row r="33" spans="2:16" ht="12.75">
      <c r="B33" s="38" t="s">
        <v>51</v>
      </c>
      <c r="F33" s="65">
        <v>2914</v>
      </c>
      <c r="G33" s="65">
        <v>2962</v>
      </c>
      <c r="H33" s="65">
        <v>12217</v>
      </c>
      <c r="I33" s="65">
        <v>12373</v>
      </c>
      <c r="J33" s="59">
        <f>SUM(H33/I33)*100-100</f>
        <v>-1.260809827850963</v>
      </c>
      <c r="L33" s="66"/>
      <c r="M33" s="66"/>
      <c r="N33" s="63"/>
      <c r="O33" s="66"/>
      <c r="P33" s="66"/>
    </row>
    <row r="34" spans="2:16" ht="12.75">
      <c r="B34" s="38" t="s">
        <v>52</v>
      </c>
      <c r="F34" s="177">
        <v>433</v>
      </c>
      <c r="G34" s="177">
        <v>539</v>
      </c>
      <c r="H34" s="177">
        <v>2297</v>
      </c>
      <c r="I34" s="177">
        <v>2609</v>
      </c>
      <c r="J34" s="175">
        <f>SUM(H34/I34)*100-100</f>
        <v>-11.958604829436567</v>
      </c>
      <c r="L34" s="40"/>
      <c r="M34" s="40"/>
      <c r="N34" s="63"/>
      <c r="O34" s="40"/>
      <c r="P34" s="40"/>
    </row>
    <row r="35" spans="6:16" ht="9" customHeight="1">
      <c r="F35" s="177"/>
      <c r="G35" s="177"/>
      <c r="H35" s="178"/>
      <c r="I35" s="178"/>
      <c r="J35" s="176"/>
      <c r="L35" s="40"/>
      <c r="M35" s="40"/>
      <c r="N35" s="63"/>
      <c r="O35" s="40"/>
      <c r="P35" s="40"/>
    </row>
    <row r="36" spans="2:16" ht="8.25" customHeight="1">
      <c r="B36" s="40"/>
      <c r="C36" s="40" t="s">
        <v>41</v>
      </c>
      <c r="D36" s="40"/>
      <c r="E36" s="40"/>
      <c r="F36" s="40"/>
      <c r="G36" s="40"/>
      <c r="H36" s="40"/>
      <c r="I36" s="40"/>
      <c r="J36" s="40"/>
      <c r="L36" s="40"/>
      <c r="M36" s="40"/>
      <c r="N36" s="63"/>
      <c r="O36" s="40"/>
      <c r="P36" s="40"/>
    </row>
    <row r="37" spans="2:16" ht="8.25" customHeight="1">
      <c r="B37" s="40"/>
      <c r="C37" s="40"/>
      <c r="D37" s="40"/>
      <c r="E37" s="40"/>
      <c r="F37" s="40"/>
      <c r="G37" s="40"/>
      <c r="H37" s="40"/>
      <c r="I37" s="40"/>
      <c r="J37" s="40"/>
      <c r="L37" s="40"/>
      <c r="M37" s="40"/>
      <c r="N37" s="63"/>
      <c r="O37" s="40"/>
      <c r="P37" s="40"/>
    </row>
    <row r="38" spans="2:16" ht="12.75">
      <c r="B38" s="40"/>
      <c r="C38" s="40" t="s">
        <v>41</v>
      </c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  <c r="P38" s="40"/>
    </row>
    <row r="39" spans="2:16" ht="12.75">
      <c r="B39" s="40"/>
      <c r="C39" s="40"/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  <c r="P39" s="40"/>
    </row>
    <row r="40" spans="2:16" ht="23.25" customHeight="1">
      <c r="B40" s="40"/>
      <c r="C40" s="40" t="s">
        <v>41</v>
      </c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P40" s="40"/>
    </row>
    <row r="41" spans="2:16" ht="12.7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  <c r="P41" s="40"/>
    </row>
    <row r="42" spans="2:16" ht="12.75">
      <c r="B42" s="40"/>
      <c r="C42" s="40"/>
      <c r="D42" s="40"/>
      <c r="E42" s="40"/>
      <c r="F42" s="40"/>
      <c r="G42" s="40"/>
      <c r="H42" s="40"/>
      <c r="I42" s="40"/>
      <c r="J42" s="40"/>
      <c r="L42" s="40"/>
      <c r="M42" s="40"/>
      <c r="N42" s="40"/>
      <c r="O42" s="40"/>
      <c r="P42" s="40"/>
    </row>
  </sheetData>
  <mergeCells count="10">
    <mergeCell ref="J34:J35"/>
    <mergeCell ref="B31:J31"/>
    <mergeCell ref="F34:F35"/>
    <mergeCell ref="G34:G35"/>
    <mergeCell ref="H34:H35"/>
    <mergeCell ref="I34:I35"/>
    <mergeCell ref="F3:G3"/>
    <mergeCell ref="B8:J8"/>
    <mergeCell ref="B10:J10"/>
    <mergeCell ref="B25:J25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68" customWidth="1"/>
    <col min="2" max="2" width="7.421875" style="68" customWidth="1"/>
    <col min="3" max="3" width="23.140625" style="68" customWidth="1"/>
    <col min="4" max="5" width="9.8515625" style="68" customWidth="1"/>
    <col min="6" max="6" width="8.8515625" style="70" customWidth="1"/>
    <col min="7" max="8" width="9.8515625" style="68" customWidth="1"/>
    <col min="9" max="9" width="11.140625" style="71" customWidth="1"/>
    <col min="10" max="16384" width="11.421875" style="68" customWidth="1"/>
  </cols>
  <sheetData>
    <row r="1" ht="12.75">
      <c r="A1" s="69" t="s">
        <v>54</v>
      </c>
    </row>
    <row r="2" ht="13.5" customHeight="1"/>
    <row r="3" spans="1:9" ht="13.5" customHeight="1">
      <c r="A3" s="72"/>
      <c r="B3" s="72"/>
      <c r="C3" s="73"/>
      <c r="D3" s="74"/>
      <c r="E3" s="72"/>
      <c r="F3" s="75" t="s">
        <v>55</v>
      </c>
      <c r="G3" s="72"/>
      <c r="H3" s="72"/>
      <c r="I3" s="76"/>
    </row>
    <row r="4" spans="1:9" ht="13.5" customHeight="1">
      <c r="A4" s="77"/>
      <c r="B4" s="77"/>
      <c r="C4" s="78"/>
      <c r="D4" s="79" t="s">
        <v>56</v>
      </c>
      <c r="E4" s="80"/>
      <c r="F4" s="81"/>
      <c r="G4" s="82" t="s">
        <v>57</v>
      </c>
      <c r="H4" s="83"/>
      <c r="I4" s="84"/>
    </row>
    <row r="5" spans="1:9" ht="13.5" customHeight="1">
      <c r="A5" s="77"/>
      <c r="B5" s="77" t="s">
        <v>58</v>
      </c>
      <c r="C5" s="78"/>
      <c r="D5" s="79" t="s">
        <v>59</v>
      </c>
      <c r="E5" s="80"/>
      <c r="F5" s="81"/>
      <c r="G5" s="79" t="s">
        <v>59</v>
      </c>
      <c r="H5" s="80"/>
      <c r="I5" s="85"/>
    </row>
    <row r="6" spans="1:9" ht="13.5" customHeight="1">
      <c r="A6" s="77"/>
      <c r="B6" s="77"/>
      <c r="C6" s="78"/>
      <c r="D6" s="86">
        <v>2008</v>
      </c>
      <c r="E6" s="86">
        <v>2007</v>
      </c>
      <c r="F6" s="87" t="s">
        <v>34</v>
      </c>
      <c r="G6" s="86">
        <v>2008</v>
      </c>
      <c r="H6" s="86">
        <v>2007</v>
      </c>
      <c r="I6" s="87" t="s">
        <v>34</v>
      </c>
    </row>
    <row r="7" spans="1:9" ht="13.5" customHeight="1">
      <c r="A7" s="77"/>
      <c r="B7" s="77"/>
      <c r="C7" s="78"/>
      <c r="D7" s="179" t="s">
        <v>60</v>
      </c>
      <c r="E7" s="180"/>
      <c r="F7" s="88" t="s">
        <v>36</v>
      </c>
      <c r="G7" s="179" t="s">
        <v>60</v>
      </c>
      <c r="H7" s="180"/>
      <c r="I7" s="88" t="s">
        <v>36</v>
      </c>
    </row>
    <row r="8" spans="1:9" ht="13.5" customHeight="1">
      <c r="A8" s="89"/>
      <c r="B8" s="89"/>
      <c r="C8" s="90"/>
      <c r="D8" s="181"/>
      <c r="E8" s="182"/>
      <c r="F8" s="91" t="s">
        <v>37</v>
      </c>
      <c r="G8" s="181"/>
      <c r="H8" s="182"/>
      <c r="I8" s="91" t="s">
        <v>37</v>
      </c>
    </row>
    <row r="9" spans="4:9" ht="13.5" customHeight="1">
      <c r="D9" s="92"/>
      <c r="E9" s="93"/>
      <c r="F9" s="94"/>
      <c r="G9" s="92"/>
      <c r="H9" s="93"/>
      <c r="I9" s="95"/>
    </row>
    <row r="10" spans="1:9" ht="13.5" customHeight="1">
      <c r="A10" s="68" t="s">
        <v>61</v>
      </c>
      <c r="D10" s="92">
        <v>179.7</v>
      </c>
      <c r="E10" s="92">
        <v>203.2</v>
      </c>
      <c r="F10" s="96">
        <f>SUM(D10/E10)*100-100</f>
        <v>-11.56496062992126</v>
      </c>
      <c r="G10" s="92">
        <v>106.4</v>
      </c>
      <c r="H10" s="92">
        <v>137.4</v>
      </c>
      <c r="I10" s="96">
        <f>SUM(G10/H10)*100-100</f>
        <v>-22.561863173216892</v>
      </c>
    </row>
    <row r="11" spans="4:9" ht="13.5" customHeight="1">
      <c r="D11" s="92"/>
      <c r="E11" s="92"/>
      <c r="F11" s="96"/>
      <c r="G11" s="92"/>
      <c r="H11" s="92"/>
      <c r="I11" s="96" t="s">
        <v>41</v>
      </c>
    </row>
    <row r="12" spans="1:9" ht="13.5" customHeight="1">
      <c r="A12" s="68" t="s">
        <v>62</v>
      </c>
      <c r="D12" s="92">
        <f>SUM(D14:D22)</f>
        <v>7315.1</v>
      </c>
      <c r="E12" s="92">
        <f>SUM(E14:E22)</f>
        <v>7289.5</v>
      </c>
      <c r="F12" s="96">
        <f>SUM(D12/E12)*100-100</f>
        <v>0.3511900679058897</v>
      </c>
      <c r="G12" s="92">
        <f>SUM(G14:G22)</f>
        <v>2824.6000000000004</v>
      </c>
      <c r="H12" s="92">
        <f>SUM(H14:H22)</f>
        <v>2724.2</v>
      </c>
      <c r="I12" s="96">
        <f>SUM(G12/H12)*100-100</f>
        <v>3.685485647162494</v>
      </c>
    </row>
    <row r="13" spans="1:9" ht="13.5" customHeight="1">
      <c r="A13" s="68" t="s">
        <v>63</v>
      </c>
      <c r="D13" s="97"/>
      <c r="E13" s="97"/>
      <c r="F13" s="96"/>
      <c r="G13" s="97"/>
      <c r="H13" s="97"/>
      <c r="I13" s="96" t="s">
        <v>41</v>
      </c>
    </row>
    <row r="14" spans="1:9" ht="13.5" customHeight="1">
      <c r="A14" s="68" t="s">
        <v>64</v>
      </c>
      <c r="D14" s="92">
        <v>3506.6</v>
      </c>
      <c r="E14" s="92">
        <v>3411.8</v>
      </c>
      <c r="F14" s="96">
        <f aca="true" t="shared" si="0" ref="F14:F21">SUM(D14/E14)*100-100</f>
        <v>2.778591945600553</v>
      </c>
      <c r="G14" s="92">
        <v>2164.8</v>
      </c>
      <c r="H14" s="92">
        <v>2019.9</v>
      </c>
      <c r="I14" s="96">
        <f aca="true" t="shared" si="1" ref="I14:I21">SUM(G14/H14)*100-100</f>
        <v>7.173622456557254</v>
      </c>
    </row>
    <row r="15" spans="1:9" ht="12">
      <c r="A15" s="68" t="s">
        <v>65</v>
      </c>
      <c r="D15" s="92">
        <v>1423.1</v>
      </c>
      <c r="E15" s="92">
        <v>1657.5</v>
      </c>
      <c r="F15" s="96">
        <f t="shared" si="0"/>
        <v>-14.141779788838619</v>
      </c>
      <c r="G15" s="92">
        <v>275.1</v>
      </c>
      <c r="H15" s="92">
        <v>253.1</v>
      </c>
      <c r="I15" s="96">
        <f t="shared" si="1"/>
        <v>8.692216515211399</v>
      </c>
    </row>
    <row r="16" spans="1:9" ht="13.5" customHeight="1">
      <c r="A16" s="68" t="s">
        <v>66</v>
      </c>
      <c r="D16" s="92">
        <v>1012.6</v>
      </c>
      <c r="E16" s="92">
        <v>793.7</v>
      </c>
      <c r="F16" s="96">
        <f t="shared" si="0"/>
        <v>27.57969005921632</v>
      </c>
      <c r="G16" s="92">
        <v>2.9</v>
      </c>
      <c r="H16" s="92">
        <v>10.2</v>
      </c>
      <c r="I16" s="96">
        <f t="shared" si="1"/>
        <v>-71.56862745098039</v>
      </c>
    </row>
    <row r="17" spans="1:9" ht="13.5" customHeight="1">
      <c r="A17" s="68" t="s">
        <v>67</v>
      </c>
      <c r="D17" s="92">
        <v>963.6</v>
      </c>
      <c r="E17" s="92">
        <v>1028</v>
      </c>
      <c r="F17" s="96">
        <f t="shared" si="0"/>
        <v>-6.264591439688715</v>
      </c>
      <c r="G17" s="92">
        <v>206.3</v>
      </c>
      <c r="H17" s="92">
        <v>199.2</v>
      </c>
      <c r="I17" s="96">
        <f t="shared" si="1"/>
        <v>3.564257028112479</v>
      </c>
    </row>
    <row r="18" spans="1:9" ht="13.5" customHeight="1">
      <c r="A18" s="68" t="s">
        <v>68</v>
      </c>
      <c r="D18" s="92">
        <v>212.9</v>
      </c>
      <c r="E18" s="92">
        <v>113.9</v>
      </c>
      <c r="F18" s="96">
        <f t="shared" si="0"/>
        <v>86.91834942932397</v>
      </c>
      <c r="G18" s="92">
        <v>31.8</v>
      </c>
      <c r="H18" s="92">
        <v>36.8</v>
      </c>
      <c r="I18" s="96">
        <f t="shared" si="1"/>
        <v>-13.586956521739125</v>
      </c>
    </row>
    <row r="19" spans="1:9" ht="13.5" customHeight="1">
      <c r="A19" s="68" t="s">
        <v>69</v>
      </c>
      <c r="D19" s="92">
        <v>118.8</v>
      </c>
      <c r="E19" s="92">
        <v>172.3</v>
      </c>
      <c r="F19" s="96">
        <f t="shared" si="0"/>
        <v>-31.0504933255949</v>
      </c>
      <c r="G19" s="92">
        <v>82.7</v>
      </c>
      <c r="H19" s="92">
        <v>108.9</v>
      </c>
      <c r="I19" s="96">
        <f t="shared" si="1"/>
        <v>-24.05876951331497</v>
      </c>
    </row>
    <row r="20" spans="1:9" ht="13.5" customHeight="1">
      <c r="A20" s="68" t="s">
        <v>156</v>
      </c>
      <c r="D20" s="92"/>
      <c r="E20" s="92"/>
      <c r="F20" s="96"/>
      <c r="G20" s="92"/>
      <c r="H20" s="92"/>
      <c r="I20" s="96"/>
    </row>
    <row r="21" spans="1:9" ht="13.5" customHeight="1">
      <c r="A21" s="68" t="s">
        <v>157</v>
      </c>
      <c r="D21" s="92">
        <v>77.5</v>
      </c>
      <c r="E21" s="92">
        <v>112.3</v>
      </c>
      <c r="F21" s="96">
        <f t="shared" si="0"/>
        <v>-30.98842386464827</v>
      </c>
      <c r="G21" s="92">
        <v>61</v>
      </c>
      <c r="H21" s="92">
        <v>96.1</v>
      </c>
      <c r="I21" s="96">
        <f t="shared" si="1"/>
        <v>-36.52445369406867</v>
      </c>
    </row>
    <row r="22" spans="1:9" ht="13.5" customHeight="1">
      <c r="A22" s="68" t="s">
        <v>70</v>
      </c>
      <c r="D22" s="98" t="s">
        <v>71</v>
      </c>
      <c r="E22" s="98" t="s">
        <v>71</v>
      </c>
      <c r="F22" s="98" t="s">
        <v>72</v>
      </c>
      <c r="G22" s="98" t="s">
        <v>71</v>
      </c>
      <c r="H22" s="98" t="s">
        <v>71</v>
      </c>
      <c r="I22" s="98" t="s">
        <v>72</v>
      </c>
    </row>
    <row r="23" spans="4:9" ht="13.5" customHeight="1">
      <c r="D23" s="92"/>
      <c r="E23" s="92"/>
      <c r="F23" s="94"/>
      <c r="G23" s="92"/>
      <c r="H23" s="92"/>
      <c r="I23" s="96" t="s">
        <v>41</v>
      </c>
    </row>
    <row r="24" spans="2:9" ht="12">
      <c r="B24" s="68" t="s">
        <v>73</v>
      </c>
      <c r="D24" s="92">
        <v>7494.7</v>
      </c>
      <c r="E24" s="92">
        <v>7492.6</v>
      </c>
      <c r="F24" s="96">
        <f>SUM(D24/E24)*100-100</f>
        <v>0.028027653951895104</v>
      </c>
      <c r="G24" s="92">
        <v>2931</v>
      </c>
      <c r="H24" s="92">
        <v>2861.8</v>
      </c>
      <c r="I24" s="96">
        <f>SUM(G24/H24)*100-100</f>
        <v>2.4180585645398054</v>
      </c>
    </row>
    <row r="25" spans="4:9" ht="13.5" customHeight="1">
      <c r="D25" s="92"/>
      <c r="E25" s="92"/>
      <c r="F25" s="92"/>
      <c r="G25" s="92"/>
      <c r="H25" s="92"/>
      <c r="I25" s="96" t="s">
        <v>41</v>
      </c>
    </row>
    <row r="26" spans="1:9" ht="13.5" customHeight="1">
      <c r="A26" s="68" t="s">
        <v>74</v>
      </c>
      <c r="D26" s="92">
        <v>254.4</v>
      </c>
      <c r="E26" s="92">
        <v>78.9</v>
      </c>
      <c r="F26" s="96">
        <f>SUM(D26/E26)*100-100</f>
        <v>222.4334600760456</v>
      </c>
      <c r="G26" s="92">
        <v>63.5</v>
      </c>
      <c r="H26" s="92">
        <v>30.9</v>
      </c>
      <c r="I26" s="96">
        <f>SUM(G26/H26)*100-100</f>
        <v>105.50161812297736</v>
      </c>
    </row>
    <row r="27" spans="1:9" ht="12">
      <c r="A27" s="68" t="s">
        <v>75</v>
      </c>
      <c r="D27" s="92">
        <v>8.7</v>
      </c>
      <c r="E27" s="92">
        <v>11</v>
      </c>
      <c r="F27" s="96">
        <f>SUM(D27/E27)*100-100</f>
        <v>-20.909090909090907</v>
      </c>
      <c r="G27" s="92">
        <v>4.1</v>
      </c>
      <c r="H27" s="92">
        <v>6.1</v>
      </c>
      <c r="I27" s="96">
        <f>SUM(G27/H27)*100-100</f>
        <v>-32.786885245901644</v>
      </c>
    </row>
    <row r="28" spans="1:9" ht="13.5" customHeight="1">
      <c r="A28" s="68" t="s">
        <v>76</v>
      </c>
      <c r="D28" s="92">
        <v>130.8</v>
      </c>
      <c r="E28" s="92">
        <v>84.3</v>
      </c>
      <c r="F28" s="96">
        <f>SUM(D28/E28)*100-100</f>
        <v>55.16014234875445</v>
      </c>
      <c r="G28" s="92">
        <v>99.1</v>
      </c>
      <c r="H28" s="92">
        <v>68.3</v>
      </c>
      <c r="I28" s="96">
        <f>SUM(G28/H28)*100-100</f>
        <v>45.09516837481698</v>
      </c>
    </row>
    <row r="29" spans="1:9" ht="13.5" customHeight="1">
      <c r="A29" s="68" t="s">
        <v>77</v>
      </c>
      <c r="D29" s="92">
        <v>747.1</v>
      </c>
      <c r="E29" s="92">
        <v>927.4</v>
      </c>
      <c r="F29" s="96">
        <f>SUM(D29/E29)*100-100</f>
        <v>-19.44144921285313</v>
      </c>
      <c r="G29" s="92">
        <v>31</v>
      </c>
      <c r="H29" s="92">
        <v>22.4</v>
      </c>
      <c r="I29" s="96">
        <f>SUM(G29/H29)*100-100</f>
        <v>38.39285714285717</v>
      </c>
    </row>
    <row r="30" spans="1:9" ht="13.5" customHeight="1">
      <c r="A30" s="68" t="s">
        <v>78</v>
      </c>
      <c r="D30" s="92">
        <v>0.5</v>
      </c>
      <c r="E30" s="98" t="s">
        <v>71</v>
      </c>
      <c r="F30" s="98" t="s">
        <v>72</v>
      </c>
      <c r="G30" s="92">
        <v>0.4</v>
      </c>
      <c r="H30" s="98" t="s">
        <v>71</v>
      </c>
      <c r="I30" s="98" t="s">
        <v>72</v>
      </c>
    </row>
    <row r="31" spans="1:9" ht="12">
      <c r="A31" s="68" t="s">
        <v>79</v>
      </c>
      <c r="D31" s="98" t="s">
        <v>71</v>
      </c>
      <c r="E31" s="98" t="s">
        <v>71</v>
      </c>
      <c r="F31" s="98" t="s">
        <v>72</v>
      </c>
      <c r="G31" s="98" t="s">
        <v>71</v>
      </c>
      <c r="H31" s="98" t="s">
        <v>71</v>
      </c>
      <c r="I31" s="98" t="s">
        <v>72</v>
      </c>
    </row>
    <row r="32" spans="4:9" ht="13.5" customHeight="1">
      <c r="D32" s="92"/>
      <c r="E32" s="92"/>
      <c r="F32" s="96"/>
      <c r="G32" s="92"/>
      <c r="H32" s="92"/>
      <c r="I32" s="96" t="s">
        <v>41</v>
      </c>
    </row>
    <row r="33" spans="2:9" ht="13.5" customHeight="1">
      <c r="B33" s="68" t="s">
        <v>80</v>
      </c>
      <c r="D33" s="92">
        <v>1141.6</v>
      </c>
      <c r="E33" s="92">
        <f>SUM(E26:E31)</f>
        <v>1101.6</v>
      </c>
      <c r="F33" s="96">
        <f>SUM(D33/E33)*100-100</f>
        <v>3.6310820624546096</v>
      </c>
      <c r="G33" s="92">
        <v>198.1</v>
      </c>
      <c r="H33" s="92">
        <f>SUM(H26:H31)</f>
        <v>127.69999999999999</v>
      </c>
      <c r="I33" s="96">
        <f>SUM(G33/H33)*100-100</f>
        <v>55.12920908379013</v>
      </c>
    </row>
    <row r="34" spans="4:9" ht="12">
      <c r="D34" s="92"/>
      <c r="E34" s="92"/>
      <c r="F34" s="96"/>
      <c r="G34" s="92"/>
      <c r="H34" s="92"/>
      <c r="I34" s="96" t="s">
        <v>41</v>
      </c>
    </row>
    <row r="35" spans="1:9" ht="13.5" customHeight="1">
      <c r="A35" s="68" t="s">
        <v>81</v>
      </c>
      <c r="D35" s="92">
        <v>1129.6</v>
      </c>
      <c r="E35" s="92">
        <v>773.6</v>
      </c>
      <c r="F35" s="96">
        <f>SUM(D35/E35)*100-100</f>
        <v>46.01861427094104</v>
      </c>
      <c r="G35" s="92">
        <v>306.9</v>
      </c>
      <c r="H35" s="92">
        <v>267.9</v>
      </c>
      <c r="I35" s="96">
        <f>SUM(G35/H35)*100-100</f>
        <v>14.557670772676374</v>
      </c>
    </row>
    <row r="36" spans="1:9" ht="13.5" customHeight="1">
      <c r="A36" s="68" t="s">
        <v>82</v>
      </c>
      <c r="D36" s="92">
        <v>962.1</v>
      </c>
      <c r="E36" s="92">
        <v>1004.2</v>
      </c>
      <c r="F36" s="96">
        <f>SUM(D36/E36)*100-100</f>
        <v>-4.192391953794072</v>
      </c>
      <c r="G36" s="92">
        <v>112.8</v>
      </c>
      <c r="H36" s="92">
        <v>78.2</v>
      </c>
      <c r="I36" s="96">
        <f>SUM(G36/H36)*100-100</f>
        <v>44.2455242966752</v>
      </c>
    </row>
    <row r="37" spans="1:9" ht="13.5" customHeight="1">
      <c r="A37" s="68" t="s">
        <v>83</v>
      </c>
      <c r="D37" s="92">
        <v>1654.5</v>
      </c>
      <c r="E37" s="92">
        <v>1898</v>
      </c>
      <c r="F37" s="96">
        <f>SUM(D37/E37)*100-100</f>
        <v>-12.829293993677567</v>
      </c>
      <c r="G37" s="92">
        <v>537</v>
      </c>
      <c r="H37" s="92">
        <v>484.4</v>
      </c>
      <c r="I37" s="96">
        <f>SUM(G37/H37)*100-100</f>
        <v>10.858794384805947</v>
      </c>
    </row>
    <row r="38" spans="1:9" ht="13.5" customHeight="1">
      <c r="A38" s="68" t="s">
        <v>84</v>
      </c>
      <c r="D38" s="92">
        <v>206.4</v>
      </c>
      <c r="E38" s="92">
        <v>204.7</v>
      </c>
      <c r="F38" s="96">
        <f>SUM(D38/E38)*100-100</f>
        <v>0.8304836345872246</v>
      </c>
      <c r="G38" s="92">
        <v>0</v>
      </c>
      <c r="H38" s="92">
        <v>0</v>
      </c>
      <c r="I38" s="98" t="s">
        <v>72</v>
      </c>
    </row>
    <row r="39" spans="1:9" ht="13.5" customHeight="1">
      <c r="A39" s="68" t="s">
        <v>85</v>
      </c>
      <c r="D39" s="92">
        <v>39.8</v>
      </c>
      <c r="E39" s="92">
        <v>2.2</v>
      </c>
      <c r="F39" s="98" t="s">
        <v>72</v>
      </c>
      <c r="G39" s="92">
        <v>0</v>
      </c>
      <c r="H39" s="92">
        <v>1.9</v>
      </c>
      <c r="I39" s="98" t="s">
        <v>72</v>
      </c>
    </row>
    <row r="40" spans="1:9" ht="12">
      <c r="A40" s="68" t="s">
        <v>86</v>
      </c>
      <c r="D40" s="92">
        <v>270.2</v>
      </c>
      <c r="E40" s="92">
        <v>283.4</v>
      </c>
      <c r="F40" s="96">
        <f>SUM(D40/E40)*100-100</f>
        <v>-4.657727593507417</v>
      </c>
      <c r="G40" s="92">
        <v>121.4</v>
      </c>
      <c r="H40" s="92">
        <v>138</v>
      </c>
      <c r="I40" s="96">
        <f>SUM(G40/H40)*100-100</f>
        <v>-12.028985507246375</v>
      </c>
    </row>
    <row r="41" spans="1:9" ht="13.5" customHeight="1">
      <c r="A41" s="68" t="s">
        <v>87</v>
      </c>
      <c r="D41" s="92">
        <v>0.2</v>
      </c>
      <c r="E41" s="98" t="s">
        <v>71</v>
      </c>
      <c r="F41" s="98" t="s">
        <v>72</v>
      </c>
      <c r="G41" s="92">
        <v>0.2</v>
      </c>
      <c r="H41" s="98" t="s">
        <v>71</v>
      </c>
      <c r="I41" s="98" t="s">
        <v>72</v>
      </c>
    </row>
    <row r="42" spans="4:9" ht="13.5" customHeight="1">
      <c r="D42" s="92"/>
      <c r="E42" s="92"/>
      <c r="F42" s="94"/>
      <c r="G42" s="92"/>
      <c r="H42" s="92"/>
      <c r="I42" s="96" t="s">
        <v>41</v>
      </c>
    </row>
    <row r="43" spans="2:9" ht="13.5" customHeight="1">
      <c r="B43" s="68" t="s">
        <v>88</v>
      </c>
      <c r="D43" s="92">
        <v>4262.8</v>
      </c>
      <c r="E43" s="92">
        <f>SUM(E35:E41)</f>
        <v>4166.099999999999</v>
      </c>
      <c r="F43" s="96">
        <f>SUM(D43/E43)*100-100</f>
        <v>2.321115671731363</v>
      </c>
      <c r="G43" s="92">
        <v>1078.3</v>
      </c>
      <c r="H43" s="92">
        <v>970.5</v>
      </c>
      <c r="I43" s="96">
        <f>SUM(G43/H43)*100-100</f>
        <v>11.107676455435339</v>
      </c>
    </row>
    <row r="44" spans="4:9" ht="13.5" customHeight="1">
      <c r="D44" s="92"/>
      <c r="E44" s="92"/>
      <c r="F44" s="96"/>
      <c r="G44" s="92"/>
      <c r="H44" s="92"/>
      <c r="I44" s="96" t="s">
        <v>41</v>
      </c>
    </row>
    <row r="45" spans="1:9" ht="12">
      <c r="A45" s="68" t="s">
        <v>89</v>
      </c>
      <c r="D45" s="92">
        <v>75.3</v>
      </c>
      <c r="E45" s="92">
        <v>62.2</v>
      </c>
      <c r="F45" s="96">
        <f>SUM(D45/E45)*100-100</f>
        <v>21.06109324758843</v>
      </c>
      <c r="G45" s="92">
        <v>59.1</v>
      </c>
      <c r="H45" s="92">
        <v>49.2</v>
      </c>
      <c r="I45" s="96">
        <f>SUM(G45/H45)*100-100</f>
        <v>20.121951219512198</v>
      </c>
    </row>
    <row r="46" spans="1:9" ht="13.5" customHeight="1">
      <c r="A46" s="68" t="s">
        <v>90</v>
      </c>
      <c r="D46" s="92">
        <v>151.2</v>
      </c>
      <c r="E46" s="92">
        <v>118.4</v>
      </c>
      <c r="F46" s="96">
        <f>SUM(D46/E46)*100-100</f>
        <v>27.702702702702695</v>
      </c>
      <c r="G46" s="92">
        <v>104.2</v>
      </c>
      <c r="H46" s="92">
        <v>93</v>
      </c>
      <c r="I46" s="96">
        <f>SUM(G46/H46)*100-100</f>
        <v>12.043010752688161</v>
      </c>
    </row>
    <row r="47" spans="1:9" ht="13.5" customHeight="1">
      <c r="A47" s="68" t="s">
        <v>91</v>
      </c>
      <c r="D47" s="92">
        <v>412</v>
      </c>
      <c r="E47" s="92">
        <v>406.2</v>
      </c>
      <c r="F47" s="96">
        <f>SUM(D47/E47)*100-100</f>
        <v>1.4278680452978847</v>
      </c>
      <c r="G47" s="92">
        <v>337.3</v>
      </c>
      <c r="H47" s="92">
        <v>335.4</v>
      </c>
      <c r="I47" s="96">
        <f>SUM(G47/H47)*100-100</f>
        <v>0.5664877757901081</v>
      </c>
    </row>
    <row r="48" spans="1:9" ht="12">
      <c r="A48" s="68" t="s">
        <v>92</v>
      </c>
      <c r="D48" s="92">
        <v>6760.3</v>
      </c>
      <c r="E48" s="92">
        <v>6544.6</v>
      </c>
      <c r="F48" s="96">
        <f>SUM(D48/E48)*100-100</f>
        <v>3.2958469577972522</v>
      </c>
      <c r="G48" s="92">
        <v>5225.2</v>
      </c>
      <c r="H48" s="92">
        <v>5040.1</v>
      </c>
      <c r="I48" s="96">
        <f>SUM(G48/H48)*100-100</f>
        <v>3.6725461796392835</v>
      </c>
    </row>
    <row r="49" spans="4:9" ht="13.5" customHeight="1">
      <c r="D49" s="92"/>
      <c r="E49" s="92"/>
      <c r="F49" s="96"/>
      <c r="G49" s="92"/>
      <c r="H49" s="92"/>
      <c r="I49" s="96" t="s">
        <v>41</v>
      </c>
    </row>
    <row r="50" spans="2:9" ht="13.5" customHeight="1">
      <c r="B50" s="68" t="s">
        <v>93</v>
      </c>
      <c r="D50" s="92">
        <v>7398.9</v>
      </c>
      <c r="E50" s="92">
        <f>SUM(E45:E49)</f>
        <v>7131.400000000001</v>
      </c>
      <c r="F50" s="96">
        <f>SUM(D50/E50)*100-100</f>
        <v>3.751016630675579</v>
      </c>
      <c r="G50" s="92">
        <v>5725.8</v>
      </c>
      <c r="H50" s="92">
        <f>SUM(H45:H48)</f>
        <v>5517.700000000001</v>
      </c>
      <c r="I50" s="96">
        <f>SUM(G50/H50)*100-100</f>
        <v>3.7714989941461</v>
      </c>
    </row>
    <row r="51" spans="4:9" ht="13.5" customHeight="1">
      <c r="D51" s="92"/>
      <c r="E51" s="92"/>
      <c r="F51" s="96"/>
      <c r="G51" s="92"/>
      <c r="H51" s="92"/>
      <c r="I51" s="96" t="s">
        <v>41</v>
      </c>
    </row>
    <row r="52" spans="1:9" ht="12">
      <c r="A52" s="68" t="s">
        <v>94</v>
      </c>
      <c r="D52" s="92">
        <v>123.7</v>
      </c>
      <c r="E52" s="92">
        <v>269</v>
      </c>
      <c r="F52" s="96">
        <f>SUM(D52/E52)*100-100</f>
        <v>-54.014869888475836</v>
      </c>
      <c r="G52" s="92">
        <v>25.1</v>
      </c>
      <c r="H52" s="92">
        <v>17.5</v>
      </c>
      <c r="I52" s="96">
        <f>SUM(G52/H52)*100-100</f>
        <v>43.428571428571445</v>
      </c>
    </row>
    <row r="53" spans="4:9" ht="13.5" customHeight="1">
      <c r="D53" s="92"/>
      <c r="E53" s="92"/>
      <c r="F53" s="94"/>
      <c r="G53" s="92"/>
      <c r="H53" s="92"/>
      <c r="I53" s="96" t="s">
        <v>41</v>
      </c>
    </row>
    <row r="54" spans="1:9" ht="13.5" customHeight="1">
      <c r="A54" s="68" t="s">
        <v>95</v>
      </c>
      <c r="D54" s="98" t="s">
        <v>71</v>
      </c>
      <c r="E54" s="98" t="s">
        <v>71</v>
      </c>
      <c r="F54" s="98" t="s">
        <v>72</v>
      </c>
      <c r="G54" s="98" t="s">
        <v>71</v>
      </c>
      <c r="H54" s="98" t="s">
        <v>71</v>
      </c>
      <c r="I54" s="98" t="s">
        <v>72</v>
      </c>
    </row>
    <row r="55" spans="4:9" ht="12">
      <c r="D55" s="92"/>
      <c r="E55" s="92"/>
      <c r="F55" s="99"/>
      <c r="G55" s="92"/>
      <c r="H55" s="92"/>
      <c r="I55" s="100" t="s">
        <v>41</v>
      </c>
    </row>
    <row r="56" spans="1:9" ht="13.5" customHeight="1">
      <c r="A56" s="72"/>
      <c r="B56" s="72"/>
      <c r="C56" s="72" t="s">
        <v>96</v>
      </c>
      <c r="D56" s="101">
        <v>20421.8</v>
      </c>
      <c r="E56" s="101">
        <v>20160.8</v>
      </c>
      <c r="F56" s="102">
        <f>SUM(D56/E56)*100-100</f>
        <v>1.2945914844649167</v>
      </c>
      <c r="G56" s="101">
        <v>9958.4</v>
      </c>
      <c r="H56" s="101">
        <v>9495.1</v>
      </c>
      <c r="I56" s="96">
        <f>SUM(G56/H56)*100-100</f>
        <v>4.879358827184532</v>
      </c>
    </row>
    <row r="57" ht="13.5" customHeight="1">
      <c r="A57" s="68" t="s">
        <v>97</v>
      </c>
    </row>
    <row r="58" ht="13.5" customHeight="1">
      <c r="A58" s="68" t="s">
        <v>98</v>
      </c>
    </row>
    <row r="59" ht="13.5" customHeight="1"/>
    <row r="60" ht="13.5" customHeight="1"/>
    <row r="61" ht="13.5" customHeight="1"/>
    <row r="62" spans="4:8" ht="13.5" customHeight="1">
      <c r="D62" s="103"/>
      <c r="E62" s="103"/>
      <c r="G62" s="103"/>
      <c r="H62" s="103"/>
    </row>
    <row r="63" spans="4:8" ht="13.5" customHeight="1">
      <c r="D63" s="103"/>
      <c r="E63" s="103"/>
      <c r="G63" s="103"/>
      <c r="H63" s="103"/>
    </row>
    <row r="64" ht="13.5" customHeight="1"/>
    <row r="65" spans="4:9" ht="12.75">
      <c r="D65" s="104"/>
      <c r="E65" s="104"/>
      <c r="F65" s="39"/>
      <c r="G65" s="104"/>
      <c r="H65" s="104"/>
      <c r="I65" s="39"/>
    </row>
    <row r="66" spans="4:9" ht="13.5" customHeight="1">
      <c r="D66" s="39"/>
      <c r="E66" s="39"/>
      <c r="F66" s="39"/>
      <c r="G66" s="39"/>
      <c r="H66" s="39"/>
      <c r="I66" s="39"/>
    </row>
    <row r="67" spans="4:9" ht="12.75">
      <c r="D67" s="39"/>
      <c r="E67" s="39"/>
      <c r="F67" s="39"/>
      <c r="G67" s="39"/>
      <c r="H67" s="39"/>
      <c r="I67" s="39"/>
    </row>
    <row r="68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2">
    <mergeCell ref="D7:E8"/>
    <mergeCell ref="G7:H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workbookViewId="0" topLeftCell="A1">
      <selection activeCell="J1" sqref="J1"/>
    </sheetView>
  </sheetViews>
  <sheetFormatPr defaultColWidth="11.421875" defaultRowHeight="12.75"/>
  <cols>
    <col min="1" max="2" width="9.8515625" style="68" customWidth="1"/>
    <col min="3" max="3" width="11.28125" style="106" customWidth="1"/>
    <col min="4" max="5" width="9.8515625" style="68" customWidth="1"/>
    <col min="6" max="6" width="10.8515625" style="107" customWidth="1"/>
    <col min="7" max="8" width="11.421875" style="68" customWidth="1"/>
    <col min="9" max="9" width="18.57421875" style="77" customWidth="1"/>
    <col min="10" max="16384" width="11.421875" style="68" customWidth="1"/>
  </cols>
  <sheetData>
    <row r="1" ht="13.5" customHeight="1"/>
    <row r="2" ht="13.5" customHeight="1"/>
    <row r="3" spans="1:9" ht="13.5" customHeight="1">
      <c r="A3" s="74"/>
      <c r="B3" s="72"/>
      <c r="C3" s="108" t="s">
        <v>99</v>
      </c>
      <c r="D3" s="72"/>
      <c r="E3" s="72"/>
      <c r="F3" s="109"/>
      <c r="G3" s="72"/>
      <c r="H3" s="72"/>
      <c r="I3" s="72"/>
    </row>
    <row r="4" spans="1:8" ht="13.5" customHeight="1">
      <c r="A4" s="79" t="s">
        <v>56</v>
      </c>
      <c r="B4" s="80"/>
      <c r="C4" s="81"/>
      <c r="D4" s="82" t="s">
        <v>100</v>
      </c>
      <c r="E4" s="83"/>
      <c r="F4" s="110"/>
      <c r="G4" s="77"/>
      <c r="H4" s="77"/>
    </row>
    <row r="5" spans="1:8" ht="13.5" customHeight="1">
      <c r="A5" s="79" t="s">
        <v>59</v>
      </c>
      <c r="B5" s="80"/>
      <c r="C5" s="81"/>
      <c r="D5" s="79" t="s">
        <v>59</v>
      </c>
      <c r="E5" s="80"/>
      <c r="F5" s="111"/>
      <c r="G5" s="77"/>
      <c r="H5" s="77" t="s">
        <v>58</v>
      </c>
    </row>
    <row r="6" spans="1:8" ht="13.5" customHeight="1">
      <c r="A6" s="86">
        <v>2008</v>
      </c>
      <c r="B6" s="86">
        <v>2007</v>
      </c>
      <c r="C6" s="112" t="s">
        <v>34</v>
      </c>
      <c r="D6" s="86">
        <v>2008</v>
      </c>
      <c r="E6" s="86">
        <v>2007</v>
      </c>
      <c r="F6" s="113" t="s">
        <v>34</v>
      </c>
      <c r="G6" s="77"/>
      <c r="H6" s="77"/>
    </row>
    <row r="7" spans="1:8" ht="13.5" customHeight="1">
      <c r="A7" s="179" t="s">
        <v>60</v>
      </c>
      <c r="B7" s="180"/>
      <c r="C7" s="114" t="s">
        <v>36</v>
      </c>
      <c r="D7" s="179" t="s">
        <v>60</v>
      </c>
      <c r="E7" s="180"/>
      <c r="F7" s="115" t="s">
        <v>36</v>
      </c>
      <c r="G7" s="77"/>
      <c r="H7" s="77"/>
    </row>
    <row r="8" spans="1:9" ht="13.5" customHeight="1">
      <c r="A8" s="181"/>
      <c r="B8" s="182"/>
      <c r="C8" s="116" t="s">
        <v>37</v>
      </c>
      <c r="D8" s="181"/>
      <c r="E8" s="182"/>
      <c r="F8" s="117" t="s">
        <v>37</v>
      </c>
      <c r="G8" s="89"/>
      <c r="H8" s="89"/>
      <c r="I8" s="89"/>
    </row>
    <row r="9" spans="1:6" ht="13.5" customHeight="1">
      <c r="A9" s="92"/>
      <c r="B9" s="93"/>
      <c r="C9" s="118"/>
      <c r="D9" s="92"/>
      <c r="E9" s="93"/>
      <c r="F9" s="119"/>
    </row>
    <row r="10" spans="1:7" ht="13.5" customHeight="1">
      <c r="A10" s="92">
        <v>290.6</v>
      </c>
      <c r="B10" s="92">
        <v>364.1</v>
      </c>
      <c r="C10" s="120">
        <f>SUM(A10/B10)*100-100</f>
        <v>-20.18676187860477</v>
      </c>
      <c r="D10" s="92">
        <v>88.8</v>
      </c>
      <c r="E10" s="92">
        <v>122.3</v>
      </c>
      <c r="F10" s="120">
        <f>SUM(D10/E10)*100-100</f>
        <v>-27.391659852820936</v>
      </c>
      <c r="G10" s="68" t="s">
        <v>61</v>
      </c>
    </row>
    <row r="11" spans="1:6" ht="13.5" customHeight="1">
      <c r="A11" s="92"/>
      <c r="B11" s="92"/>
      <c r="C11" s="120"/>
      <c r="D11" s="92"/>
      <c r="E11" s="92"/>
      <c r="F11" s="120"/>
    </row>
    <row r="12" spans="1:7" ht="13.5" customHeight="1">
      <c r="A12" s="92">
        <f>SUM(A14:A22)</f>
        <v>5800.099999999999</v>
      </c>
      <c r="B12" s="92">
        <f>SUM(B14:B22)</f>
        <v>5614.099999999999</v>
      </c>
      <c r="C12" s="120">
        <f>SUM(A12/B12)*100-100</f>
        <v>3.313086692435135</v>
      </c>
      <c r="D12" s="92">
        <f>SUM(D14:D22)</f>
        <v>3337.8</v>
      </c>
      <c r="E12" s="92">
        <f>SUM(E14:E22)</f>
        <v>3270.1</v>
      </c>
      <c r="F12" s="120">
        <f>SUM(D12/E12)*100-100</f>
        <v>2.0702730803339335</v>
      </c>
      <c r="G12" s="68" t="s">
        <v>62</v>
      </c>
    </row>
    <row r="13" spans="1:7" ht="13.5" customHeight="1">
      <c r="A13" s="97"/>
      <c r="B13" s="97"/>
      <c r="C13" s="120"/>
      <c r="D13" s="97"/>
      <c r="E13" s="97"/>
      <c r="F13" s="120"/>
      <c r="G13" s="68" t="s">
        <v>63</v>
      </c>
    </row>
    <row r="14" spans="1:7" ht="13.5" customHeight="1">
      <c r="A14" s="92">
        <v>3483.3</v>
      </c>
      <c r="B14" s="92">
        <v>3406.4</v>
      </c>
      <c r="C14" s="120">
        <f aca="true" t="shared" si="0" ref="C14:C21">SUM(A14/B14)*100-100</f>
        <v>2.257515265382807</v>
      </c>
      <c r="D14" s="92">
        <v>2561.6</v>
      </c>
      <c r="E14" s="92">
        <v>2575.9</v>
      </c>
      <c r="F14" s="120">
        <f aca="true" t="shared" si="1" ref="F14:F21">SUM(D14/E14)*100-100</f>
        <v>-0.5551457742924839</v>
      </c>
      <c r="G14" s="68" t="s">
        <v>64</v>
      </c>
    </row>
    <row r="15" spans="1:7" ht="12">
      <c r="A15" s="92">
        <v>358.8</v>
      </c>
      <c r="B15" s="92">
        <v>364.8</v>
      </c>
      <c r="C15" s="120">
        <f t="shared" si="0"/>
        <v>-1.6447368421052602</v>
      </c>
      <c r="D15" s="92">
        <v>211.7</v>
      </c>
      <c r="E15" s="92">
        <v>204.3</v>
      </c>
      <c r="F15" s="120">
        <f t="shared" si="1"/>
        <v>3.6221243269701375</v>
      </c>
      <c r="G15" s="68" t="s">
        <v>65</v>
      </c>
    </row>
    <row r="16" spans="1:7" ht="13.5" customHeight="1">
      <c r="A16" s="92">
        <v>293.1</v>
      </c>
      <c r="B16" s="92">
        <v>295.9</v>
      </c>
      <c r="C16" s="120">
        <f t="shared" si="0"/>
        <v>-0.9462656302804788</v>
      </c>
      <c r="D16" s="92">
        <v>13.4</v>
      </c>
      <c r="E16" s="92">
        <v>11.5</v>
      </c>
      <c r="F16" s="120">
        <f t="shared" si="1"/>
        <v>16.52173913043478</v>
      </c>
      <c r="G16" s="68" t="s">
        <v>66</v>
      </c>
    </row>
    <row r="17" spans="1:7" ht="13.5" customHeight="1">
      <c r="A17" s="92">
        <v>1109.9</v>
      </c>
      <c r="B17" s="92">
        <v>914.4</v>
      </c>
      <c r="C17" s="120">
        <f t="shared" si="0"/>
        <v>21.380139982502214</v>
      </c>
      <c r="D17" s="92">
        <v>328.7</v>
      </c>
      <c r="E17" s="92">
        <v>228.1</v>
      </c>
      <c r="F17" s="120">
        <f t="shared" si="1"/>
        <v>44.103463393248575</v>
      </c>
      <c r="G17" s="68" t="s">
        <v>67</v>
      </c>
    </row>
    <row r="18" spans="1:7" ht="13.5" customHeight="1">
      <c r="A18" s="92">
        <v>111.2</v>
      </c>
      <c r="B18" s="92">
        <v>144.4</v>
      </c>
      <c r="C18" s="120">
        <f t="shared" si="0"/>
        <v>-22.99168975069253</v>
      </c>
      <c r="D18" s="92">
        <v>15.3</v>
      </c>
      <c r="E18" s="92">
        <v>26.1</v>
      </c>
      <c r="F18" s="120">
        <f t="shared" si="1"/>
        <v>-41.379310344827594</v>
      </c>
      <c r="G18" s="68" t="s">
        <v>68</v>
      </c>
    </row>
    <row r="19" spans="1:7" ht="13.5" customHeight="1">
      <c r="A19" s="92">
        <v>253.9</v>
      </c>
      <c r="B19" s="92">
        <v>275.5</v>
      </c>
      <c r="C19" s="120">
        <f t="shared" si="0"/>
        <v>-7.840290381125229</v>
      </c>
      <c r="D19" s="92">
        <v>152.8</v>
      </c>
      <c r="E19" s="92">
        <v>157</v>
      </c>
      <c r="F19" s="120">
        <f t="shared" si="1"/>
        <v>-2.6751592356687723</v>
      </c>
      <c r="G19" s="68" t="s">
        <v>69</v>
      </c>
    </row>
    <row r="20" spans="1:7" ht="13.5" customHeight="1">
      <c r="A20" s="92"/>
      <c r="B20" s="92"/>
      <c r="C20" s="120"/>
      <c r="D20" s="92"/>
      <c r="E20" s="92"/>
      <c r="F20" s="120"/>
      <c r="G20" s="68" t="s">
        <v>156</v>
      </c>
    </row>
    <row r="21" spans="1:7" ht="13.5" customHeight="1">
      <c r="A21" s="92">
        <v>189.9</v>
      </c>
      <c r="B21" s="92">
        <v>212.7</v>
      </c>
      <c r="C21" s="120">
        <f t="shared" si="0"/>
        <v>-10.71932299012694</v>
      </c>
      <c r="D21" s="92">
        <v>54.3</v>
      </c>
      <c r="E21" s="92">
        <v>67.2</v>
      </c>
      <c r="F21" s="120">
        <f t="shared" si="1"/>
        <v>-19.196428571428584</v>
      </c>
      <c r="G21" s="68" t="s">
        <v>157</v>
      </c>
    </row>
    <row r="22" spans="1:7" ht="13.5" customHeight="1">
      <c r="A22" s="98" t="s">
        <v>71</v>
      </c>
      <c r="B22" s="98" t="s">
        <v>71</v>
      </c>
      <c r="C22" s="121" t="s">
        <v>101</v>
      </c>
      <c r="D22" s="98" t="s">
        <v>71</v>
      </c>
      <c r="E22" s="98" t="s">
        <v>71</v>
      </c>
      <c r="F22" s="121" t="s">
        <v>101</v>
      </c>
      <c r="G22" s="68" t="s">
        <v>70</v>
      </c>
    </row>
    <row r="23" spans="1:6" ht="13.5" customHeight="1">
      <c r="A23" s="92"/>
      <c r="B23" s="92"/>
      <c r="C23" s="118"/>
      <c r="D23" s="92"/>
      <c r="E23" s="92"/>
      <c r="F23" s="94"/>
    </row>
    <row r="24" spans="1:8" ht="12">
      <c r="A24" s="92">
        <v>6090.7</v>
      </c>
      <c r="B24" s="92">
        <f>SUM(B10+B12)</f>
        <v>5978.2</v>
      </c>
      <c r="C24" s="120">
        <f>SUM(A24/B24)*100-100</f>
        <v>1.881837342343843</v>
      </c>
      <c r="D24" s="92">
        <v>3426.6</v>
      </c>
      <c r="E24" s="92">
        <v>3392.5</v>
      </c>
      <c r="F24" s="120">
        <f>SUM(D24/E24)*100-100</f>
        <v>1.0051584377302731</v>
      </c>
      <c r="H24" s="68" t="s">
        <v>73</v>
      </c>
    </row>
    <row r="25" spans="1:6" ht="13.5" customHeight="1">
      <c r="A25" s="92"/>
      <c r="B25" s="92"/>
      <c r="C25" s="92"/>
      <c r="D25" s="92"/>
      <c r="E25" s="92"/>
      <c r="F25" s="118"/>
    </row>
    <row r="26" spans="1:7" ht="13.5" customHeight="1">
      <c r="A26" s="92">
        <v>200.5</v>
      </c>
      <c r="B26" s="92">
        <v>227.3</v>
      </c>
      <c r="C26" s="120">
        <f aca="true" t="shared" si="2" ref="C26:C31">SUM(A26/B26)*100-100</f>
        <v>-11.790585129784432</v>
      </c>
      <c r="D26" s="92">
        <v>93.3</v>
      </c>
      <c r="E26" s="92">
        <v>89.9</v>
      </c>
      <c r="F26" s="120">
        <f>SUM(D26/E26)*100-100</f>
        <v>3.7819799777530534</v>
      </c>
      <c r="G26" s="68" t="s">
        <v>74</v>
      </c>
    </row>
    <row r="27" spans="1:7" ht="12">
      <c r="A27" s="92">
        <v>102.4</v>
      </c>
      <c r="B27" s="92">
        <v>67.4</v>
      </c>
      <c r="C27" s="120">
        <f t="shared" si="2"/>
        <v>51.928783382789334</v>
      </c>
      <c r="D27" s="92">
        <v>29.9</v>
      </c>
      <c r="E27" s="92">
        <v>28.1</v>
      </c>
      <c r="F27" s="120">
        <f>SUM(D27/E27)*100-100</f>
        <v>6.40569395017792</v>
      </c>
      <c r="G27" s="68" t="s">
        <v>75</v>
      </c>
    </row>
    <row r="28" spans="1:7" ht="13.5" customHeight="1">
      <c r="A28" s="92">
        <v>133.6</v>
      </c>
      <c r="B28" s="92">
        <v>119.5</v>
      </c>
      <c r="C28" s="120">
        <f t="shared" si="2"/>
        <v>11.79916317991632</v>
      </c>
      <c r="D28" s="92">
        <v>54</v>
      </c>
      <c r="E28" s="92">
        <v>39</v>
      </c>
      <c r="F28" s="120">
        <f>SUM(D28/E28)*100-100</f>
        <v>38.46153846153845</v>
      </c>
      <c r="G28" s="68" t="s">
        <v>76</v>
      </c>
    </row>
    <row r="29" spans="1:7" ht="13.5" customHeight="1">
      <c r="A29" s="92">
        <v>127.2</v>
      </c>
      <c r="B29" s="92">
        <v>143.8</v>
      </c>
      <c r="C29" s="120">
        <f t="shared" si="2"/>
        <v>-11.543810848400554</v>
      </c>
      <c r="D29" s="92">
        <v>54.9</v>
      </c>
      <c r="E29" s="92">
        <v>66.8</v>
      </c>
      <c r="F29" s="120">
        <f>SUM(D29/E29)*100-100</f>
        <v>-17.814371257485035</v>
      </c>
      <c r="G29" s="68" t="s">
        <v>77</v>
      </c>
    </row>
    <row r="30" spans="1:7" ht="13.5" customHeight="1">
      <c r="A30" s="92">
        <v>2.5</v>
      </c>
      <c r="B30" s="92">
        <v>0.6</v>
      </c>
      <c r="C30" s="120">
        <f t="shared" si="2"/>
        <v>316.6666666666667</v>
      </c>
      <c r="D30" s="92">
        <v>1.9</v>
      </c>
      <c r="E30" s="92">
        <v>0.5</v>
      </c>
      <c r="F30" s="120">
        <f>SUM(D30/E30)*100-100</f>
        <v>280</v>
      </c>
      <c r="G30" s="68" t="s">
        <v>78</v>
      </c>
    </row>
    <row r="31" spans="1:7" ht="12">
      <c r="A31" s="92">
        <v>1.3</v>
      </c>
      <c r="B31" s="92">
        <v>16.8</v>
      </c>
      <c r="C31" s="120">
        <f t="shared" si="2"/>
        <v>-92.26190476190476</v>
      </c>
      <c r="D31" s="92">
        <v>0.9</v>
      </c>
      <c r="E31" s="98" t="s">
        <v>71</v>
      </c>
      <c r="F31" s="121" t="s">
        <v>101</v>
      </c>
      <c r="G31" s="68" t="s">
        <v>79</v>
      </c>
    </row>
    <row r="32" spans="1:6" ht="13.5" customHeight="1">
      <c r="A32" s="92"/>
      <c r="B32" s="92"/>
      <c r="C32" s="120"/>
      <c r="D32" s="92"/>
      <c r="E32" s="92"/>
      <c r="F32" s="118"/>
    </row>
    <row r="33" spans="1:8" ht="13.5" customHeight="1">
      <c r="A33" s="92">
        <v>567.5</v>
      </c>
      <c r="B33" s="92">
        <v>575.3</v>
      </c>
      <c r="C33" s="120">
        <f>SUM(A33/B33)*100-100</f>
        <v>-1.3558143577263877</v>
      </c>
      <c r="D33" s="92">
        <f>SUM(D26:D31)</f>
        <v>234.9</v>
      </c>
      <c r="E33" s="92">
        <f>SUM(E26:E31)</f>
        <v>224.3</v>
      </c>
      <c r="F33" s="120">
        <f>SUM(D33/E33)*100-100</f>
        <v>4.725813642443157</v>
      </c>
      <c r="H33" s="68" t="s">
        <v>80</v>
      </c>
    </row>
    <row r="34" spans="1:6" ht="12">
      <c r="A34" s="92"/>
      <c r="B34" s="92"/>
      <c r="C34" s="120"/>
      <c r="D34" s="92"/>
      <c r="E34" s="92"/>
      <c r="F34" s="120"/>
    </row>
    <row r="35" spans="1:7" ht="13.5" customHeight="1">
      <c r="A35" s="92">
        <v>523.3</v>
      </c>
      <c r="B35" s="92">
        <v>450.3</v>
      </c>
      <c r="C35" s="120">
        <f>SUM(A35/B35)*100-100</f>
        <v>16.211414612480553</v>
      </c>
      <c r="D35" s="92">
        <v>356.6</v>
      </c>
      <c r="E35" s="92">
        <v>365.3</v>
      </c>
      <c r="F35" s="120">
        <f>SUM(D35/E35)*100-100</f>
        <v>-2.3816041609635903</v>
      </c>
      <c r="G35" s="68" t="s">
        <v>81</v>
      </c>
    </row>
    <row r="36" spans="1:7" ht="13.5" customHeight="1">
      <c r="A36" s="92">
        <v>218</v>
      </c>
      <c r="B36" s="92">
        <v>193.5</v>
      </c>
      <c r="C36" s="120">
        <f>SUM(A36/B36)*100-100</f>
        <v>12.661498708010342</v>
      </c>
      <c r="D36" s="92">
        <v>137.6</v>
      </c>
      <c r="E36" s="92">
        <v>121.4</v>
      </c>
      <c r="F36" s="120">
        <f>SUM(D36/E36)*100-100</f>
        <v>13.344316309719929</v>
      </c>
      <c r="G36" s="68" t="s">
        <v>82</v>
      </c>
    </row>
    <row r="37" spans="1:7" ht="13.5" customHeight="1">
      <c r="A37" s="92">
        <v>679.5</v>
      </c>
      <c r="B37" s="92">
        <v>649.8</v>
      </c>
      <c r="C37" s="120">
        <f>SUM(A37/B37)*100-100</f>
        <v>4.570637119113584</v>
      </c>
      <c r="D37" s="92">
        <v>322.9</v>
      </c>
      <c r="E37" s="92">
        <v>274.8</v>
      </c>
      <c r="F37" s="120">
        <f>SUM(D37/E37)*100-100</f>
        <v>17.503639010189204</v>
      </c>
      <c r="G37" s="68" t="s">
        <v>83</v>
      </c>
    </row>
    <row r="38" spans="1:7" ht="13.5" customHeight="1">
      <c r="A38" s="92">
        <v>0</v>
      </c>
      <c r="B38" s="92">
        <v>0</v>
      </c>
      <c r="C38" s="94" t="s">
        <v>102</v>
      </c>
      <c r="D38" s="92">
        <v>0</v>
      </c>
      <c r="E38" s="92">
        <v>0</v>
      </c>
      <c r="F38" s="94" t="s">
        <v>103</v>
      </c>
      <c r="G38" s="68" t="s">
        <v>84</v>
      </c>
    </row>
    <row r="39" spans="1:7" ht="13.5" customHeight="1">
      <c r="A39" s="92">
        <v>0</v>
      </c>
      <c r="B39" s="92">
        <v>2.1</v>
      </c>
      <c r="C39" s="94" t="s">
        <v>102</v>
      </c>
      <c r="D39" s="92">
        <v>0</v>
      </c>
      <c r="E39" s="92">
        <v>1.8</v>
      </c>
      <c r="F39" s="94" t="s">
        <v>103</v>
      </c>
      <c r="G39" s="68" t="s">
        <v>85</v>
      </c>
    </row>
    <row r="40" spans="1:7" ht="12">
      <c r="A40" s="92">
        <v>120.7</v>
      </c>
      <c r="B40" s="92">
        <v>167.4</v>
      </c>
      <c r="C40" s="120">
        <f>SUM(A40/B40)*100-100</f>
        <v>-27.897252090800478</v>
      </c>
      <c r="D40" s="92">
        <v>95.3</v>
      </c>
      <c r="E40" s="92">
        <v>94.9</v>
      </c>
      <c r="F40" s="120">
        <f>SUM(D40/E40)*100-100</f>
        <v>0.4214963119072621</v>
      </c>
      <c r="G40" s="68" t="s">
        <v>86</v>
      </c>
    </row>
    <row r="41" spans="1:7" ht="13.5" customHeight="1">
      <c r="A41" s="98" t="s">
        <v>71</v>
      </c>
      <c r="B41" s="98" t="s">
        <v>71</v>
      </c>
      <c r="C41" s="94" t="s">
        <v>102</v>
      </c>
      <c r="D41" s="98" t="s">
        <v>71</v>
      </c>
      <c r="E41" s="98" t="s">
        <v>71</v>
      </c>
      <c r="F41" s="121" t="s">
        <v>101</v>
      </c>
      <c r="G41" s="68" t="s">
        <v>87</v>
      </c>
    </row>
    <row r="42" spans="1:6" ht="13.5" customHeight="1">
      <c r="A42" s="92"/>
      <c r="B42" s="92"/>
      <c r="C42" s="120"/>
      <c r="D42" s="92"/>
      <c r="E42" s="92"/>
      <c r="F42" s="120"/>
    </row>
    <row r="43" spans="1:8" ht="13.5" customHeight="1">
      <c r="A43" s="92">
        <v>1541.5</v>
      </c>
      <c r="B43" s="92">
        <f>SUM(B35:B40)</f>
        <v>1463.1</v>
      </c>
      <c r="C43" s="120">
        <f>SUM(A43/B43)*100-100</f>
        <v>5.358485407695994</v>
      </c>
      <c r="D43" s="92">
        <v>912.4</v>
      </c>
      <c r="E43" s="92">
        <f>SUM(E35:E40)</f>
        <v>858.1999999999999</v>
      </c>
      <c r="F43" s="120">
        <f>SUM(D43/E43)*100-100</f>
        <v>6.315544162199956</v>
      </c>
      <c r="H43" s="68" t="s">
        <v>88</v>
      </c>
    </row>
    <row r="44" spans="1:6" ht="13.5" customHeight="1">
      <c r="A44" s="92"/>
      <c r="B44" s="92"/>
      <c r="C44" s="120"/>
      <c r="D44" s="92"/>
      <c r="E44" s="92"/>
      <c r="F44" s="120"/>
    </row>
    <row r="45" spans="1:7" ht="12">
      <c r="A45" s="92">
        <v>221.1</v>
      </c>
      <c r="B45" s="92">
        <v>178.8</v>
      </c>
      <c r="C45" s="120">
        <f>SUM(A45/B45)*100-100</f>
        <v>23.657718120805356</v>
      </c>
      <c r="D45" s="92">
        <v>184.2</v>
      </c>
      <c r="E45" s="92">
        <v>150</v>
      </c>
      <c r="F45" s="120">
        <f>SUM(D45/E45)*100-100</f>
        <v>22.799999999999997</v>
      </c>
      <c r="G45" s="68" t="s">
        <v>89</v>
      </c>
    </row>
    <row r="46" spans="1:7" ht="13.5" customHeight="1">
      <c r="A46" s="92">
        <v>829.7</v>
      </c>
      <c r="B46" s="92">
        <v>1069.7</v>
      </c>
      <c r="C46" s="120">
        <f>SUM(A46/B46)*100-100</f>
        <v>-22.43619706459755</v>
      </c>
      <c r="D46" s="92">
        <v>600.6</v>
      </c>
      <c r="E46" s="92">
        <v>501.6</v>
      </c>
      <c r="F46" s="120">
        <f>SUM(D46/E46)*100-100</f>
        <v>19.736842105263165</v>
      </c>
      <c r="G46" s="68" t="s">
        <v>90</v>
      </c>
    </row>
    <row r="47" spans="1:7" ht="13.5" customHeight="1">
      <c r="A47" s="92">
        <v>487</v>
      </c>
      <c r="B47" s="92">
        <v>321</v>
      </c>
      <c r="C47" s="120">
        <f>SUM(A47/B47)*100-100</f>
        <v>51.713395638629294</v>
      </c>
      <c r="D47" s="92">
        <v>348.2</v>
      </c>
      <c r="E47" s="92">
        <v>216.7</v>
      </c>
      <c r="F47" s="120">
        <f>SUM(D47/E47)*100-100</f>
        <v>60.682971850484535</v>
      </c>
      <c r="G47" s="68" t="s">
        <v>91</v>
      </c>
    </row>
    <row r="48" spans="1:7" ht="12">
      <c r="A48" s="92">
        <v>4532.9</v>
      </c>
      <c r="B48" s="92">
        <v>4571.6</v>
      </c>
      <c r="C48" s="120">
        <f>SUM(A48/B48)*100-100</f>
        <v>-0.8465307550966941</v>
      </c>
      <c r="D48" s="92">
        <v>3423.2</v>
      </c>
      <c r="E48" s="92">
        <v>3486.5</v>
      </c>
      <c r="F48" s="120">
        <f>SUM(D48/E48)*100-100</f>
        <v>-1.8155743582389192</v>
      </c>
      <c r="G48" s="68" t="s">
        <v>92</v>
      </c>
    </row>
    <row r="49" spans="1:6" ht="13.5" customHeight="1">
      <c r="A49" s="92"/>
      <c r="B49" s="92"/>
      <c r="C49" s="120"/>
      <c r="D49" s="92"/>
      <c r="E49" s="92"/>
      <c r="F49" s="120"/>
    </row>
    <row r="50" spans="1:8" ht="13.5" customHeight="1">
      <c r="A50" s="92">
        <v>6070.8</v>
      </c>
      <c r="B50" s="92">
        <f>SUM(B45:B49)</f>
        <v>6141.1</v>
      </c>
      <c r="C50" s="120">
        <f>SUM(A50/B50)*100-100</f>
        <v>-1.1447460552669781</v>
      </c>
      <c r="D50" s="92">
        <v>4556.3</v>
      </c>
      <c r="E50" s="92">
        <v>4354.9</v>
      </c>
      <c r="F50" s="120">
        <f>SUM(D50/E50)*100-100</f>
        <v>4.6246756527130515</v>
      </c>
      <c r="H50" s="68" t="s">
        <v>93</v>
      </c>
    </row>
    <row r="51" spans="1:6" ht="13.5" customHeight="1">
      <c r="A51" s="92"/>
      <c r="B51" s="92"/>
      <c r="C51" s="120"/>
      <c r="D51" s="92"/>
      <c r="E51" s="92"/>
      <c r="F51" s="120"/>
    </row>
    <row r="52" spans="1:7" ht="12">
      <c r="A52" s="92">
        <v>104.7</v>
      </c>
      <c r="B52" s="92">
        <v>84.9</v>
      </c>
      <c r="C52" s="120">
        <f>SUM(A52/B52)*100-100</f>
        <v>23.321554770318016</v>
      </c>
      <c r="D52" s="92">
        <v>73.8</v>
      </c>
      <c r="E52" s="92">
        <v>51.9</v>
      </c>
      <c r="F52" s="120">
        <f>SUM(D52/E52)*100-100</f>
        <v>42.19653179190752</v>
      </c>
      <c r="G52" s="68" t="s">
        <v>94</v>
      </c>
    </row>
    <row r="53" spans="1:6" ht="13.5" customHeight="1">
      <c r="A53" s="92"/>
      <c r="B53" s="92"/>
      <c r="C53" s="118"/>
      <c r="D53" s="92"/>
      <c r="E53" s="92"/>
      <c r="F53" s="94"/>
    </row>
    <row r="54" spans="1:7" ht="13.5" customHeight="1">
      <c r="A54" s="98" t="s">
        <v>71</v>
      </c>
      <c r="B54" s="98" t="s">
        <v>71</v>
      </c>
      <c r="C54" s="94" t="s">
        <v>102</v>
      </c>
      <c r="D54" s="98" t="s">
        <v>71</v>
      </c>
      <c r="E54" s="98" t="s">
        <v>71</v>
      </c>
      <c r="F54" s="94" t="s">
        <v>102</v>
      </c>
      <c r="G54" s="68" t="s">
        <v>95</v>
      </c>
    </row>
    <row r="55" spans="1:6" ht="12">
      <c r="A55" s="92"/>
      <c r="B55" s="92"/>
      <c r="C55" s="118"/>
      <c r="D55" s="92"/>
      <c r="E55" s="92"/>
      <c r="F55" s="94" t="s">
        <v>41</v>
      </c>
    </row>
    <row r="56" spans="1:9" ht="13.5" customHeight="1">
      <c r="A56" s="101">
        <v>14375.2</v>
      </c>
      <c r="B56" s="101">
        <v>14242.7</v>
      </c>
      <c r="C56" s="122">
        <f>SUM(A56/B56)*100-100</f>
        <v>0.9303011367226759</v>
      </c>
      <c r="D56" s="101">
        <v>9204.1</v>
      </c>
      <c r="E56" s="101">
        <v>8881.8</v>
      </c>
      <c r="F56" s="122">
        <f>SUM(D56/E56)*100-100</f>
        <v>3.628768943232231</v>
      </c>
      <c r="G56" s="123" t="s">
        <v>56</v>
      </c>
      <c r="H56" s="123"/>
      <c r="I56" s="72"/>
    </row>
    <row r="57" spans="1:8" ht="13.5" customHeight="1">
      <c r="A57" s="124"/>
      <c r="B57" s="124"/>
      <c r="C57" s="125"/>
      <c r="D57" s="124"/>
      <c r="E57" s="124"/>
      <c r="F57" s="125"/>
      <c r="G57" s="105"/>
      <c r="H57" s="105"/>
    </row>
    <row r="58" spans="1:8" ht="13.5" customHeight="1">
      <c r="A58" s="124"/>
      <c r="B58" s="124"/>
      <c r="C58" s="125"/>
      <c r="D58" s="124"/>
      <c r="E58" s="124"/>
      <c r="F58" s="125"/>
      <c r="G58" s="105"/>
      <c r="H58" s="105"/>
    </row>
    <row r="59" spans="1:8" ht="13.5" customHeight="1">
      <c r="A59" s="124"/>
      <c r="B59" s="124"/>
      <c r="C59" s="125"/>
      <c r="D59" s="124"/>
      <c r="E59" s="124"/>
      <c r="F59" s="125"/>
      <c r="G59" s="105"/>
      <c r="H59" s="105"/>
    </row>
    <row r="60" spans="1:8" ht="13.5" customHeight="1">
      <c r="A60" s="124"/>
      <c r="B60" s="124"/>
      <c r="C60" s="125"/>
      <c r="D60" s="124"/>
      <c r="E60" s="124"/>
      <c r="F60" s="125"/>
      <c r="G60" s="105"/>
      <c r="H60" s="105"/>
    </row>
    <row r="61" ht="13.5" customHeight="1"/>
    <row r="62" spans="1:5" ht="13.5" customHeight="1">
      <c r="A62" s="103"/>
      <c r="B62" s="103"/>
      <c r="D62" s="103"/>
      <c r="E62" s="103"/>
    </row>
    <row r="63" spans="1:5" ht="13.5" customHeight="1">
      <c r="A63" s="103"/>
      <c r="B63" s="103"/>
      <c r="D63" s="103"/>
      <c r="E63" s="103"/>
    </row>
    <row r="64" ht="13.5" customHeight="1"/>
    <row r="65" spans="1:5" ht="12.75">
      <c r="A65" s="104"/>
      <c r="B65" s="126"/>
      <c r="C65" s="39"/>
      <c r="D65" s="104"/>
      <c r="E65" s="126"/>
    </row>
    <row r="66" spans="1:5" ht="13.5" customHeight="1">
      <c r="A66" s="39"/>
      <c r="C66" s="39"/>
      <c r="D66" s="39"/>
      <c r="E66" s="39"/>
    </row>
    <row r="67" spans="1:5" ht="12.75">
      <c r="A67" s="39"/>
      <c r="B67" s="39"/>
      <c r="C67" s="39"/>
      <c r="D67" s="39"/>
      <c r="E67" s="39"/>
    </row>
    <row r="68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2">
    <mergeCell ref="A7:B8"/>
    <mergeCell ref="D7:E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68" customWidth="1"/>
    <col min="2" max="2" width="24.8515625" style="68" customWidth="1"/>
    <col min="3" max="3" width="6.140625" style="68" customWidth="1"/>
    <col min="4" max="4" width="1.8515625" style="68" hidden="1" customWidth="1"/>
    <col min="5" max="6" width="9.7109375" style="128" customWidth="1"/>
    <col min="7" max="7" width="11.421875" style="129" customWidth="1"/>
    <col min="8" max="9" width="9.7109375" style="128" customWidth="1"/>
    <col min="10" max="10" width="11.421875" style="107" customWidth="1"/>
    <col min="11" max="16384" width="11.421875" style="68" customWidth="1"/>
  </cols>
  <sheetData>
    <row r="1" ht="12">
      <c r="A1" s="127" t="s">
        <v>155</v>
      </c>
    </row>
    <row r="2" ht="13.5" customHeight="1"/>
    <row r="3" spans="1:10" ht="13.5" customHeight="1">
      <c r="A3" s="72"/>
      <c r="B3" s="74"/>
      <c r="C3" s="72"/>
      <c r="D3" s="73"/>
      <c r="E3" s="183" t="s">
        <v>40</v>
      </c>
      <c r="F3" s="184"/>
      <c r="G3" s="185"/>
      <c r="H3" s="183" t="s">
        <v>44</v>
      </c>
      <c r="I3" s="184"/>
      <c r="J3" s="184"/>
    </row>
    <row r="4" spans="1:10" ht="13.5" customHeight="1">
      <c r="A4" s="130" t="s">
        <v>104</v>
      </c>
      <c r="B4" s="131"/>
      <c r="C4" s="77"/>
      <c r="D4" s="78"/>
      <c r="E4" s="186"/>
      <c r="F4" s="187"/>
      <c r="G4" s="188"/>
      <c r="H4" s="186"/>
      <c r="I4" s="187"/>
      <c r="J4" s="187"/>
    </row>
    <row r="5" spans="1:10" ht="13.5" customHeight="1">
      <c r="A5" s="132" t="s">
        <v>105</v>
      </c>
      <c r="B5" s="77" t="s">
        <v>106</v>
      </c>
      <c r="C5" s="77"/>
      <c r="D5" s="78"/>
      <c r="E5" s="79" t="s">
        <v>59</v>
      </c>
      <c r="F5" s="133"/>
      <c r="G5" s="134"/>
      <c r="H5" s="79" t="s">
        <v>59</v>
      </c>
      <c r="I5" s="133"/>
      <c r="J5" s="135"/>
    </row>
    <row r="6" spans="1:10" ht="13.5" customHeight="1">
      <c r="A6" s="130" t="s">
        <v>107</v>
      </c>
      <c r="B6" s="131"/>
      <c r="C6" s="77"/>
      <c r="D6" s="78"/>
      <c r="E6" s="86">
        <v>2008</v>
      </c>
      <c r="F6" s="86">
        <v>2007</v>
      </c>
      <c r="G6" s="136" t="s">
        <v>34</v>
      </c>
      <c r="H6" s="86">
        <v>2008</v>
      </c>
      <c r="I6" s="86">
        <v>2007</v>
      </c>
      <c r="J6" s="137" t="s">
        <v>34</v>
      </c>
    </row>
    <row r="7" spans="1:10" ht="13.5" customHeight="1">
      <c r="A7" s="130" t="s">
        <v>108</v>
      </c>
      <c r="B7" s="131"/>
      <c r="C7" s="77"/>
      <c r="D7" s="78"/>
      <c r="E7" s="183" t="s">
        <v>109</v>
      </c>
      <c r="F7" s="185"/>
      <c r="G7" s="138" t="s">
        <v>36</v>
      </c>
      <c r="H7" s="183" t="s">
        <v>109</v>
      </c>
      <c r="I7" s="185"/>
      <c r="J7" s="139" t="s">
        <v>36</v>
      </c>
    </row>
    <row r="8" spans="1:10" ht="13.5" customHeight="1">
      <c r="A8" s="89"/>
      <c r="B8" s="140"/>
      <c r="C8" s="89"/>
      <c r="D8" s="90"/>
      <c r="E8" s="186"/>
      <c r="F8" s="188"/>
      <c r="G8" s="141" t="s">
        <v>37</v>
      </c>
      <c r="H8" s="186"/>
      <c r="I8" s="188"/>
      <c r="J8" s="142" t="s">
        <v>37</v>
      </c>
    </row>
    <row r="9" spans="1:11" ht="13.5" customHeight="1">
      <c r="A9" s="78"/>
      <c r="E9" s="143"/>
      <c r="F9" s="143"/>
      <c r="G9" s="144"/>
      <c r="H9" s="143"/>
      <c r="I9" s="143"/>
      <c r="J9" s="145"/>
      <c r="K9" s="77"/>
    </row>
    <row r="10" spans="1:10" ht="13.5" customHeight="1">
      <c r="A10" s="146">
        <v>1</v>
      </c>
      <c r="B10" s="68" t="s">
        <v>110</v>
      </c>
      <c r="E10" s="92">
        <v>187.5</v>
      </c>
      <c r="F10" s="92">
        <v>82.2</v>
      </c>
      <c r="G10" s="120">
        <f>SUM(E10/F10)*100-100</f>
        <v>128.1021897810219</v>
      </c>
      <c r="H10" s="92">
        <v>193.1</v>
      </c>
      <c r="I10" s="92">
        <v>489.3</v>
      </c>
      <c r="J10" s="147">
        <f>SUM(H10/I10)*100-100</f>
        <v>-60.53545881872062</v>
      </c>
    </row>
    <row r="11" spans="1:10" ht="13.5" customHeight="1">
      <c r="A11" s="146">
        <v>3</v>
      </c>
      <c r="B11" s="68" t="s">
        <v>111</v>
      </c>
      <c r="E11" s="92">
        <v>407.5</v>
      </c>
      <c r="F11" s="92">
        <v>395.1</v>
      </c>
      <c r="G11" s="120">
        <f>SUM(E11/F11)*100-100</f>
        <v>3.1384459630473316</v>
      </c>
      <c r="H11" s="92">
        <v>157</v>
      </c>
      <c r="I11" s="92">
        <v>138.6</v>
      </c>
      <c r="J11" s="147">
        <f>SUM(H11/I11)*100-100</f>
        <v>13.275613275613281</v>
      </c>
    </row>
    <row r="12" spans="1:10" ht="13.5" customHeight="1">
      <c r="A12" s="146">
        <v>4</v>
      </c>
      <c r="B12" s="68" t="s">
        <v>112</v>
      </c>
      <c r="E12" s="92">
        <v>112</v>
      </c>
      <c r="F12" s="92">
        <v>97.4</v>
      </c>
      <c r="G12" s="120">
        <f>SUM(E12/F12)*100-100</f>
        <v>14.989733059548243</v>
      </c>
      <c r="H12" s="92">
        <v>82.9</v>
      </c>
      <c r="I12" s="92">
        <v>88.4</v>
      </c>
      <c r="J12" s="147">
        <f>SUM(H12/I12)*100-100</f>
        <v>-6.221719457013577</v>
      </c>
    </row>
    <row r="13" spans="1:10" ht="13.5" customHeight="1">
      <c r="A13" s="146">
        <v>5</v>
      </c>
      <c r="B13" s="68" t="s">
        <v>113</v>
      </c>
      <c r="E13" s="92">
        <v>182.8</v>
      </c>
      <c r="F13" s="92">
        <v>212.9</v>
      </c>
      <c r="G13" s="120">
        <f>SUM(E13/F13)*100-100</f>
        <v>-14.138093001409118</v>
      </c>
      <c r="H13" s="92">
        <v>175.1</v>
      </c>
      <c r="I13" s="92">
        <v>241.4</v>
      </c>
      <c r="J13" s="147">
        <f>SUM(H13/I13)*100-100</f>
        <v>-27.464788732394368</v>
      </c>
    </row>
    <row r="14" spans="1:10" ht="13.5" customHeight="1">
      <c r="A14" s="146">
        <v>9</v>
      </c>
      <c r="B14" s="68" t="s">
        <v>114</v>
      </c>
      <c r="E14" s="92">
        <v>281.2</v>
      </c>
      <c r="F14" s="92">
        <v>295</v>
      </c>
      <c r="G14" s="120">
        <f>SUM(E14/F14)*100-100</f>
        <v>-4.6779661016949206</v>
      </c>
      <c r="H14" s="92">
        <v>102.8</v>
      </c>
      <c r="I14" s="92">
        <v>101.9</v>
      </c>
      <c r="J14" s="147">
        <f>SUM(H14/I14)*100-100</f>
        <v>0.883218842001952</v>
      </c>
    </row>
    <row r="15" spans="1:10" ht="12">
      <c r="A15" s="78"/>
      <c r="E15" s="92"/>
      <c r="F15" s="92"/>
      <c r="G15" s="120"/>
      <c r="H15" s="92"/>
      <c r="I15" s="92"/>
      <c r="J15" s="147"/>
    </row>
    <row r="16" spans="1:10" ht="13.5" customHeight="1">
      <c r="A16" s="146">
        <v>11</v>
      </c>
      <c r="B16" s="68" t="s">
        <v>115</v>
      </c>
      <c r="E16" s="92">
        <v>17.1</v>
      </c>
      <c r="F16" s="92">
        <v>9.1</v>
      </c>
      <c r="G16" s="120">
        <f aca="true" t="shared" si="0" ref="G16:G22">SUM(E16/F16)*100-100</f>
        <v>87.91208791208794</v>
      </c>
      <c r="H16" s="92">
        <v>41.1</v>
      </c>
      <c r="I16" s="92">
        <v>30.2</v>
      </c>
      <c r="J16" s="147">
        <f aca="true" t="shared" si="1" ref="J16:J22">SUM(H16/I16)*100-100</f>
        <v>36.092715231788105</v>
      </c>
    </row>
    <row r="17" spans="1:10" ht="13.5" customHeight="1">
      <c r="A17" s="132">
        <v>12</v>
      </c>
      <c r="B17" s="68" t="s">
        <v>116</v>
      </c>
      <c r="E17" s="92">
        <v>150.5</v>
      </c>
      <c r="F17" s="92">
        <v>121.4</v>
      </c>
      <c r="G17" s="120">
        <f t="shared" si="0"/>
        <v>23.970345963756174</v>
      </c>
      <c r="H17" s="92">
        <v>182.4</v>
      </c>
      <c r="I17" s="92">
        <v>181.5</v>
      </c>
      <c r="J17" s="147">
        <f t="shared" si="1"/>
        <v>0.49586776859504766</v>
      </c>
    </row>
    <row r="18" spans="1:10" ht="13.5" customHeight="1">
      <c r="A18" s="146">
        <v>13</v>
      </c>
      <c r="B18" s="68" t="s">
        <v>117</v>
      </c>
      <c r="E18" s="92">
        <v>505.5</v>
      </c>
      <c r="F18" s="92">
        <v>454.4</v>
      </c>
      <c r="G18" s="120">
        <f t="shared" si="0"/>
        <v>11.245598591549296</v>
      </c>
      <c r="H18" s="92">
        <v>316.8</v>
      </c>
      <c r="I18" s="92">
        <v>309.5</v>
      </c>
      <c r="J18" s="147">
        <f t="shared" si="1"/>
        <v>2.3586429725363587</v>
      </c>
    </row>
    <row r="19" spans="1:10" ht="13.5" customHeight="1">
      <c r="A19" s="146">
        <v>14</v>
      </c>
      <c r="B19" s="68" t="s">
        <v>118</v>
      </c>
      <c r="E19" s="92">
        <v>481.5</v>
      </c>
      <c r="F19" s="92">
        <v>498.9</v>
      </c>
      <c r="G19" s="120">
        <f t="shared" si="0"/>
        <v>-3.4876728803367314</v>
      </c>
      <c r="H19" s="92">
        <v>440.4</v>
      </c>
      <c r="I19" s="92">
        <v>476.1</v>
      </c>
      <c r="J19" s="147">
        <f t="shared" si="1"/>
        <v>-7.4984247006931355</v>
      </c>
    </row>
    <row r="20" spans="1:10" ht="13.5" customHeight="1">
      <c r="A20" s="146">
        <v>16</v>
      </c>
      <c r="B20" s="68" t="s">
        <v>119</v>
      </c>
      <c r="E20" s="92">
        <v>501.9</v>
      </c>
      <c r="F20" s="92">
        <v>494.7</v>
      </c>
      <c r="G20" s="120">
        <f t="shared" si="0"/>
        <v>1.455427531837472</v>
      </c>
      <c r="H20" s="92">
        <v>269</v>
      </c>
      <c r="I20" s="92">
        <v>275.8</v>
      </c>
      <c r="J20" s="147">
        <f t="shared" si="1"/>
        <v>-2.4655547498187076</v>
      </c>
    </row>
    <row r="21" spans="1:10" ht="13.5" customHeight="1">
      <c r="A21" s="146">
        <v>17</v>
      </c>
      <c r="B21" s="68" t="s">
        <v>120</v>
      </c>
      <c r="E21" s="92">
        <v>114.1</v>
      </c>
      <c r="F21" s="92">
        <v>49.5</v>
      </c>
      <c r="G21" s="120">
        <f t="shared" si="0"/>
        <v>130.5050505050505</v>
      </c>
      <c r="H21" s="92">
        <v>268.9</v>
      </c>
      <c r="I21" s="92">
        <v>201.6</v>
      </c>
      <c r="J21" s="147">
        <f t="shared" si="1"/>
        <v>33.382936507936506</v>
      </c>
    </row>
    <row r="22" spans="1:10" ht="13.5" customHeight="1">
      <c r="A22" s="146">
        <v>18</v>
      </c>
      <c r="B22" s="68" t="s">
        <v>121</v>
      </c>
      <c r="E22" s="92">
        <v>994.3</v>
      </c>
      <c r="F22" s="92">
        <v>1015.4</v>
      </c>
      <c r="G22" s="120">
        <f t="shared" si="0"/>
        <v>-2.077998818199717</v>
      </c>
      <c r="H22" s="92">
        <v>129.3</v>
      </c>
      <c r="I22" s="92">
        <v>90.3</v>
      </c>
      <c r="J22" s="147">
        <f t="shared" si="1"/>
        <v>43.18936877076413</v>
      </c>
    </row>
    <row r="23" spans="1:10" ht="12">
      <c r="A23" s="78"/>
      <c r="E23" s="92"/>
      <c r="F23" s="92"/>
      <c r="G23" s="120"/>
      <c r="H23" s="92"/>
      <c r="I23" s="92"/>
      <c r="J23" s="147"/>
    </row>
    <row r="24" spans="1:10" ht="13.5" customHeight="1">
      <c r="A24" s="146">
        <v>21</v>
      </c>
      <c r="B24" s="68" t="s">
        <v>122</v>
      </c>
      <c r="E24" s="92">
        <v>1284.1</v>
      </c>
      <c r="F24" s="92">
        <v>1661.1</v>
      </c>
      <c r="G24" s="120">
        <f>SUM(E24/F24)*100-100</f>
        <v>-22.69580398531093</v>
      </c>
      <c r="H24" s="92">
        <v>0</v>
      </c>
      <c r="I24" s="92">
        <v>1.2</v>
      </c>
      <c r="J24" s="148" t="s">
        <v>123</v>
      </c>
    </row>
    <row r="25" spans="1:13" ht="13.5" customHeight="1">
      <c r="A25" s="146">
        <v>23</v>
      </c>
      <c r="B25" s="68" t="s">
        <v>124</v>
      </c>
      <c r="E25" s="92">
        <v>0</v>
      </c>
      <c r="F25" s="92">
        <v>0</v>
      </c>
      <c r="G25" s="148" t="s">
        <v>123</v>
      </c>
      <c r="H25" s="92">
        <v>0.2</v>
      </c>
      <c r="I25" s="92">
        <v>0.5</v>
      </c>
      <c r="J25" s="147">
        <f>SUM(H25/I25)*100-100</f>
        <v>-60</v>
      </c>
      <c r="K25" s="39"/>
      <c r="L25" s="39"/>
      <c r="M25" s="39"/>
    </row>
    <row r="26" spans="1:10" ht="12">
      <c r="A26" s="78"/>
      <c r="E26" s="92"/>
      <c r="F26" s="92"/>
      <c r="G26" s="149"/>
      <c r="H26" s="92"/>
      <c r="I26" s="92"/>
      <c r="J26" s="150"/>
    </row>
    <row r="27" spans="1:10" ht="13.5" customHeight="1">
      <c r="A27" s="146">
        <v>31</v>
      </c>
      <c r="B27" s="68" t="s">
        <v>125</v>
      </c>
      <c r="E27" s="92">
        <v>1287.1</v>
      </c>
      <c r="F27" s="92">
        <v>1305.3</v>
      </c>
      <c r="G27" s="120">
        <f>SUM(E27/F27)*100-100</f>
        <v>-1.3943154830307236</v>
      </c>
      <c r="H27" s="92">
        <v>0</v>
      </c>
      <c r="I27" s="92">
        <v>0.1</v>
      </c>
      <c r="J27" s="148" t="s">
        <v>123</v>
      </c>
    </row>
    <row r="28" spans="1:10" ht="13.5" customHeight="1">
      <c r="A28" s="132">
        <v>32</v>
      </c>
      <c r="B28" s="68" t="s">
        <v>126</v>
      </c>
      <c r="E28" s="92">
        <v>790.6</v>
      </c>
      <c r="F28" s="92">
        <v>611.2</v>
      </c>
      <c r="G28" s="120">
        <f>SUM(E28/F28)*100-100</f>
        <v>29.352094240837687</v>
      </c>
      <c r="H28" s="92">
        <v>729</v>
      </c>
      <c r="I28" s="92">
        <v>758.3</v>
      </c>
      <c r="J28" s="147">
        <f>SUM(H28/I28)*100-100</f>
        <v>-3.8639061057628794</v>
      </c>
    </row>
    <row r="29" spans="1:10" ht="13.5" customHeight="1">
      <c r="A29" s="132">
        <v>34</v>
      </c>
      <c r="B29" s="68" t="s">
        <v>127</v>
      </c>
      <c r="E29" s="92">
        <v>171</v>
      </c>
      <c r="F29" s="92">
        <v>88.7</v>
      </c>
      <c r="G29" s="120">
        <f>SUM(E29/F29)*100-100</f>
        <v>92.78466741826381</v>
      </c>
      <c r="H29" s="92">
        <v>118.4</v>
      </c>
      <c r="I29" s="92">
        <v>89.7</v>
      </c>
      <c r="J29" s="147">
        <f>SUM(H29/I29)*100-100</f>
        <v>31.995540691192872</v>
      </c>
    </row>
    <row r="30" spans="1:10" ht="12">
      <c r="A30" s="78"/>
      <c r="E30" s="92"/>
      <c r="F30" s="92"/>
      <c r="G30" s="120"/>
      <c r="H30" s="92"/>
      <c r="I30" s="92"/>
      <c r="J30" s="150"/>
    </row>
    <row r="31" spans="1:10" ht="13.5" customHeight="1">
      <c r="A31" s="132">
        <v>41</v>
      </c>
      <c r="B31" s="68" t="s">
        <v>128</v>
      </c>
      <c r="E31" s="92">
        <v>2338.1</v>
      </c>
      <c r="F31" s="92">
        <v>2235.6</v>
      </c>
      <c r="G31" s="120">
        <f>SUM(E31/F31)*100-100</f>
        <v>4.584898908570409</v>
      </c>
      <c r="H31" s="92">
        <v>0.2</v>
      </c>
      <c r="I31" s="92">
        <v>0.7</v>
      </c>
      <c r="J31" s="147">
        <f>SUM(H31/I31)*100-100</f>
        <v>-71.42857142857142</v>
      </c>
    </row>
    <row r="32" spans="1:10" ht="13.5" customHeight="1">
      <c r="A32" s="132">
        <v>45</v>
      </c>
      <c r="B32" s="68" t="s">
        <v>129</v>
      </c>
      <c r="E32" s="92">
        <v>101.3</v>
      </c>
      <c r="F32" s="92">
        <v>246.2</v>
      </c>
      <c r="G32" s="120">
        <f>SUM(E32/F32)*100-100</f>
        <v>-58.85458976441917</v>
      </c>
      <c r="H32" s="92">
        <v>69.1</v>
      </c>
      <c r="I32" s="92">
        <v>162.8</v>
      </c>
      <c r="J32" s="147">
        <f>SUM(H32/I32)*100-100</f>
        <v>-57.55528255528256</v>
      </c>
    </row>
    <row r="33" spans="1:10" ht="12">
      <c r="A33" s="78"/>
      <c r="E33" s="92"/>
      <c r="F33" s="92"/>
      <c r="G33" s="120"/>
      <c r="H33" s="92"/>
      <c r="I33" s="92"/>
      <c r="J33" s="147"/>
    </row>
    <row r="34" spans="1:10" ht="13.5" customHeight="1">
      <c r="A34" s="132">
        <v>52</v>
      </c>
      <c r="B34" s="68" t="s">
        <v>130</v>
      </c>
      <c r="E34" s="92">
        <v>63.8</v>
      </c>
      <c r="F34" s="92">
        <v>52.4</v>
      </c>
      <c r="G34" s="120">
        <f>SUM(E34/F34)*100-100</f>
        <v>21.755725190839698</v>
      </c>
      <c r="H34" s="92">
        <v>119.5</v>
      </c>
      <c r="I34" s="92">
        <v>85</v>
      </c>
      <c r="J34" s="147">
        <f>SUM(H34/I34)*100-100</f>
        <v>40.588235294117624</v>
      </c>
    </row>
    <row r="35" spans="1:10" ht="13.5" customHeight="1">
      <c r="A35" s="132">
        <v>53</v>
      </c>
      <c r="B35" s="68" t="s">
        <v>131</v>
      </c>
      <c r="E35" s="92">
        <v>130.4</v>
      </c>
      <c r="F35" s="92">
        <v>165.9</v>
      </c>
      <c r="G35" s="120">
        <f>SUM(E35/F35)*100-100</f>
        <v>-21.398432790837845</v>
      </c>
      <c r="H35" s="92">
        <v>260.7</v>
      </c>
      <c r="I35" s="92">
        <v>228.3</v>
      </c>
      <c r="J35" s="147">
        <f>SUM(H35/I35)*100-100</f>
        <v>14.191852825229944</v>
      </c>
    </row>
    <row r="36" spans="1:10" ht="13.5" customHeight="1">
      <c r="A36" s="132">
        <v>54</v>
      </c>
      <c r="B36" s="68" t="s">
        <v>132</v>
      </c>
      <c r="E36" s="92">
        <v>97.6</v>
      </c>
      <c r="F36" s="92">
        <v>133.7</v>
      </c>
      <c r="G36" s="120">
        <f>SUM(E36/F36)*100-100</f>
        <v>-27.000747943156327</v>
      </c>
      <c r="H36" s="92">
        <v>220.3</v>
      </c>
      <c r="I36" s="92">
        <v>180.1</v>
      </c>
      <c r="J36" s="147">
        <f>SUM(H36/I36)*100-100</f>
        <v>22.320932815102722</v>
      </c>
    </row>
    <row r="37" spans="1:10" ht="13.5" customHeight="1">
      <c r="A37" s="132">
        <v>55</v>
      </c>
      <c r="B37" s="68" t="s">
        <v>133</v>
      </c>
      <c r="E37" s="92">
        <v>86.7</v>
      </c>
      <c r="F37" s="92">
        <v>102.7</v>
      </c>
      <c r="G37" s="120">
        <f>SUM(E37/F37)*100-100</f>
        <v>-15.579357351509245</v>
      </c>
      <c r="H37" s="92">
        <v>100</v>
      </c>
      <c r="I37" s="92">
        <v>93</v>
      </c>
      <c r="J37" s="147">
        <f>SUM(H37/I37)*100-100</f>
        <v>7.526881720430097</v>
      </c>
    </row>
    <row r="38" spans="1:10" ht="13.5" customHeight="1">
      <c r="A38" s="132">
        <v>56</v>
      </c>
      <c r="B38" s="68" t="s">
        <v>134</v>
      </c>
      <c r="E38" s="92">
        <v>296.9</v>
      </c>
      <c r="F38" s="92">
        <v>259.6</v>
      </c>
      <c r="G38" s="120">
        <f>SUM(E38/F38)*100-100</f>
        <v>14.368258859784248</v>
      </c>
      <c r="H38" s="92">
        <v>225</v>
      </c>
      <c r="I38" s="92">
        <v>228.9</v>
      </c>
      <c r="J38" s="147">
        <f>SUM(H38/I38)*100-100</f>
        <v>-1.703800786369598</v>
      </c>
    </row>
    <row r="39" spans="1:10" ht="12">
      <c r="A39" s="78"/>
      <c r="E39" s="92"/>
      <c r="F39" s="92"/>
      <c r="G39" s="149"/>
      <c r="H39" s="92"/>
      <c r="I39" s="92"/>
      <c r="J39" s="147"/>
    </row>
    <row r="40" spans="1:10" ht="13.5" customHeight="1">
      <c r="A40" s="132">
        <v>62</v>
      </c>
      <c r="B40" s="68" t="s">
        <v>135</v>
      </c>
      <c r="E40" s="92">
        <v>1.8</v>
      </c>
      <c r="F40" s="92">
        <v>0.9</v>
      </c>
      <c r="G40" s="120">
        <f>SUM(E40/F40)*100-100</f>
        <v>100</v>
      </c>
      <c r="H40" s="92">
        <v>16.5</v>
      </c>
      <c r="I40" s="92">
        <v>16</v>
      </c>
      <c r="J40" s="147">
        <f>SUM(H40/I40)*100-100</f>
        <v>3.125</v>
      </c>
    </row>
    <row r="41" spans="1:10" ht="13.5" customHeight="1">
      <c r="A41" s="132">
        <v>63</v>
      </c>
      <c r="B41" s="68" t="s">
        <v>136</v>
      </c>
      <c r="E41" s="92">
        <v>436.8</v>
      </c>
      <c r="F41" s="92">
        <v>733.3</v>
      </c>
      <c r="G41" s="120">
        <f>SUM(E41/F41)*100-100</f>
        <v>-40.43365607527615</v>
      </c>
      <c r="H41" s="92">
        <v>114.7</v>
      </c>
      <c r="I41" s="92">
        <v>118.8</v>
      </c>
      <c r="J41" s="147">
        <f>SUM(H41/I41)*100-100</f>
        <v>-3.45117845117845</v>
      </c>
    </row>
    <row r="42" spans="1:10" ht="13.5" customHeight="1">
      <c r="A42" s="132">
        <v>64</v>
      </c>
      <c r="B42" s="68" t="s">
        <v>137</v>
      </c>
      <c r="E42" s="92">
        <v>2.5</v>
      </c>
      <c r="F42" s="92">
        <v>2.8</v>
      </c>
      <c r="G42" s="120">
        <f>SUM(E42/F42)*100-100</f>
        <v>-10.714285714285708</v>
      </c>
      <c r="H42" s="92">
        <v>29.8</v>
      </c>
      <c r="I42" s="92">
        <v>6.8</v>
      </c>
      <c r="J42" s="147">
        <f>SUM(H42/I42)*100-100</f>
        <v>338.2352941176471</v>
      </c>
    </row>
    <row r="43" spans="1:10" ht="13.5" customHeight="1">
      <c r="A43" s="132">
        <v>69</v>
      </c>
      <c r="B43" s="68" t="s">
        <v>138</v>
      </c>
      <c r="E43" s="92">
        <v>204.9</v>
      </c>
      <c r="F43" s="92">
        <v>180.7</v>
      </c>
      <c r="G43" s="120">
        <f>SUM(E43/F43)*100-100</f>
        <v>13.392363032650806</v>
      </c>
      <c r="H43" s="92">
        <v>229.3</v>
      </c>
      <c r="I43" s="92">
        <v>222.5</v>
      </c>
      <c r="J43" s="147">
        <f>SUM(H43/I43)*100-100</f>
        <v>3.0561797752808957</v>
      </c>
    </row>
    <row r="44" spans="1:10" ht="12">
      <c r="A44" s="78"/>
      <c r="E44" s="92"/>
      <c r="F44" s="92"/>
      <c r="G44" s="149"/>
      <c r="H44" s="92"/>
      <c r="I44" s="92"/>
      <c r="J44" s="147"/>
    </row>
    <row r="45" spans="1:10" ht="13.5" customHeight="1">
      <c r="A45" s="132">
        <v>71</v>
      </c>
      <c r="B45" s="68" t="s">
        <v>139</v>
      </c>
      <c r="E45" s="92">
        <v>0.5</v>
      </c>
      <c r="F45" s="92">
        <v>6.5</v>
      </c>
      <c r="G45" s="120">
        <f>SUM(E45/F45)*100-100</f>
        <v>-92.3076923076923</v>
      </c>
      <c r="H45" s="92">
        <v>1.8</v>
      </c>
      <c r="I45" s="92">
        <v>1.4</v>
      </c>
      <c r="J45" s="147">
        <f>SUM(H45/I45)*100-100</f>
        <v>28.571428571428584</v>
      </c>
    </row>
    <row r="46" spans="1:10" ht="13.5" customHeight="1">
      <c r="A46" s="132">
        <v>72</v>
      </c>
      <c r="B46" s="68" t="s">
        <v>140</v>
      </c>
      <c r="E46" s="92">
        <v>108</v>
      </c>
      <c r="F46" s="92">
        <v>51.7</v>
      </c>
      <c r="G46" s="120">
        <f>SUM(E46/F46)*100-100</f>
        <v>108.89748549323016</v>
      </c>
      <c r="H46" s="92">
        <v>719.4</v>
      </c>
      <c r="I46" s="92">
        <v>814.6</v>
      </c>
      <c r="J46" s="147">
        <f>SUM(H46/I46)*100-100</f>
        <v>-11.686717407316479</v>
      </c>
    </row>
    <row r="47" spans="1:10" ht="12">
      <c r="A47" s="132"/>
      <c r="E47" s="92"/>
      <c r="F47" s="92"/>
      <c r="G47" s="149"/>
      <c r="H47" s="92"/>
      <c r="I47" s="92"/>
      <c r="J47" s="147"/>
    </row>
    <row r="48" spans="1:10" ht="13.5" customHeight="1">
      <c r="A48" s="132">
        <v>81</v>
      </c>
      <c r="B48" s="68" t="s">
        <v>141</v>
      </c>
      <c r="E48" s="92">
        <v>514.9</v>
      </c>
      <c r="F48" s="92">
        <v>462.8</v>
      </c>
      <c r="G48" s="120">
        <f>SUM(E48/F48)*100-100</f>
        <v>11.25756266205704</v>
      </c>
      <c r="H48" s="92">
        <v>824</v>
      </c>
      <c r="I48" s="92">
        <v>795.6</v>
      </c>
      <c r="J48" s="147">
        <f>SUM(H48/I48)*100-100</f>
        <v>3.5696329813976746</v>
      </c>
    </row>
    <row r="49" spans="1:10" ht="13.5" customHeight="1">
      <c r="A49" s="132">
        <v>84</v>
      </c>
      <c r="B49" s="68" t="s">
        <v>142</v>
      </c>
      <c r="E49" s="92">
        <v>177.2</v>
      </c>
      <c r="F49" s="92">
        <v>101</v>
      </c>
      <c r="G49" s="120">
        <f>SUM(E49/F49)*100-100</f>
        <v>75.44554455445541</v>
      </c>
      <c r="H49" s="92">
        <v>49.6</v>
      </c>
      <c r="I49" s="92">
        <v>84.6</v>
      </c>
      <c r="J49" s="147">
        <f>SUM(H49/I49)*100-100</f>
        <v>-41.37115839243498</v>
      </c>
    </row>
    <row r="50" spans="1:10" ht="13.5" customHeight="1">
      <c r="A50" s="132">
        <v>89</v>
      </c>
      <c r="B50" s="68" t="s">
        <v>143</v>
      </c>
      <c r="E50" s="92">
        <v>551.2</v>
      </c>
      <c r="F50" s="92">
        <v>491.8</v>
      </c>
      <c r="G50" s="120">
        <f>SUM(E50/F50)*100-100</f>
        <v>12.078080520536801</v>
      </c>
      <c r="H50" s="92">
        <v>1070.4</v>
      </c>
      <c r="I50" s="92">
        <v>1032.1</v>
      </c>
      <c r="J50" s="147">
        <f>SUM(H50/I50)*100-100</f>
        <v>3.710880728611585</v>
      </c>
    </row>
    <row r="51" spans="1:10" ht="12">
      <c r="A51" s="78"/>
      <c r="E51" s="92"/>
      <c r="F51" s="92"/>
      <c r="G51" s="149"/>
      <c r="H51" s="92"/>
      <c r="I51" s="92"/>
      <c r="J51" s="147"/>
    </row>
    <row r="52" spans="1:10" ht="13.5" customHeight="1">
      <c r="A52" s="132">
        <v>91</v>
      </c>
      <c r="B52" s="68" t="s">
        <v>144</v>
      </c>
      <c r="E52" s="92">
        <v>277.9</v>
      </c>
      <c r="F52" s="92">
        <v>277</v>
      </c>
      <c r="G52" s="120">
        <f>SUM(E52/F52)*100-100</f>
        <v>0.32490974729239497</v>
      </c>
      <c r="H52" s="92">
        <v>534.7</v>
      </c>
      <c r="I52" s="92">
        <v>387</v>
      </c>
      <c r="J52" s="147">
        <f>SUM(H52/I52)*100-100</f>
        <v>38.1653746770026</v>
      </c>
    </row>
    <row r="53" spans="1:10" ht="13.5" customHeight="1">
      <c r="A53" s="132">
        <v>93</v>
      </c>
      <c r="B53" s="68" t="s">
        <v>145</v>
      </c>
      <c r="E53" s="92"/>
      <c r="F53" s="92"/>
      <c r="G53" s="149"/>
      <c r="H53" s="92"/>
      <c r="I53" s="92"/>
      <c r="J53" s="147"/>
    </row>
    <row r="54" spans="1:10" ht="12">
      <c r="A54" s="132"/>
      <c r="B54" s="68" t="s">
        <v>146</v>
      </c>
      <c r="E54" s="92">
        <v>1080.8</v>
      </c>
      <c r="F54" s="92">
        <v>1070.4</v>
      </c>
      <c r="G54" s="120">
        <f aca="true" t="shared" si="2" ref="G54:G59">SUM(E54/F54)*100-100</f>
        <v>0.9715994020926644</v>
      </c>
      <c r="H54" s="92">
        <v>1434.8</v>
      </c>
      <c r="I54" s="92">
        <v>1367.2</v>
      </c>
      <c r="J54" s="147">
        <f aca="true" t="shared" si="3" ref="J54:J59">SUM(H54/I54)*100-100</f>
        <v>4.944411936805153</v>
      </c>
    </row>
    <row r="55" spans="1:10" ht="13.5" customHeight="1">
      <c r="A55" s="132">
        <v>94</v>
      </c>
      <c r="B55" s="68" t="s">
        <v>147</v>
      </c>
      <c r="E55" s="92">
        <v>463.5</v>
      </c>
      <c r="F55" s="92">
        <v>462.2</v>
      </c>
      <c r="G55" s="120">
        <f t="shared" si="2"/>
        <v>0.28126352228471774</v>
      </c>
      <c r="H55" s="92">
        <v>362.3</v>
      </c>
      <c r="I55" s="92">
        <v>324.1</v>
      </c>
      <c r="J55" s="147">
        <f t="shared" si="3"/>
        <v>11.78648565257636</v>
      </c>
    </row>
    <row r="56" spans="1:10" ht="13.5" customHeight="1">
      <c r="A56" s="132">
        <v>95</v>
      </c>
      <c r="B56" s="68" t="s">
        <v>148</v>
      </c>
      <c r="E56" s="92">
        <v>278.2</v>
      </c>
      <c r="F56" s="92">
        <v>250.7</v>
      </c>
      <c r="G56" s="120">
        <f t="shared" si="2"/>
        <v>10.969285999202242</v>
      </c>
      <c r="H56" s="92">
        <v>173.8</v>
      </c>
      <c r="I56" s="92">
        <v>198.7</v>
      </c>
      <c r="J56" s="147">
        <f t="shared" si="3"/>
        <v>-12.531454453950658</v>
      </c>
    </row>
    <row r="57" spans="1:10" ht="13.5" customHeight="1">
      <c r="A57" s="132">
        <v>96</v>
      </c>
      <c r="B57" s="68" t="s">
        <v>149</v>
      </c>
      <c r="E57" s="92">
        <v>836.7</v>
      </c>
      <c r="F57" s="92">
        <v>822.9</v>
      </c>
      <c r="G57" s="120">
        <f t="shared" si="2"/>
        <v>1.6769959897922035</v>
      </c>
      <c r="H57" s="92">
        <v>250.6</v>
      </c>
      <c r="I57" s="92">
        <v>245.9</v>
      </c>
      <c r="J57" s="147">
        <f t="shared" si="3"/>
        <v>1.9113460756404947</v>
      </c>
    </row>
    <row r="58" spans="1:10" ht="13.5" customHeight="1">
      <c r="A58" s="132">
        <v>97</v>
      </c>
      <c r="B58" s="68" t="s">
        <v>150</v>
      </c>
      <c r="E58" s="92">
        <v>1891.9</v>
      </c>
      <c r="F58" s="92">
        <v>1827.9</v>
      </c>
      <c r="G58" s="120">
        <f t="shared" si="2"/>
        <v>3.501285628316637</v>
      </c>
      <c r="H58" s="92">
        <v>1422</v>
      </c>
      <c r="I58" s="92">
        <v>1342.3</v>
      </c>
      <c r="J58" s="147">
        <f t="shared" si="3"/>
        <v>5.937569842807136</v>
      </c>
    </row>
    <row r="59" spans="1:10" ht="13.5" customHeight="1">
      <c r="A59" s="132">
        <v>99</v>
      </c>
      <c r="B59" s="68" t="s">
        <v>151</v>
      </c>
      <c r="E59" s="92">
        <v>2787.7</v>
      </c>
      <c r="F59" s="92">
        <v>2648</v>
      </c>
      <c r="G59" s="120">
        <f t="shared" si="2"/>
        <v>5.275679758308158</v>
      </c>
      <c r="H59" s="92">
        <v>2562.7</v>
      </c>
      <c r="I59" s="92">
        <v>2415.7</v>
      </c>
      <c r="J59" s="147">
        <f t="shared" si="3"/>
        <v>6.085192697768775</v>
      </c>
    </row>
    <row r="60" spans="1:10" ht="12">
      <c r="A60" s="132"/>
      <c r="E60" s="92"/>
      <c r="F60" s="92"/>
      <c r="G60" s="120"/>
      <c r="H60" s="92"/>
      <c r="I60" s="92"/>
      <c r="J60" s="147"/>
    </row>
    <row r="61" spans="1:10" ht="13.5" customHeight="1">
      <c r="A61" s="132"/>
      <c r="B61" s="68" t="s">
        <v>152</v>
      </c>
      <c r="E61" s="92">
        <v>223.6</v>
      </c>
      <c r="F61" s="92">
        <v>181.7</v>
      </c>
      <c r="G61" s="120">
        <f>SUM(E61/F61)*100-100</f>
        <v>23.059988992845362</v>
      </c>
      <c r="H61" s="92">
        <v>377.7</v>
      </c>
      <c r="I61" s="92">
        <v>416.3</v>
      </c>
      <c r="J61" s="147">
        <f>SUM(H61/I61)*100-100</f>
        <v>-9.272159500360317</v>
      </c>
    </row>
    <row r="62" spans="1:10" ht="12">
      <c r="A62" s="90"/>
      <c r="E62" s="92"/>
      <c r="F62" s="92"/>
      <c r="G62" s="120"/>
      <c r="H62" s="92"/>
      <c r="I62" s="92"/>
      <c r="J62" s="147"/>
    </row>
    <row r="63" spans="1:10" ht="13.5" customHeight="1">
      <c r="A63" s="78"/>
      <c r="B63" s="72" t="s">
        <v>153</v>
      </c>
      <c r="C63" s="151"/>
      <c r="D63" s="72"/>
      <c r="E63" s="101">
        <v>20421.8</v>
      </c>
      <c r="F63" s="101">
        <v>20160.8</v>
      </c>
      <c r="G63" s="122">
        <f>SUM(E63/F63)*100-100</f>
        <v>1.2945914844649167</v>
      </c>
      <c r="H63" s="101">
        <v>14375.2</v>
      </c>
      <c r="I63" s="101">
        <v>14242.7</v>
      </c>
      <c r="J63" s="152">
        <f>SUM(H63/I63)*100-100</f>
        <v>0.9303011367226759</v>
      </c>
    </row>
    <row r="64" ht="12">
      <c r="A64" s="68" t="s">
        <v>154</v>
      </c>
    </row>
    <row r="65" spans="1:9" ht="13.5" customHeight="1">
      <c r="A65" s="68" t="s">
        <v>98</v>
      </c>
      <c r="E65" s="103"/>
      <c r="F65" s="103"/>
      <c r="G65" s="103"/>
      <c r="H65" s="103"/>
      <c r="I65" s="103"/>
    </row>
    <row r="66" ht="13.5" customHeight="1">
      <c r="A66" s="39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4">
    <mergeCell ref="E3:G4"/>
    <mergeCell ref="H3:J4"/>
    <mergeCell ref="E7:F8"/>
    <mergeCell ref="H7:I8"/>
  </mergeCells>
  <printOptions/>
  <pageMargins left="0.53" right="0.22" top="0.2" bottom="0.15748031496062992" header="0.18" footer="0.17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2008-09-30T13:40:25Z</cp:lastPrinted>
  <dcterms:created xsi:type="dcterms:W3CDTF">2008-09-02T12:22:41Z</dcterms:created>
  <dcterms:modified xsi:type="dcterms:W3CDTF">2008-09-30T13:40:28Z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