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tabRatio="638" activeTab="0"/>
  </bookViews>
  <sheets>
    <sheet name="Statistischer Bericht" sheetId="1" r:id="rId1"/>
    <sheet name="Januar bis Juni 08_S1" sheetId="2" r:id="rId2"/>
    <sheet name="Januar bis Juni 08_S2" sheetId="3" r:id="rId3"/>
    <sheet name="Januar bis Juni 08_S3" sheetId="4" r:id="rId4"/>
    <sheet name="Januar bis Juni 08_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Juni 08_S2'!$A:$XFD</definedName>
    <definedName name="DATABASE" localSheetId="3">'Januar bis Juni 08_S3'!$A:$XFD</definedName>
    <definedName name="DATABASE" localSheetId="4">'Januar bis Juni 08_S4'!$A:$XFD</definedName>
    <definedName name="DATABASE">'[1]3GÜTER'!#REF!</definedName>
    <definedName name="_xlnm.Print_Area" localSheetId="1">'Januar bis Juni 08_S1'!$A$1:$J$39</definedName>
    <definedName name="_xlnm.Print_Area" localSheetId="2">'Januar bis Juni 08_S2'!$A$1:$I$65</definedName>
    <definedName name="_xlnm.Print_Area" localSheetId="3">'Januar bis Juni 08_S3'!$A$1:$H$65</definedName>
    <definedName name="_xlnm.Print_Area" localSheetId="4">'Januar bis Juni 08_S4'!$A$1:$J$67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Juni 08_S1'!#REF!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Juni 08_S2'!#REF!</definedName>
    <definedName name="CRITERIA" localSheetId="3">'Januar bis Juni 08_S3'!#REF!</definedName>
    <definedName name="CRITERIA" localSheetId="4">'Januar bis Juni 08_S4'!#REF!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<sst xmlns="http://schemas.openxmlformats.org/spreadsheetml/2006/main" count="282" uniqueCount="159">
  <si>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</si>
  <si>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</si>
  <si>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</si>
  <si>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</si>
  <si>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</si>
  <si>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</si>
  <si>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</si>
  <si>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</si>
  <si>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</si>
  <si>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</si>
  <si>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</si>
  <si>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</si>
  <si>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</si>
  <si>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</si>
  <si>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</si>
  <si>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</si>
  <si>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</si>
  <si>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</si>
  <si>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</si>
  <si>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</si>
  <si>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</si>
  <si>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</si>
  <si>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</si>
  <si>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</si>
  <si>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</si>
  <si>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</si>
  <si>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</si>
  <si>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</si>
  <si>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</si>
  <si>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</si>
  <si>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2 - vj 2/08 H</t>
  </si>
  <si>
    <t>Januar bis Juni 2008</t>
  </si>
  <si>
    <t xml:space="preserve">1. Vierteljahr </t>
  </si>
  <si>
    <t xml:space="preserve">2. Vierteljahr </t>
  </si>
  <si>
    <t>Januar bis Juni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</si>
  <si>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</si>
  <si>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</si>
  <si>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</si>
  <si>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</si>
  <si>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</si>
  <si>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</si>
  <si>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</si>
  <si>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</si>
  <si>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</si>
  <si>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</si>
  <si>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</si>
  <si>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</si>
  <si>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</si>
  <si>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</si>
  <si>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</si>
  <si>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</si>
  <si>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</si>
  <si>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</si>
  <si>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</si>
  <si>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</si>
  <si>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</si>
  <si>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</si>
  <si>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</si>
  <si>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</si>
  <si>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</si>
  <si>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</si>
  <si>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</si>
  <si>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</si>
  <si>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</si>
  <si>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</si>
  <si>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</si>
  <si>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</si>
  <si>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</si>
  <si>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</si>
  <si>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</si>
  <si>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Europäisches Binnenland</t>
  </si>
  <si>
    <t xml:space="preserve">                 -</t>
  </si>
  <si>
    <t>x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</si>
  <si>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</si>
  <si>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</si>
  <si>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</si>
  <si>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</si>
  <si>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</si>
  <si>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</si>
  <si>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</si>
  <si>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</si>
  <si>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</si>
  <si>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</si>
  <si>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</si>
  <si>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</si>
  <si>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</si>
  <si>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</si>
  <si>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</si>
  <si>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</si>
  <si>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</si>
  <si>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</si>
  <si>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</si>
  <si>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</si>
  <si>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</si>
  <si>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</si>
  <si>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</si>
  <si>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</si>
  <si>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</si>
  <si>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</si>
  <si>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</si>
  <si>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</si>
  <si>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</si>
  <si>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t xml:space="preserve">                 Versand</t>
  </si>
  <si>
    <t xml:space="preserve">          darunter in Containern 2)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</si>
  <si>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</si>
  <si>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</si>
  <si>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</si>
  <si>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</si>
  <si>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</si>
  <si>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</si>
  <si>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</si>
  <si>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</si>
  <si>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</si>
  <si>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</si>
  <si>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</si>
  <si>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</si>
  <si>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</si>
  <si>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</si>
  <si>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</si>
  <si>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</si>
  <si>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</si>
  <si>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</si>
  <si>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</si>
  <si>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</si>
  <si>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 xml:space="preserve">                   x</t>
  </si>
  <si>
    <t>Koks</t>
  </si>
  <si>
    <t xml:space="preserve">               -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</si>
  <si>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</si>
  <si>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</si>
  <si>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</si>
  <si>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</si>
  <si>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</si>
  <si>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</si>
  <si>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</si>
  <si>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</si>
  <si>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</si>
  <si>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</si>
  <si>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</si>
  <si>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</si>
  <si>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</si>
  <si>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</si>
  <si>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</si>
  <si>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</si>
  <si>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</si>
  <si>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</si>
  <si>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</si>
  <si>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</si>
  <si>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</si>
  <si>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</si>
  <si>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</si>
  <si>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</si>
  <si>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</si>
  <si>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</si>
  <si>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</si>
  <si>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</si>
  <si>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</si>
  <si>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</si>
  <si>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 xml:space="preserve">  Südosteuropa am Mittelmeer</t>
  </si>
  <si>
    <t xml:space="preserve">     und am Schwarzen Meer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</si>
</sst>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sz val="10"/>
      <name val="MS Sans Serif"/>
      <family val="0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1" fillId="2" borderId="12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3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4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181" fontId="10" fillId="2" borderId="14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2" fontId="0" fillId="2" borderId="0" xfId="24" applyNumberFormat="1" applyFont="1" applyFill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3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172" fontId="0" fillId="2" borderId="0" xfId="24" applyNumberFormat="1" applyFont="1" applyFill="1">
      <alignment/>
      <protection/>
    </xf>
    <xf numFmtId="180" fontId="10" fillId="2" borderId="14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0" fontId="5" fillId="2" borderId="0" xfId="24" applyNumberFormat="1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206" fontId="10" fillId="2" borderId="14" xfId="24" applyNumberFormat="1" applyFont="1" applyFill="1" applyBorder="1">
      <alignment/>
      <protection/>
    </xf>
    <xf numFmtId="180" fontId="0" fillId="2" borderId="0" xfId="24" applyNumberFormat="1" applyFont="1" applyFill="1" applyBorder="1">
      <alignment/>
      <protection/>
    </xf>
    <xf numFmtId="181" fontId="10" fillId="2" borderId="0" xfId="0" applyNumberFormat="1" applyFont="1" applyFill="1" applyAlignment="1">
      <alignment/>
    </xf>
    <xf numFmtId="181" fontId="10" fillId="2" borderId="0" xfId="26" applyNumberFormat="1" applyFont="1" applyFill="1">
      <alignment/>
      <protection/>
    </xf>
    <xf numFmtId="186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0" fontId="5" fillId="2" borderId="0" xfId="27" applyFont="1" applyFill="1">
      <alignment/>
      <protection/>
    </xf>
    <xf numFmtId="0" fontId="16" fillId="2" borderId="0" xfId="27" applyFont="1" applyFill="1">
      <alignment/>
      <protection/>
    </xf>
    <xf numFmtId="173" fontId="5" fillId="2" borderId="0" xfId="27" applyNumberFormat="1" applyFont="1" applyFill="1">
      <alignment/>
      <protection/>
    </xf>
    <xf numFmtId="177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5" fillId="2" borderId="3" xfId="27" applyFont="1" applyFill="1" applyBorder="1">
      <alignment/>
      <protection/>
    </xf>
    <xf numFmtId="0" fontId="5" fillId="2" borderId="1" xfId="27" applyFont="1" applyFill="1" applyBorder="1">
      <alignment/>
      <protection/>
    </xf>
    <xf numFmtId="173" fontId="5" fillId="2" borderId="2" xfId="27" applyNumberFormat="1" applyFont="1" applyFill="1" applyBorder="1">
      <alignment/>
      <protection/>
    </xf>
    <xf numFmtId="177" fontId="5" fillId="2" borderId="3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5" fillId="2" borderId="5" xfId="27" applyFont="1" applyFill="1" applyBorder="1">
      <alignment/>
      <protection/>
    </xf>
    <xf numFmtId="0" fontId="5" fillId="2" borderId="9" xfId="27" applyFont="1" applyFill="1" applyBorder="1" applyAlignment="1">
      <alignment horizontal="centerContinuous"/>
      <protection/>
    </xf>
    <xf numFmtId="0" fontId="5" fillId="2" borderId="10" xfId="27" applyFont="1" applyFill="1" applyBorder="1" applyAlignment="1">
      <alignment horizontal="centerContinuous"/>
      <protection/>
    </xf>
    <xf numFmtId="176" fontId="5" fillId="2" borderId="11" xfId="27" applyNumberFormat="1" applyFont="1" applyFill="1" applyBorder="1" applyAlignment="1">
      <alignment horizontal="centerContinuous"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>
      <alignment/>
      <protection/>
    </xf>
    <xf numFmtId="177" fontId="5" fillId="2" borderId="11" xfId="27" applyNumberFormat="1" applyFont="1" applyFill="1" applyBorder="1">
      <alignment/>
      <protection/>
    </xf>
    <xf numFmtId="177" fontId="5" fillId="2" borderId="11" xfId="27" applyNumberFormat="1" applyFont="1" applyFill="1" applyBorder="1" applyAlignment="1">
      <alignment horizontal="centerContinuous"/>
      <protection/>
    </xf>
    <xf numFmtId="0" fontId="5" fillId="2" borderId="12" xfId="27" applyFont="1" applyFill="1" applyBorder="1" applyAlignment="1">
      <alignment horizontal="center"/>
      <protection/>
    </xf>
    <xf numFmtId="177" fontId="5" fillId="2" borderId="13" xfId="27" applyNumberFormat="1" applyFont="1" applyFill="1" applyBorder="1" applyAlignment="1">
      <alignment horizontal="center"/>
      <protection/>
    </xf>
    <xf numFmtId="177" fontId="5" fillId="2" borderId="14" xfId="27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8" xfId="27" applyFont="1" applyFill="1" applyBorder="1">
      <alignment/>
      <protection/>
    </xf>
    <xf numFmtId="177" fontId="5" fillId="2" borderId="15" xfId="27" applyNumberFormat="1" applyFont="1" applyFill="1" applyBorder="1" applyAlignment="1">
      <alignment horizontal="center"/>
      <protection/>
    </xf>
    <xf numFmtId="170" fontId="5" fillId="2" borderId="14" xfId="27" applyNumberFormat="1" applyFont="1" applyFill="1" applyBorder="1">
      <alignment/>
      <protection/>
    </xf>
    <xf numFmtId="0" fontId="5" fillId="2" borderId="14" xfId="27" applyFont="1" applyFill="1" applyBorder="1">
      <alignment/>
      <protection/>
    </xf>
    <xf numFmtId="173" fontId="5" fillId="2" borderId="14" xfId="27" applyNumberFormat="1" applyFont="1" applyFill="1" applyBorder="1">
      <alignment/>
      <protection/>
    </xf>
    <xf numFmtId="177" fontId="5" fillId="2" borderId="14" xfId="27" applyNumberFormat="1" applyFont="1" applyFill="1" applyBorder="1">
      <alignment/>
      <protection/>
    </xf>
    <xf numFmtId="175" fontId="5" fillId="2" borderId="14" xfId="27" applyNumberFormat="1" applyFont="1" applyFill="1" applyBorder="1">
      <alignment/>
      <protection/>
    </xf>
    <xf numFmtId="179" fontId="5" fillId="2" borderId="14" xfId="27" applyNumberFormat="1" applyFont="1" applyFill="1" applyBorder="1">
      <alignment/>
      <protection/>
    </xf>
    <xf numFmtId="170" fontId="5" fillId="2" borderId="4" xfId="27" applyNumberFormat="1" applyFont="1" applyFill="1" applyBorder="1">
      <alignment/>
      <protection/>
    </xf>
    <xf numFmtId="170" fontId="5" fillId="2" borderId="14" xfId="28" applyNumberFormat="1" applyFont="1" applyFill="1" applyBorder="1" applyAlignment="1">
      <alignment horizontal="left"/>
      <protection/>
    </xf>
    <xf numFmtId="170" fontId="5" fillId="2" borderId="14" xfId="28" applyNumberFormat="1" applyFont="1" applyFill="1" applyBorder="1" applyAlignment="1">
      <alignment horizontal="center"/>
      <protection/>
    </xf>
    <xf numFmtId="178" fontId="5" fillId="2" borderId="14" xfId="27" applyNumberFormat="1" applyFont="1" applyFill="1" applyBorder="1" applyAlignment="1">
      <alignment horizontal="center"/>
      <protection/>
    </xf>
    <xf numFmtId="176" fontId="5" fillId="2" borderId="14" xfId="27" applyNumberFormat="1" applyFont="1" applyFill="1" applyBorder="1">
      <alignment/>
      <protection/>
    </xf>
    <xf numFmtId="178" fontId="5" fillId="2" borderId="14" xfId="27" applyNumberFormat="1" applyFont="1" applyFill="1" applyBorder="1">
      <alignment/>
      <protection/>
    </xf>
    <xf numFmtId="173" fontId="5" fillId="2" borderId="15" xfId="27" applyNumberFormat="1" applyFont="1" applyFill="1" applyBorder="1">
      <alignment/>
      <protection/>
    </xf>
    <xf numFmtId="170" fontId="5" fillId="2" borderId="13" xfId="27" applyNumberFormat="1" applyFont="1" applyFill="1" applyBorder="1">
      <alignment/>
      <protection/>
    </xf>
    <xf numFmtId="175" fontId="5" fillId="2" borderId="13" xfId="27" applyNumberFormat="1" applyFont="1" applyFill="1" applyBorder="1">
      <alignment/>
      <protection/>
    </xf>
    <xf numFmtId="179" fontId="5" fillId="2" borderId="13" xfId="27" applyNumberFormat="1" applyFont="1" applyFill="1" applyBorder="1">
      <alignment/>
      <protection/>
    </xf>
    <xf numFmtId="170" fontId="5" fillId="2" borderId="0" xfId="27" applyNumberFormat="1" applyFont="1" applyFill="1">
      <alignment/>
      <protection/>
    </xf>
    <xf numFmtId="0" fontId="17" fillId="2" borderId="0" xfId="27" applyFont="1" applyFill="1" applyAlignment="1">
      <alignment horizontal="left"/>
      <protection/>
    </xf>
    <xf numFmtId="170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176" fontId="5" fillId="2" borderId="0" xfId="27" applyNumberFormat="1" applyFont="1" applyFill="1">
      <alignment/>
      <protection/>
    </xf>
    <xf numFmtId="173" fontId="5" fillId="2" borderId="0" xfId="27" applyNumberFormat="1" applyFont="1" applyFill="1" applyBorder="1">
      <alignment/>
      <protection/>
    </xf>
    <xf numFmtId="176" fontId="5" fillId="2" borderId="2" xfId="27" applyNumberFormat="1" applyFont="1" applyFill="1" applyBorder="1">
      <alignment/>
      <protection/>
    </xf>
    <xf numFmtId="173" fontId="5" fillId="2" borderId="3" xfId="27" applyNumberFormat="1" applyFont="1" applyFill="1" applyBorder="1">
      <alignment/>
      <protection/>
    </xf>
    <xf numFmtId="173" fontId="5" fillId="2" borderId="11" xfId="27" applyNumberFormat="1" applyFont="1" applyFill="1" applyBorder="1">
      <alignment/>
      <protection/>
    </xf>
    <xf numFmtId="173" fontId="5" fillId="2" borderId="11" xfId="27" applyNumberFormat="1" applyFont="1" applyFill="1" applyBorder="1" applyAlignment="1">
      <alignment horizontal="centerContinuous"/>
      <protection/>
    </xf>
    <xf numFmtId="176" fontId="5" fillId="2" borderId="13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 applyAlignment="1">
      <alignment horizontal="center"/>
      <protection/>
    </xf>
    <xf numFmtId="176" fontId="5" fillId="2" borderId="14" xfId="27" applyNumberFormat="1" applyFont="1" applyFill="1" applyBorder="1" applyAlignment="1">
      <alignment horizontal="center"/>
      <protection/>
    </xf>
    <xf numFmtId="173" fontId="5" fillId="2" borderId="14" xfId="27" applyNumberFormat="1" applyFont="1" applyFill="1" applyBorder="1" applyAlignment="1">
      <alignment horizontal="center"/>
      <protection/>
    </xf>
    <xf numFmtId="176" fontId="5" fillId="2" borderId="15" xfId="27" applyNumberFormat="1" applyFont="1" applyFill="1" applyBorder="1" applyAlignment="1">
      <alignment horizontal="center"/>
      <protection/>
    </xf>
    <xf numFmtId="173" fontId="5" fillId="2" borderId="15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>
      <alignment/>
      <protection/>
    </xf>
    <xf numFmtId="0" fontId="5" fillId="2" borderId="2" xfId="27" applyFont="1" applyFill="1" applyBorder="1" applyAlignment="1">
      <alignment horizontal="centerContinuous"/>
      <protection/>
    </xf>
    <xf numFmtId="0" fontId="17" fillId="2" borderId="0" xfId="27" applyFont="1" applyFill="1">
      <alignment/>
      <protection/>
    </xf>
    <xf numFmtId="170" fontId="7" fillId="2" borderId="0" xfId="0" applyNumberFormat="1" applyFont="1" applyFill="1" applyAlignment="1">
      <alignment/>
    </xf>
    <xf numFmtId="170" fontId="10" fillId="2" borderId="0" xfId="0" applyNumberFormat="1" applyFont="1" applyFill="1" applyAlignment="1">
      <alignment/>
    </xf>
    <xf numFmtId="0" fontId="5" fillId="2" borderId="0" xfId="28" applyFont="1" applyFill="1">
      <alignment/>
      <protection/>
    </xf>
    <xf numFmtId="168" fontId="5" fillId="2" borderId="0" xfId="27" applyNumberFormat="1" applyFont="1" applyFill="1">
      <alignment/>
      <protection/>
    </xf>
    <xf numFmtId="171" fontId="5" fillId="2" borderId="0" xfId="27" applyNumberFormat="1" applyFont="1" applyFill="1">
      <alignment/>
      <protection/>
    </xf>
    <xf numFmtId="0" fontId="5" fillId="2" borderId="0" xfId="27" applyFont="1" applyFill="1" applyAlignment="1">
      <alignment horizontal="center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168" fontId="5" fillId="2" borderId="10" xfId="27" applyNumberFormat="1" applyFont="1" applyFill="1" applyBorder="1" applyAlignment="1">
      <alignment horizontal="centerContinuous"/>
      <protection/>
    </xf>
    <xf numFmtId="171" fontId="5" fillId="2" borderId="11" xfId="27" applyNumberFormat="1" applyFont="1" applyFill="1" applyBorder="1" applyAlignment="1">
      <alignment horizontal="centerContinuous"/>
      <protection/>
    </xf>
    <xf numFmtId="173" fontId="5" fillId="2" borderId="10" xfId="27" applyNumberFormat="1" applyFont="1" applyFill="1" applyBorder="1" applyAlignment="1">
      <alignment horizontal="centerContinuous"/>
      <protection/>
    </xf>
    <xf numFmtId="171" fontId="5" fillId="2" borderId="13" xfId="27" applyNumberFormat="1" applyFont="1" applyFill="1" applyBorder="1" applyAlignment="1">
      <alignment horizontal="center"/>
      <protection/>
    </xf>
    <xf numFmtId="173" fontId="5" fillId="2" borderId="1" xfId="27" applyNumberFormat="1" applyFont="1" applyFill="1" applyBorder="1" applyAlignment="1">
      <alignment horizontal="center"/>
      <protection/>
    </xf>
    <xf numFmtId="171" fontId="5" fillId="2" borderId="14" xfId="27" applyNumberFormat="1" applyFont="1" applyFill="1" applyBorder="1" applyAlignment="1">
      <alignment horizontal="center"/>
      <protection/>
    </xf>
    <xf numFmtId="173" fontId="5" fillId="2" borderId="4" xfId="27" applyNumberFormat="1" applyFont="1" applyFill="1" applyBorder="1" applyAlignment="1">
      <alignment horizontal="center"/>
      <protection/>
    </xf>
    <xf numFmtId="0" fontId="5" fillId="2" borderId="6" xfId="27" applyFont="1" applyFill="1" applyBorder="1">
      <alignment/>
      <protection/>
    </xf>
    <xf numFmtId="171" fontId="5" fillId="2" borderId="15" xfId="27" applyNumberFormat="1" applyFont="1" applyFill="1" applyBorder="1" applyAlignment="1">
      <alignment horizontal="center"/>
      <protection/>
    </xf>
    <xf numFmtId="173" fontId="5" fillId="2" borderId="6" xfId="27" applyNumberFormat="1" applyFont="1" applyFill="1" applyBorder="1" applyAlignment="1">
      <alignment horizontal="center"/>
      <protection/>
    </xf>
    <xf numFmtId="168" fontId="5" fillId="2" borderId="13" xfId="27" applyNumberFormat="1" applyFont="1" applyFill="1" applyBorder="1">
      <alignment/>
      <protection/>
    </xf>
    <xf numFmtId="171" fontId="5" fillId="2" borderId="13" xfId="27" applyNumberFormat="1" applyFont="1" applyFill="1" applyBorder="1">
      <alignment/>
      <protection/>
    </xf>
    <xf numFmtId="173" fontId="5" fillId="2" borderId="1" xfId="27" applyNumberFormat="1" applyFont="1" applyFill="1" applyBorder="1">
      <alignment/>
      <protection/>
    </xf>
    <xf numFmtId="169" fontId="5" fillId="2" borderId="5" xfId="27" applyNumberFormat="1" applyFont="1" applyFill="1" applyBorder="1" applyAlignment="1">
      <alignment horizontal="center"/>
      <protection/>
    </xf>
    <xf numFmtId="179" fontId="5" fillId="2" borderId="4" xfId="27" applyNumberFormat="1" applyFont="1" applyFill="1" applyBorder="1">
      <alignment/>
      <protection/>
    </xf>
    <xf numFmtId="178" fontId="5" fillId="2" borderId="4" xfId="27" applyNumberFormat="1" applyFont="1" applyFill="1" applyBorder="1" applyAlignment="1">
      <alignment horizontal="left"/>
      <protection/>
    </xf>
    <xf numFmtId="175" fontId="5" fillId="2" borderId="14" xfId="27" applyNumberFormat="1" applyFont="1" applyFill="1" applyBorder="1" applyAlignment="1">
      <alignment horizontal="justify"/>
      <protection/>
    </xf>
    <xf numFmtId="173" fontId="5" fillId="2" borderId="4" xfId="27" applyNumberFormat="1" applyFont="1" applyFill="1" applyBorder="1" applyAlignment="1">
      <alignment horizontal="justify"/>
      <protection/>
    </xf>
    <xf numFmtId="0" fontId="5" fillId="2" borderId="8" xfId="27" applyFont="1" applyFill="1" applyBorder="1" applyAlignment="1">
      <alignment horizontal="center"/>
      <protection/>
    </xf>
    <xf numFmtId="0" fontId="0" fillId="2" borderId="2" xfId="0" applyFill="1" applyBorder="1" applyAlignment="1">
      <alignment/>
    </xf>
    <xf numFmtId="179" fontId="5" fillId="2" borderId="1" xfId="27" applyNumberFormat="1" applyFont="1" applyFill="1" applyBorder="1">
      <alignment/>
      <protection/>
    </xf>
    <xf numFmtId="170" fontId="5" fillId="2" borderId="0" xfId="27" applyNumberFormat="1" applyFont="1" applyFill="1" applyBorder="1">
      <alignment/>
      <protection/>
    </xf>
    <xf numFmtId="179" fontId="5" fillId="2" borderId="0" xfId="27" applyNumberFormat="1" applyFont="1" applyFill="1" applyBorder="1">
      <alignment/>
      <protection/>
    </xf>
    <xf numFmtId="0" fontId="5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9" fillId="3" borderId="0" xfId="20" applyFont="1" applyFill="1" applyAlignment="1">
      <alignment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10" fillId="2" borderId="1" xfId="24" applyFont="1" applyFill="1" applyBorder="1" applyAlignment="1">
      <alignment horizontal="center" vertical="center"/>
      <protection/>
    </xf>
    <xf numFmtId="0" fontId="10" fillId="2" borderId="3" xfId="24" applyFont="1" applyFill="1" applyBorder="1" applyAlignment="1">
      <alignment horizontal="center" vertical="center"/>
      <protection/>
    </xf>
    <xf numFmtId="0" fontId="10" fillId="2" borderId="4" xfId="24" applyFont="1" applyFill="1" applyBorder="1" applyAlignment="1">
      <alignment horizontal="center" vertical="center"/>
      <protection/>
    </xf>
    <xf numFmtId="0" fontId="10" fillId="2" borderId="5" xfId="24" applyFont="1" applyFill="1" applyBorder="1" applyAlignment="1">
      <alignment horizontal="center" vertical="center"/>
      <protection/>
    </xf>
    <xf numFmtId="0" fontId="10" fillId="2" borderId="6" xfId="24" applyFont="1" applyFill="1" applyBorder="1" applyAlignment="1">
      <alignment horizontal="center" vertical="center"/>
      <protection/>
    </xf>
    <xf numFmtId="0" fontId="10" fillId="2" borderId="8" xfId="24" applyFont="1" applyFill="1" applyBorder="1" applyAlignment="1">
      <alignment horizontal="center" vertical="center"/>
      <protection/>
    </xf>
    <xf numFmtId="180" fontId="5" fillId="2" borderId="0" xfId="24" applyNumberFormat="1" applyFont="1" applyFill="1" applyBorder="1" applyAlignment="1">
      <alignment vertical="center"/>
      <protection/>
    </xf>
    <xf numFmtId="180" fontId="10" fillId="2" borderId="14" xfId="24" applyNumberFormat="1" applyFont="1" applyFill="1" applyBorder="1" applyAlignment="1">
      <alignment vertical="center"/>
      <protection/>
    </xf>
    <xf numFmtId="0" fontId="0" fillId="2" borderId="14" xfId="0" applyFont="1" applyFill="1" applyBorder="1" applyAlignment="1">
      <alignment vertical="center"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12" fillId="2" borderId="0" xfId="24" applyFont="1" applyFill="1" applyAlignment="1">
      <alignment horizontal="center"/>
      <protection/>
    </xf>
    <xf numFmtId="0" fontId="5" fillId="2" borderId="1" xfId="27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5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857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35</xdr:row>
      <xdr:rowOff>95250</xdr:rowOff>
    </xdr:from>
    <xdr:to>
      <xdr:col>9</xdr:col>
      <xdr:colOff>400050</xdr:colOff>
      <xdr:row>38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429250"/>
          <a:ext cx="5962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49625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64</xdr:row>
      <xdr:rowOff>66675</xdr:rowOff>
    </xdr:from>
    <xdr:to>
      <xdr:col>14</xdr:col>
      <xdr:colOff>9525</xdr:colOff>
      <xdr:row>64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0934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63</xdr:row>
      <xdr:rowOff>161925</xdr:rowOff>
    </xdr:from>
    <xdr:to>
      <xdr:col>18</xdr:col>
      <xdr:colOff>590550</xdr:colOff>
      <xdr:row>63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82675" y="10858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66</xdr:row>
      <xdr:rowOff>57150</xdr:rowOff>
    </xdr:from>
    <xdr:to>
      <xdr:col>32</xdr:col>
      <xdr:colOff>504825</xdr:colOff>
      <xdr:row>66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68850" y="112680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64</xdr:row>
      <xdr:rowOff>47625</xdr:rowOff>
    </xdr:from>
    <xdr:to>
      <xdr:col>8</xdr:col>
      <xdr:colOff>9525</xdr:colOff>
      <xdr:row>64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99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161925</xdr:rowOff>
    </xdr:from>
    <xdr:to>
      <xdr:col>8</xdr:col>
      <xdr:colOff>0</xdr:colOff>
      <xdr:row>63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6858000" y="1077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63</xdr:row>
      <xdr:rowOff>152400</xdr:rowOff>
    </xdr:from>
    <xdr:to>
      <xdr:col>0</xdr:col>
      <xdr:colOff>533400</xdr:colOff>
      <xdr:row>63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575" y="10744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66</xdr:row>
      <xdr:rowOff>57150</xdr:rowOff>
    </xdr:from>
    <xdr:to>
      <xdr:col>14</xdr:col>
      <xdr:colOff>466725</xdr:colOff>
      <xdr:row>66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11633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69" t="s">
        <v>17</v>
      </c>
      <c r="C8" s="169"/>
      <c r="D8" s="169"/>
      <c r="E8" s="23" t="s">
        <v>16</v>
      </c>
      <c r="F8" s="169" t="s">
        <v>18</v>
      </c>
      <c r="G8" s="172"/>
      <c r="H8" s="17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30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31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73" t="s">
        <v>24</v>
      </c>
      <c r="C16" s="173"/>
      <c r="D16" s="173"/>
      <c r="E16" s="174"/>
      <c r="F16" s="32"/>
      <c r="G16" s="170">
        <v>39723</v>
      </c>
      <c r="H16" s="171"/>
    </row>
    <row r="17" spans="1:8" ht="12.75">
      <c r="A17" s="17" t="s">
        <v>10</v>
      </c>
      <c r="B17" s="167" t="s">
        <v>25</v>
      </c>
      <c r="C17" s="167"/>
      <c r="D17" s="167"/>
      <c r="E17" s="168"/>
      <c r="F17" s="18"/>
      <c r="G17" s="18"/>
      <c r="H17" s="19"/>
    </row>
    <row r="18" spans="1:8" ht="12.75">
      <c r="A18" s="22" t="s">
        <v>16</v>
      </c>
      <c r="B18" s="181" t="s">
        <v>26</v>
      </c>
      <c r="C18" s="182"/>
      <c r="D18" s="18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78" t="s">
        <v>27</v>
      </c>
      <c r="B20" s="179"/>
      <c r="C20" s="179"/>
      <c r="D20" s="179"/>
      <c r="E20" s="179"/>
      <c r="F20" s="179"/>
      <c r="G20" s="179"/>
      <c r="H20" s="180"/>
    </row>
    <row r="21" spans="1:8" ht="28.5" customHeight="1">
      <c r="A21" s="175" t="s">
        <v>28</v>
      </c>
      <c r="B21" s="176"/>
      <c r="C21" s="176"/>
      <c r="D21" s="176"/>
      <c r="E21" s="176"/>
      <c r="F21" s="176"/>
      <c r="G21" s="176"/>
      <c r="H21" s="177"/>
    </row>
    <row r="22" spans="1:8" ht="12.75">
      <c r="A22" s="183" t="s">
        <v>29</v>
      </c>
      <c r="B22" s="184"/>
      <c r="C22" s="184"/>
      <c r="D22" s="184"/>
      <c r="E22" s="184"/>
      <c r="F22" s="184"/>
      <c r="G22" s="184"/>
      <c r="H22" s="18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3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2.7109375" style="38" customWidth="1"/>
    <col min="6" max="6" width="10.140625" style="38" customWidth="1"/>
    <col min="7" max="7" width="10.7109375" style="38" bestFit="1" customWidth="1"/>
    <col min="8" max="9" width="11.00390625" style="38" customWidth="1"/>
    <col min="10" max="10" width="9.0039062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" ht="12.75">
      <c r="B1" s="40" t="s">
        <v>54</v>
      </c>
    </row>
    <row r="2" spans="2:10" ht="5.25" customHeight="1">
      <c r="B2" s="39"/>
      <c r="C2" s="41"/>
      <c r="D2" s="40"/>
      <c r="E2" s="40"/>
      <c r="F2" s="40"/>
      <c r="G2" s="40"/>
      <c r="H2" s="40"/>
      <c r="I2" s="40"/>
      <c r="J2" s="40"/>
    </row>
    <row r="3" spans="2:16" ht="12.75">
      <c r="B3" s="42"/>
      <c r="C3" s="42"/>
      <c r="D3" s="42"/>
      <c r="E3" s="43"/>
      <c r="F3" s="44" t="s">
        <v>32</v>
      </c>
      <c r="G3" s="44" t="s">
        <v>33</v>
      </c>
      <c r="H3" s="45" t="s">
        <v>34</v>
      </c>
      <c r="I3" s="46"/>
      <c r="J3" s="46"/>
      <c r="L3" s="40"/>
      <c r="M3" s="40"/>
      <c r="N3" s="40"/>
      <c r="O3" s="40"/>
      <c r="P3" s="40"/>
    </row>
    <row r="4" spans="2:16" ht="12.75">
      <c r="B4" s="47"/>
      <c r="D4" s="47"/>
      <c r="E4" s="48"/>
      <c r="F4" s="186">
        <v>2008</v>
      </c>
      <c r="G4" s="187"/>
      <c r="H4" s="49"/>
      <c r="I4" s="49"/>
      <c r="J4" s="50" t="s">
        <v>35</v>
      </c>
      <c r="L4" s="40"/>
      <c r="M4" s="40"/>
      <c r="N4" s="40"/>
      <c r="O4" s="40"/>
      <c r="P4" s="40"/>
    </row>
    <row r="5" spans="2:16" ht="12.75">
      <c r="B5" s="47"/>
      <c r="C5" s="47" t="s">
        <v>36</v>
      </c>
      <c r="E5" s="48"/>
      <c r="F5" s="188"/>
      <c r="G5" s="189"/>
      <c r="H5" s="51">
        <v>2008</v>
      </c>
      <c r="I5" s="51">
        <v>2007</v>
      </c>
      <c r="J5" s="52" t="s">
        <v>37</v>
      </c>
      <c r="L5" s="40"/>
      <c r="M5" s="40"/>
      <c r="N5" s="40"/>
      <c r="O5" s="40"/>
      <c r="P5" s="40"/>
    </row>
    <row r="6" spans="2:16" ht="12.75">
      <c r="B6" s="53"/>
      <c r="C6" s="53"/>
      <c r="D6" s="53"/>
      <c r="E6" s="54"/>
      <c r="F6" s="190"/>
      <c r="G6" s="191"/>
      <c r="H6" s="55"/>
      <c r="I6" s="55"/>
      <c r="J6" s="56" t="s">
        <v>38</v>
      </c>
      <c r="L6" s="40"/>
      <c r="M6" s="40"/>
      <c r="O6" s="40"/>
      <c r="P6" s="40"/>
    </row>
    <row r="7" spans="12:16" ht="9.75" customHeight="1">
      <c r="L7" s="40"/>
      <c r="M7" s="40"/>
      <c r="N7" s="40"/>
      <c r="O7" s="40"/>
      <c r="P7" s="40"/>
    </row>
    <row r="8" spans="2:16" ht="12.75">
      <c r="B8" s="197" t="s">
        <v>39</v>
      </c>
      <c r="C8" s="197"/>
      <c r="D8" s="197"/>
      <c r="E8" s="197"/>
      <c r="F8" s="197"/>
      <c r="G8" s="197"/>
      <c r="H8" s="197"/>
      <c r="I8" s="197"/>
      <c r="J8" s="197"/>
      <c r="L8" s="40"/>
      <c r="M8" s="40"/>
      <c r="N8" s="40"/>
      <c r="O8" s="40"/>
      <c r="P8" s="40"/>
    </row>
    <row r="9" spans="12:16" ht="9.75" customHeight="1">
      <c r="L9" s="40"/>
      <c r="M9" s="40"/>
      <c r="N9" s="40"/>
      <c r="O9" s="40"/>
      <c r="P9" s="40"/>
    </row>
    <row r="10" spans="2:16" ht="12.75">
      <c r="B10" s="197" t="s">
        <v>40</v>
      </c>
      <c r="C10" s="197"/>
      <c r="D10" s="197"/>
      <c r="E10" s="197"/>
      <c r="F10" s="197"/>
      <c r="G10" s="197"/>
      <c r="H10" s="197"/>
      <c r="I10" s="197"/>
      <c r="J10" s="197"/>
      <c r="L10" s="40"/>
      <c r="M10" s="40"/>
      <c r="N10" s="40"/>
      <c r="O10" s="40"/>
      <c r="P10" s="40"/>
    </row>
    <row r="11" spans="12:16" ht="9.75" customHeight="1">
      <c r="L11" s="40"/>
      <c r="M11" s="40"/>
      <c r="N11" s="40"/>
      <c r="O11" s="40"/>
      <c r="P11" s="40"/>
    </row>
    <row r="12" spans="2:16" ht="12.75">
      <c r="B12" s="38" t="s">
        <v>41</v>
      </c>
      <c r="F12" s="57">
        <v>20421.8</v>
      </c>
      <c r="G12" s="57">
        <f>H12-F12</f>
        <v>20488.500000000004</v>
      </c>
      <c r="H12" s="57">
        <v>40910.3</v>
      </c>
      <c r="I12" s="57">
        <f>SUM(I13:I14)</f>
        <v>40745.6</v>
      </c>
      <c r="J12" s="58">
        <f>SUM(H12/I12)*100-100</f>
        <v>0.4042154244875604</v>
      </c>
      <c r="L12" s="40"/>
      <c r="M12" s="40"/>
      <c r="N12" s="59"/>
      <c r="O12" s="40"/>
      <c r="P12" s="40"/>
    </row>
    <row r="13" spans="2:16" ht="12.75">
      <c r="B13" s="38" t="s">
        <v>42</v>
      </c>
      <c r="C13" s="38" t="s">
        <v>43</v>
      </c>
      <c r="F13" s="57">
        <v>7444.2</v>
      </c>
      <c r="G13" s="57">
        <f>H13-F13</f>
        <v>7115.500000000001</v>
      </c>
      <c r="H13" s="57">
        <v>14559.7</v>
      </c>
      <c r="I13" s="57">
        <v>15279.1</v>
      </c>
      <c r="J13" s="58">
        <f>SUM(H13/I13)*100-100</f>
        <v>-4.708392510030038</v>
      </c>
      <c r="L13" s="40"/>
      <c r="M13" s="40"/>
      <c r="N13" s="59"/>
      <c r="O13" s="40"/>
      <c r="P13" s="40"/>
    </row>
    <row r="14" spans="3:16" ht="12.75">
      <c r="C14" s="38" t="s">
        <v>44</v>
      </c>
      <c r="F14" s="57">
        <v>12977.6</v>
      </c>
      <c r="G14" s="57">
        <f>H14-F14</f>
        <v>13372.999999999998</v>
      </c>
      <c r="H14" s="57">
        <v>26350.6</v>
      </c>
      <c r="I14" s="57">
        <v>25466.5</v>
      </c>
      <c r="J14" s="58">
        <f>SUM(H14/I14)*100-100</f>
        <v>3.471619578662157</v>
      </c>
      <c r="L14" s="40"/>
      <c r="M14" s="40"/>
      <c r="N14" s="59"/>
      <c r="O14" s="40"/>
      <c r="P14" s="40"/>
    </row>
    <row r="15" spans="6:16" ht="12.75">
      <c r="F15" s="57"/>
      <c r="G15" s="57" t="s">
        <v>42</v>
      </c>
      <c r="H15" s="57"/>
      <c r="I15" s="57"/>
      <c r="J15" s="58"/>
      <c r="L15" s="40"/>
      <c r="M15" s="40"/>
      <c r="N15" s="59"/>
      <c r="O15" s="40"/>
      <c r="P15" s="40"/>
    </row>
    <row r="16" spans="2:16" ht="12.75">
      <c r="B16" s="38" t="s">
        <v>45</v>
      </c>
      <c r="F16" s="57">
        <v>14375.2</v>
      </c>
      <c r="G16" s="57">
        <f>H16-F16</f>
        <v>15677.7</v>
      </c>
      <c r="H16" s="57">
        <v>30052.9</v>
      </c>
      <c r="I16" s="57">
        <f>SUM(I17:I18)</f>
        <v>28623.3</v>
      </c>
      <c r="J16" s="58">
        <f>SUM(H16/I16)*100-100</f>
        <v>4.994532426379905</v>
      </c>
      <c r="L16" s="40"/>
      <c r="M16" s="40"/>
      <c r="N16" s="59"/>
      <c r="O16" s="40"/>
      <c r="P16" s="40"/>
    </row>
    <row r="17" spans="2:16" ht="12.75">
      <c r="B17" s="38" t="s">
        <v>42</v>
      </c>
      <c r="C17" s="38" t="s">
        <v>43</v>
      </c>
      <c r="F17" s="57">
        <v>2332.7</v>
      </c>
      <c r="G17" s="57">
        <f>H17-F17</f>
        <v>2900.3</v>
      </c>
      <c r="H17" s="57">
        <v>5233</v>
      </c>
      <c r="I17" s="57">
        <v>5166</v>
      </c>
      <c r="J17" s="58">
        <f>SUM(H17/I17)*100-100</f>
        <v>1.2969415408439886</v>
      </c>
      <c r="L17" s="40"/>
      <c r="M17" s="40"/>
      <c r="N17" s="60"/>
      <c r="O17" s="40"/>
      <c r="P17" s="40"/>
    </row>
    <row r="18" spans="3:16" ht="12.75">
      <c r="C18" s="38" t="s">
        <v>44</v>
      </c>
      <c r="F18" s="57">
        <v>11942.5</v>
      </c>
      <c r="G18" s="57">
        <f>H18-F18</f>
        <v>12877.400000000001</v>
      </c>
      <c r="H18" s="57">
        <v>24819.9</v>
      </c>
      <c r="I18" s="57">
        <v>23457.3</v>
      </c>
      <c r="J18" s="61">
        <f>SUM(H18/I18)*100-100</f>
        <v>5.808852681254876</v>
      </c>
      <c r="M18" s="40"/>
      <c r="N18" s="59"/>
      <c r="O18" s="40"/>
      <c r="P18" s="40"/>
    </row>
    <row r="19" spans="3:16" ht="12.75">
      <c r="C19" s="42"/>
      <c r="D19" s="42"/>
      <c r="E19" s="42"/>
      <c r="F19" s="62"/>
      <c r="G19" s="62"/>
      <c r="H19" s="62"/>
      <c r="I19" s="62"/>
      <c r="J19" s="58"/>
      <c r="L19" s="40"/>
      <c r="M19" s="40"/>
      <c r="N19" s="59"/>
      <c r="O19" s="40"/>
      <c r="P19" s="40"/>
    </row>
    <row r="20" spans="3:16" ht="12.75">
      <c r="C20" s="38" t="s">
        <v>46</v>
      </c>
      <c r="F20" s="57">
        <v>34797</v>
      </c>
      <c r="G20" s="57">
        <f>H20-F20</f>
        <v>36166.20000000001</v>
      </c>
      <c r="H20" s="57">
        <f aca="true" t="shared" si="0" ref="H20:I22">SUM(H12+H16)</f>
        <v>70963.20000000001</v>
      </c>
      <c r="I20" s="57">
        <f t="shared" si="0"/>
        <v>69368.9</v>
      </c>
      <c r="J20" s="58">
        <f>SUM(H20/I20)*100-100</f>
        <v>2.2982921741587603</v>
      </c>
      <c r="L20" s="40"/>
      <c r="M20" s="40"/>
      <c r="N20" s="59"/>
      <c r="O20" s="40"/>
      <c r="P20" s="40"/>
    </row>
    <row r="21" spans="4:16" ht="12.75">
      <c r="D21" s="38" t="s">
        <v>43</v>
      </c>
      <c r="F21" s="57">
        <v>9876.9</v>
      </c>
      <c r="G21" s="57">
        <f>H21-F21</f>
        <v>9915.800000000001</v>
      </c>
      <c r="H21" s="57">
        <f t="shared" si="0"/>
        <v>19792.7</v>
      </c>
      <c r="I21" s="57">
        <f t="shared" si="0"/>
        <v>20445.1</v>
      </c>
      <c r="J21" s="58">
        <f>SUM(H21/I21)*100-100</f>
        <v>-3.190984636905654</v>
      </c>
      <c r="L21" s="40"/>
      <c r="M21" s="40"/>
      <c r="N21" s="59"/>
      <c r="O21" s="40"/>
      <c r="P21" s="40"/>
    </row>
    <row r="22" spans="4:16" ht="12.75">
      <c r="D22" s="38" t="s">
        <v>44</v>
      </c>
      <c r="F22" s="57">
        <v>24920.1</v>
      </c>
      <c r="G22" s="57">
        <f>H22-F22</f>
        <v>26250.4</v>
      </c>
      <c r="H22" s="57">
        <f t="shared" si="0"/>
        <v>51170.5</v>
      </c>
      <c r="I22" s="57">
        <f t="shared" si="0"/>
        <v>48923.8</v>
      </c>
      <c r="J22" s="58">
        <f>SUM(H22/I22)*100-100</f>
        <v>4.592243447974198</v>
      </c>
      <c r="L22" s="40"/>
      <c r="M22" s="40"/>
      <c r="N22" s="59"/>
      <c r="O22" s="40"/>
      <c r="P22" s="40"/>
    </row>
    <row r="23" spans="6:16" ht="12.75">
      <c r="F23" s="63"/>
      <c r="G23" s="63"/>
      <c r="H23" s="63"/>
      <c r="I23" s="63"/>
      <c r="J23" s="58"/>
      <c r="L23" s="40"/>
      <c r="M23" s="40"/>
      <c r="N23" s="40"/>
      <c r="O23" s="40"/>
      <c r="P23" s="40"/>
    </row>
    <row r="24" spans="2:16" ht="12.75">
      <c r="B24" s="197" t="s">
        <v>47</v>
      </c>
      <c r="C24" s="197"/>
      <c r="D24" s="197"/>
      <c r="E24" s="197"/>
      <c r="F24" s="197"/>
      <c r="G24" s="197"/>
      <c r="H24" s="197"/>
      <c r="I24" s="197"/>
      <c r="J24" s="197"/>
      <c r="L24" s="40"/>
      <c r="M24" s="40"/>
      <c r="N24" s="40"/>
      <c r="O24" s="40"/>
      <c r="P24" s="40"/>
    </row>
    <row r="25" spans="6:16" ht="9.75" customHeight="1">
      <c r="F25" s="63"/>
      <c r="G25" s="63"/>
      <c r="H25" s="63"/>
      <c r="I25" s="63"/>
      <c r="J25" s="58"/>
      <c r="L25" s="40"/>
      <c r="M25" s="40"/>
      <c r="N25" s="40"/>
      <c r="O25" s="40"/>
      <c r="P25" s="40"/>
    </row>
    <row r="26" spans="2:16" ht="12.75">
      <c r="B26" s="38" t="s">
        <v>48</v>
      </c>
      <c r="F26" s="57">
        <v>19162.5</v>
      </c>
      <c r="G26" s="57">
        <f>H26-F26</f>
        <v>20423.9</v>
      </c>
      <c r="H26" s="57">
        <v>39586.4</v>
      </c>
      <c r="I26" s="57">
        <f>19570.2+18224.7</f>
        <v>37794.9</v>
      </c>
      <c r="J26" s="58">
        <f>SUM(H26/I26)*100-100</f>
        <v>4.740057520988273</v>
      </c>
      <c r="L26" s="40"/>
      <c r="M26" s="40"/>
      <c r="N26" s="59"/>
      <c r="O26" s="40"/>
      <c r="P26" s="64"/>
    </row>
    <row r="27" spans="2:16" ht="12.75">
      <c r="B27" s="38" t="s">
        <v>49</v>
      </c>
      <c r="F27" s="65">
        <v>1527380</v>
      </c>
      <c r="G27" s="69">
        <f>H27-F27</f>
        <v>1581513</v>
      </c>
      <c r="H27" s="65">
        <v>3108893</v>
      </c>
      <c r="I27" s="65">
        <f>2474907+559250</f>
        <v>3034157</v>
      </c>
      <c r="J27" s="58">
        <f>SUM(H27/I27)*100-100</f>
        <v>2.4631553344141537</v>
      </c>
      <c r="L27" s="40"/>
      <c r="M27" s="40"/>
      <c r="N27" s="59"/>
      <c r="O27" s="40"/>
      <c r="P27" s="64" t="s">
        <v>42</v>
      </c>
    </row>
    <row r="28" spans="2:16" ht="12.75">
      <c r="B28" s="38" t="s">
        <v>50</v>
      </c>
      <c r="F28" s="65">
        <v>2453514</v>
      </c>
      <c r="G28" s="69">
        <f>H28-F28</f>
        <v>2528370</v>
      </c>
      <c r="H28" s="65">
        <v>4981884</v>
      </c>
      <c r="I28" s="65">
        <f>3913306+888462</f>
        <v>4801768</v>
      </c>
      <c r="J28" s="58">
        <f>SUM(H28/I28)*100-100</f>
        <v>3.7510350354286146</v>
      </c>
      <c r="L28" s="40"/>
      <c r="M28" s="40"/>
      <c r="N28" s="59"/>
      <c r="O28" s="40"/>
      <c r="P28" s="64"/>
    </row>
    <row r="29" spans="6:16" ht="12.75">
      <c r="F29" s="63"/>
      <c r="G29" s="63"/>
      <c r="H29" s="63"/>
      <c r="I29" s="63"/>
      <c r="J29" s="58"/>
      <c r="L29" s="40"/>
      <c r="M29" s="40"/>
      <c r="N29" s="40"/>
      <c r="O29" s="40"/>
      <c r="P29" s="40"/>
    </row>
    <row r="30" spans="5:16" ht="12.75">
      <c r="E30" s="38" t="s">
        <v>55</v>
      </c>
      <c r="F30" s="63"/>
      <c r="G30" s="63"/>
      <c r="H30" s="63"/>
      <c r="I30" s="63"/>
      <c r="J30" s="58"/>
      <c r="L30" s="66"/>
      <c r="M30" s="66"/>
      <c r="N30" s="67"/>
      <c r="O30" s="66"/>
      <c r="P30" s="66"/>
    </row>
    <row r="31" spans="6:16" ht="9.75" customHeight="1">
      <c r="F31" s="68"/>
      <c r="G31" s="68"/>
      <c r="H31" s="68"/>
      <c r="I31" s="68"/>
      <c r="J31" s="58"/>
      <c r="L31" s="66"/>
      <c r="M31" s="66"/>
      <c r="N31" s="192"/>
      <c r="O31" s="66"/>
      <c r="P31" s="66"/>
    </row>
    <row r="32" spans="2:16" ht="12.75">
      <c r="B32" s="38" t="s">
        <v>51</v>
      </c>
      <c r="F32" s="65">
        <v>2914</v>
      </c>
      <c r="G32" s="69">
        <f>H32-F32</f>
        <v>3060</v>
      </c>
      <c r="H32" s="65">
        <v>5974</v>
      </c>
      <c r="I32" s="65">
        <v>5998</v>
      </c>
      <c r="J32" s="58">
        <f>SUM(H32/I32)*100-100</f>
        <v>-0.4001333777925993</v>
      </c>
      <c r="L32" s="66"/>
      <c r="M32" s="66"/>
      <c r="N32" s="192"/>
      <c r="O32" s="66"/>
      <c r="P32" s="66"/>
    </row>
    <row r="33" spans="2:16" ht="12.75">
      <c r="B33" s="38" t="s">
        <v>52</v>
      </c>
      <c r="F33" s="193">
        <v>433</v>
      </c>
      <c r="G33" s="193">
        <f>H33-F33</f>
        <v>558</v>
      </c>
      <c r="H33" s="193">
        <v>991</v>
      </c>
      <c r="I33" s="193">
        <v>1167</v>
      </c>
      <c r="J33" s="195">
        <f>SUM(H33/I33)*100-100</f>
        <v>-15.081405312767785</v>
      </c>
      <c r="L33" s="66"/>
      <c r="M33" s="66"/>
      <c r="N33" s="70"/>
      <c r="O33" s="66"/>
      <c r="P33" s="66"/>
    </row>
    <row r="34" spans="6:16" ht="12.75">
      <c r="F34" s="193"/>
      <c r="G34" s="194"/>
      <c r="H34" s="194"/>
      <c r="I34" s="194"/>
      <c r="J34" s="196"/>
      <c r="L34" s="40"/>
      <c r="M34" s="40"/>
      <c r="N34" s="40"/>
      <c r="O34" s="40"/>
      <c r="P34" s="40"/>
    </row>
    <row r="35" spans="2:16" ht="9" customHeight="1">
      <c r="B35" s="38" t="s">
        <v>53</v>
      </c>
      <c r="F35" s="63"/>
      <c r="G35" s="71"/>
      <c r="H35" s="63"/>
      <c r="I35" s="72"/>
      <c r="J35" s="73"/>
      <c r="L35" s="40"/>
      <c r="M35" s="40"/>
      <c r="N35" s="40"/>
      <c r="O35" s="40"/>
      <c r="P35" s="40"/>
    </row>
    <row r="36" spans="2:16" ht="8.25" customHeight="1">
      <c r="B36" s="40"/>
      <c r="C36" s="40" t="s">
        <v>42</v>
      </c>
      <c r="D36" s="40"/>
      <c r="E36" s="40"/>
      <c r="F36" s="40"/>
      <c r="G36" s="40"/>
      <c r="H36" s="40"/>
      <c r="I36" s="40"/>
      <c r="J36" s="40"/>
      <c r="L36" s="40"/>
      <c r="M36" s="40"/>
      <c r="N36" s="40"/>
      <c r="O36" s="40"/>
      <c r="P36" s="40"/>
    </row>
    <row r="37" spans="2:16" ht="12.75">
      <c r="B37" s="40"/>
      <c r="C37" s="40" t="s">
        <v>42</v>
      </c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  <c r="P37" s="40"/>
    </row>
    <row r="38" spans="2:16" ht="12.75">
      <c r="B38" s="40"/>
      <c r="C38" s="40"/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  <c r="P38" s="40"/>
    </row>
    <row r="39" spans="2:16" ht="23.25" customHeight="1">
      <c r="B39" s="40"/>
      <c r="C39" s="40" t="s">
        <v>42</v>
      </c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  <c r="P39" s="40"/>
    </row>
    <row r="40" spans="2:16" ht="12.75"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  <c r="P40" s="40"/>
    </row>
    <row r="41" spans="2:16" ht="12.75">
      <c r="B41" s="40"/>
      <c r="C41" s="40"/>
      <c r="D41" s="40"/>
      <c r="E41" s="40"/>
      <c r="F41" s="40"/>
      <c r="G41" s="40"/>
      <c r="H41" s="74"/>
      <c r="I41" s="74"/>
      <c r="J41" s="40"/>
      <c r="L41" s="40"/>
      <c r="M41" s="40"/>
      <c r="N41" s="40"/>
      <c r="O41" s="40"/>
      <c r="P41" s="40"/>
    </row>
    <row r="42" spans="8:9" ht="12.75">
      <c r="H42" s="74"/>
      <c r="I42" s="74"/>
    </row>
    <row r="43" spans="8:9" ht="12.75">
      <c r="H43" s="74"/>
      <c r="I43" s="74"/>
    </row>
  </sheetData>
  <mergeCells count="10">
    <mergeCell ref="F4:G6"/>
    <mergeCell ref="N31:N32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75" customWidth="1"/>
    <col min="2" max="2" width="7.421875" style="75" customWidth="1"/>
    <col min="3" max="3" width="23.140625" style="75" customWidth="1"/>
    <col min="4" max="5" width="9.8515625" style="75" customWidth="1"/>
    <col min="6" max="6" width="9.8515625" style="77" customWidth="1"/>
    <col min="7" max="8" width="9.8515625" style="75" customWidth="1"/>
    <col min="9" max="9" width="11.140625" style="78" customWidth="1"/>
    <col min="10" max="11" width="9.8515625" style="74" customWidth="1"/>
    <col min="12" max="12" width="11.28125" style="74" customWidth="1"/>
    <col min="13" max="14" width="9.8515625" style="74" customWidth="1"/>
    <col min="15" max="15" width="10.8515625" style="74" customWidth="1"/>
    <col min="16" max="17" width="11.421875" style="74" customWidth="1"/>
    <col min="18" max="18" width="18.57421875" style="74" customWidth="1"/>
    <col min="19" max="19" width="9.00390625" style="74" customWidth="1"/>
    <col min="20" max="20" width="24.8515625" style="74" customWidth="1"/>
    <col min="21" max="21" width="5.00390625" style="74" customWidth="1"/>
    <col min="22" max="22" width="1.8515625" style="74" hidden="1" customWidth="1"/>
    <col min="23" max="24" width="9.7109375" style="74" customWidth="1"/>
    <col min="25" max="25" width="11.421875" style="74" customWidth="1"/>
    <col min="26" max="27" width="9.7109375" style="74" customWidth="1"/>
    <col min="28" max="28" width="11.421875" style="74" customWidth="1"/>
    <col min="29" max="16384" width="11.421875" style="75" customWidth="1"/>
  </cols>
  <sheetData>
    <row r="1" ht="12.75">
      <c r="A1" s="76" t="s">
        <v>101</v>
      </c>
    </row>
    <row r="2" ht="13.5" customHeight="1"/>
    <row r="3" spans="1:9" ht="13.5" customHeight="1">
      <c r="A3" s="79"/>
      <c r="B3" s="79"/>
      <c r="C3" s="80"/>
      <c r="D3" s="81"/>
      <c r="E3" s="79"/>
      <c r="F3" s="82" t="s">
        <v>56</v>
      </c>
      <c r="G3" s="79"/>
      <c r="H3" s="79"/>
      <c r="I3" s="83"/>
    </row>
    <row r="4" spans="1:9" ht="13.5" customHeight="1">
      <c r="A4" s="84"/>
      <c r="B4" s="84"/>
      <c r="C4" s="85"/>
      <c r="D4" s="86" t="s">
        <v>57</v>
      </c>
      <c r="E4" s="87"/>
      <c r="F4" s="88"/>
      <c r="G4" s="89" t="s">
        <v>58</v>
      </c>
      <c r="H4" s="90"/>
      <c r="I4" s="91"/>
    </row>
    <row r="5" spans="1:9" ht="13.5" customHeight="1">
      <c r="A5" s="84"/>
      <c r="B5" s="84" t="s">
        <v>59</v>
      </c>
      <c r="C5" s="85"/>
      <c r="D5" s="86" t="s">
        <v>34</v>
      </c>
      <c r="E5" s="87"/>
      <c r="F5" s="88"/>
      <c r="G5" s="86" t="s">
        <v>34</v>
      </c>
      <c r="H5" s="87"/>
      <c r="I5" s="92"/>
    </row>
    <row r="6" spans="1:9" ht="13.5" customHeight="1">
      <c r="A6" s="84"/>
      <c r="B6" s="84"/>
      <c r="C6" s="85"/>
      <c r="D6" s="93">
        <v>2008</v>
      </c>
      <c r="E6" s="93">
        <v>2007</v>
      </c>
      <c r="F6" s="94" t="s">
        <v>35</v>
      </c>
      <c r="G6" s="93">
        <v>2008</v>
      </c>
      <c r="H6" s="93">
        <v>2007</v>
      </c>
      <c r="I6" s="94" t="s">
        <v>35</v>
      </c>
    </row>
    <row r="7" spans="1:9" ht="13.5" customHeight="1">
      <c r="A7" s="84"/>
      <c r="B7" s="84"/>
      <c r="C7" s="85"/>
      <c r="D7" s="198" t="s">
        <v>60</v>
      </c>
      <c r="E7" s="199"/>
      <c r="F7" s="95" t="s">
        <v>37</v>
      </c>
      <c r="G7" s="198" t="s">
        <v>60</v>
      </c>
      <c r="H7" s="199"/>
      <c r="I7" s="95" t="s">
        <v>37</v>
      </c>
    </row>
    <row r="8" spans="1:9" ht="13.5" customHeight="1">
      <c r="A8" s="96"/>
      <c r="B8" s="96"/>
      <c r="C8" s="97"/>
      <c r="D8" s="200"/>
      <c r="E8" s="201"/>
      <c r="F8" s="98" t="s">
        <v>38</v>
      </c>
      <c r="G8" s="200"/>
      <c r="H8" s="201"/>
      <c r="I8" s="98" t="s">
        <v>38</v>
      </c>
    </row>
    <row r="9" spans="4:29" ht="13.5" customHeight="1">
      <c r="D9" s="99"/>
      <c r="E9" s="100"/>
      <c r="F9" s="101"/>
      <c r="G9" s="99"/>
      <c r="H9" s="100"/>
      <c r="I9" s="102"/>
      <c r="AC9" s="84"/>
    </row>
    <row r="10" spans="1:9" ht="13.5" customHeight="1">
      <c r="A10" s="75" t="s">
        <v>61</v>
      </c>
      <c r="D10" s="99">
        <v>349</v>
      </c>
      <c r="E10" s="99">
        <v>377.8</v>
      </c>
      <c r="F10" s="103">
        <f>SUM(D10/E10)*100-100</f>
        <v>-7.623080995235583</v>
      </c>
      <c r="G10" s="99">
        <v>210.8</v>
      </c>
      <c r="H10" s="99">
        <v>270.7</v>
      </c>
      <c r="I10" s="104">
        <f>SUM(G10/H10)*100-100</f>
        <v>-22.12781677133357</v>
      </c>
    </row>
    <row r="11" spans="4:9" ht="13.5" customHeight="1">
      <c r="D11" s="99"/>
      <c r="E11" s="99"/>
      <c r="F11" s="103"/>
      <c r="G11" s="99"/>
      <c r="H11" s="99"/>
      <c r="I11" s="104"/>
    </row>
    <row r="12" spans="1:9" ht="13.5" customHeight="1">
      <c r="A12" s="75" t="s">
        <v>62</v>
      </c>
      <c r="D12" s="99">
        <v>14569</v>
      </c>
      <c r="E12" s="99">
        <f>SUM(E14:E22)</f>
        <v>14938.9</v>
      </c>
      <c r="F12" s="103">
        <f>SUM(D12/E12)*100-100</f>
        <v>-2.4760859233276875</v>
      </c>
      <c r="G12" s="99">
        <v>5701.6</v>
      </c>
      <c r="H12" s="99">
        <f>SUM(H14:H22)</f>
        <v>5544.2</v>
      </c>
      <c r="I12" s="104">
        <f>SUM(G12/H12)*100-100</f>
        <v>2.839002921972522</v>
      </c>
    </row>
    <row r="13" spans="1:9" ht="13.5" customHeight="1">
      <c r="A13" s="75" t="s">
        <v>63</v>
      </c>
      <c r="D13" s="105"/>
      <c r="E13" s="105"/>
      <c r="F13" s="103"/>
      <c r="G13" s="105"/>
      <c r="H13" s="105"/>
      <c r="I13" s="104"/>
    </row>
    <row r="14" spans="1:9" ht="13.5" customHeight="1">
      <c r="A14" s="75" t="s">
        <v>64</v>
      </c>
      <c r="D14" s="99">
        <v>7275.8</v>
      </c>
      <c r="E14" s="99">
        <v>7161.5</v>
      </c>
      <c r="F14" s="103">
        <f aca="true" t="shared" si="0" ref="F14:F21">SUM(D14/E14)*100-100</f>
        <v>1.5960343503456045</v>
      </c>
      <c r="G14" s="99">
        <v>4315.7</v>
      </c>
      <c r="H14" s="99">
        <v>4003.8</v>
      </c>
      <c r="I14" s="104">
        <f aca="true" t="shared" si="1" ref="I14:I21">SUM(G14/H14)*100-100</f>
        <v>7.790099405564703</v>
      </c>
    </row>
    <row r="15" spans="1:9" ht="12.75">
      <c r="A15" s="75" t="s">
        <v>65</v>
      </c>
      <c r="D15" s="99">
        <v>2510.4</v>
      </c>
      <c r="E15" s="99">
        <v>3224.5</v>
      </c>
      <c r="F15" s="103">
        <f t="shared" si="0"/>
        <v>-22.146069158009</v>
      </c>
      <c r="G15" s="99">
        <v>558.9</v>
      </c>
      <c r="H15" s="99">
        <v>490.4</v>
      </c>
      <c r="I15" s="104">
        <f t="shared" si="1"/>
        <v>13.968189233278963</v>
      </c>
    </row>
    <row r="16" spans="1:9" ht="13.5" customHeight="1">
      <c r="A16" s="75" t="s">
        <v>66</v>
      </c>
      <c r="D16" s="99">
        <v>1722.7</v>
      </c>
      <c r="E16" s="99">
        <v>1620.4</v>
      </c>
      <c r="F16" s="103">
        <f t="shared" si="0"/>
        <v>6.3132559861762445</v>
      </c>
      <c r="G16" s="99">
        <v>25.8</v>
      </c>
      <c r="H16" s="99">
        <v>22.5</v>
      </c>
      <c r="I16" s="104">
        <f t="shared" si="1"/>
        <v>14.666666666666671</v>
      </c>
    </row>
    <row r="17" spans="1:9" ht="13.5" customHeight="1">
      <c r="A17" s="75" t="s">
        <v>67</v>
      </c>
      <c r="D17" s="99">
        <v>2187.4</v>
      </c>
      <c r="E17" s="99">
        <v>2050.4</v>
      </c>
      <c r="F17" s="103">
        <f t="shared" si="0"/>
        <v>6.681623097932118</v>
      </c>
      <c r="G17" s="99">
        <v>451.4</v>
      </c>
      <c r="H17" s="99">
        <v>535.3</v>
      </c>
      <c r="I17" s="104">
        <f t="shared" si="1"/>
        <v>-15.673454137866614</v>
      </c>
    </row>
    <row r="18" spans="1:9" ht="13.5" customHeight="1">
      <c r="A18" s="75" t="s">
        <v>68</v>
      </c>
      <c r="D18" s="99">
        <v>417.9</v>
      </c>
      <c r="E18" s="99">
        <v>237</v>
      </c>
      <c r="F18" s="103">
        <f t="shared" si="0"/>
        <v>76.32911392405063</v>
      </c>
      <c r="G18" s="99">
        <v>51.8</v>
      </c>
      <c r="H18" s="99">
        <v>71.7</v>
      </c>
      <c r="I18" s="104">
        <f t="shared" si="1"/>
        <v>-27.754532775453285</v>
      </c>
    </row>
    <row r="19" spans="1:9" ht="13.5" customHeight="1">
      <c r="A19" s="75" t="s">
        <v>69</v>
      </c>
      <c r="D19" s="99">
        <v>275.9</v>
      </c>
      <c r="E19" s="99">
        <v>355.9</v>
      </c>
      <c r="F19" s="103">
        <f t="shared" si="0"/>
        <v>-22.478224220286606</v>
      </c>
      <c r="G19" s="99">
        <v>176</v>
      </c>
      <c r="H19" s="99">
        <v>236.1</v>
      </c>
      <c r="I19" s="104">
        <f t="shared" si="1"/>
        <v>-25.4553155442609</v>
      </c>
    </row>
    <row r="20" spans="1:9" ht="13.5" customHeight="1">
      <c r="A20" s="75" t="s">
        <v>157</v>
      </c>
      <c r="D20" s="99"/>
      <c r="E20" s="99"/>
      <c r="F20" s="103"/>
      <c r="G20" s="99"/>
      <c r="H20" s="99"/>
      <c r="I20" s="104"/>
    </row>
    <row r="21" spans="1:9" ht="13.5" customHeight="1">
      <c r="A21" s="75" t="s">
        <v>158</v>
      </c>
      <c r="D21" s="99">
        <v>178.9</v>
      </c>
      <c r="E21" s="99">
        <v>289.2</v>
      </c>
      <c r="F21" s="103">
        <f t="shared" si="0"/>
        <v>-38.139695712309816</v>
      </c>
      <c r="G21" s="99">
        <v>122</v>
      </c>
      <c r="H21" s="99">
        <v>184.4</v>
      </c>
      <c r="I21" s="104">
        <f t="shared" si="1"/>
        <v>-33.839479392624725</v>
      </c>
    </row>
    <row r="22" spans="1:9" ht="13.5" customHeight="1">
      <c r="A22" s="75" t="s">
        <v>70</v>
      </c>
      <c r="D22" s="106" t="s">
        <v>71</v>
      </c>
      <c r="E22" s="106" t="s">
        <v>71</v>
      </c>
      <c r="F22" s="107" t="s">
        <v>72</v>
      </c>
      <c r="G22" s="106" t="s">
        <v>71</v>
      </c>
      <c r="H22" s="106" t="s">
        <v>71</v>
      </c>
      <c r="I22" s="108" t="s">
        <v>72</v>
      </c>
    </row>
    <row r="23" spans="4:9" ht="13.5" customHeight="1">
      <c r="D23" s="99"/>
      <c r="E23" s="99"/>
      <c r="F23" s="101"/>
      <c r="G23" s="99"/>
      <c r="H23" s="99"/>
      <c r="I23" s="101"/>
    </row>
    <row r="24" spans="2:9" ht="12.75">
      <c r="B24" s="75" t="s">
        <v>73</v>
      </c>
      <c r="D24" s="99">
        <v>14918</v>
      </c>
      <c r="E24" s="99">
        <v>15316.6</v>
      </c>
      <c r="F24" s="103">
        <f>SUM(D24/E24)*100-100</f>
        <v>-2.6024052335374677</v>
      </c>
      <c r="G24" s="99">
        <v>5912.4</v>
      </c>
      <c r="H24" s="99">
        <v>5815</v>
      </c>
      <c r="I24" s="104">
        <f>SUM(G24/H24)*100-100</f>
        <v>1.674978503869312</v>
      </c>
    </row>
    <row r="25" spans="4:9" ht="13.5" customHeight="1">
      <c r="D25" s="99"/>
      <c r="E25" s="99"/>
      <c r="F25" s="99"/>
      <c r="G25" s="99"/>
      <c r="H25" s="99"/>
      <c r="I25" s="109"/>
    </row>
    <row r="26" spans="1:31" ht="13.5" customHeight="1">
      <c r="A26" s="75" t="s">
        <v>74</v>
      </c>
      <c r="D26" s="99">
        <v>405.8</v>
      </c>
      <c r="E26" s="99">
        <v>131.7</v>
      </c>
      <c r="F26" s="103">
        <f>SUM(D26/E26)*100-100</f>
        <v>208.1245254365984</v>
      </c>
      <c r="G26" s="99">
        <v>115.2</v>
      </c>
      <c r="H26" s="99">
        <v>63.2</v>
      </c>
      <c r="I26" s="104">
        <f>SUM(G26/H26)*100-100</f>
        <v>82.27848101265823</v>
      </c>
      <c r="AC26" s="74"/>
      <c r="AD26" s="74"/>
      <c r="AE26" s="74"/>
    </row>
    <row r="27" spans="1:9" ht="12.75">
      <c r="A27" s="75" t="s">
        <v>75</v>
      </c>
      <c r="D27" s="99">
        <v>16.5</v>
      </c>
      <c r="E27" s="99">
        <v>17.3</v>
      </c>
      <c r="F27" s="103">
        <f>SUM(D27/E27)*100-100</f>
        <v>-4.624277456647405</v>
      </c>
      <c r="G27" s="99">
        <v>8.5</v>
      </c>
      <c r="H27" s="99">
        <v>10.2</v>
      </c>
      <c r="I27" s="104">
        <f>SUM(G27/H27)*100-100</f>
        <v>-16.666666666666657</v>
      </c>
    </row>
    <row r="28" spans="1:9" ht="13.5" customHeight="1">
      <c r="A28" s="75" t="s">
        <v>76</v>
      </c>
      <c r="D28" s="99">
        <v>194.4</v>
      </c>
      <c r="E28" s="99">
        <v>147.5</v>
      </c>
      <c r="F28" s="103">
        <f>SUM(D28/E28)*100-100</f>
        <v>31.796610169491544</v>
      </c>
      <c r="G28" s="99">
        <v>141.9</v>
      </c>
      <c r="H28" s="99">
        <v>114.3</v>
      </c>
      <c r="I28" s="104">
        <f>SUM(G28/H28)*100-100</f>
        <v>24.14698162729661</v>
      </c>
    </row>
    <row r="29" spans="1:9" ht="13.5" customHeight="1">
      <c r="A29" s="75" t="s">
        <v>77</v>
      </c>
      <c r="D29" s="99">
        <v>1371.2</v>
      </c>
      <c r="E29" s="99">
        <v>1551.7</v>
      </c>
      <c r="F29" s="103">
        <f>SUM(D29/E29)*100-100</f>
        <v>-11.632403170715989</v>
      </c>
      <c r="G29" s="99">
        <v>69.7</v>
      </c>
      <c r="H29" s="99">
        <v>45</v>
      </c>
      <c r="I29" s="104">
        <f>SUM(G29/H29)*100-100</f>
        <v>54.888888888888886</v>
      </c>
    </row>
    <row r="30" spans="1:9" ht="13.5" customHeight="1">
      <c r="A30" s="75" t="s">
        <v>78</v>
      </c>
      <c r="D30" s="99">
        <v>2.1</v>
      </c>
      <c r="E30" s="99">
        <v>1</v>
      </c>
      <c r="F30" s="103">
        <f>SUM(D30/E30)*100-100</f>
        <v>110</v>
      </c>
      <c r="G30" s="99">
        <v>1.8</v>
      </c>
      <c r="H30" s="99">
        <v>0.9</v>
      </c>
      <c r="I30" s="104">
        <f>SUM(G30/H30)*100-100</f>
        <v>100</v>
      </c>
    </row>
    <row r="31" spans="1:9" ht="12.75">
      <c r="A31" s="75" t="s">
        <v>79</v>
      </c>
      <c r="D31" s="99">
        <v>0</v>
      </c>
      <c r="E31" s="99">
        <v>5.5</v>
      </c>
      <c r="F31" s="103" t="s">
        <v>80</v>
      </c>
      <c r="G31" s="99">
        <v>0</v>
      </c>
      <c r="H31" s="99">
        <v>5</v>
      </c>
      <c r="I31" s="101" t="s">
        <v>81</v>
      </c>
    </row>
    <row r="32" spans="4:9" ht="13.5" customHeight="1">
      <c r="D32" s="99"/>
      <c r="E32" s="99"/>
      <c r="F32" s="103"/>
      <c r="G32" s="99"/>
      <c r="H32" s="99"/>
      <c r="I32" s="109"/>
    </row>
    <row r="33" spans="2:9" ht="13.5" customHeight="1">
      <c r="B33" s="75" t="s">
        <v>82</v>
      </c>
      <c r="D33" s="99">
        <v>1990</v>
      </c>
      <c r="E33" s="99">
        <v>1854.6</v>
      </c>
      <c r="F33" s="103">
        <f>SUM(D33/E33)*100-100</f>
        <v>7.300765663754987</v>
      </c>
      <c r="G33" s="99">
        <v>337.2</v>
      </c>
      <c r="H33" s="99">
        <f>SUM(H26:H31)</f>
        <v>238.6</v>
      </c>
      <c r="I33" s="104">
        <f>SUM(G33/H33)*100-100</f>
        <v>41.32439228834869</v>
      </c>
    </row>
    <row r="34" spans="4:9" ht="12.75">
      <c r="D34" s="99"/>
      <c r="E34" s="99"/>
      <c r="F34" s="103"/>
      <c r="G34" s="99"/>
      <c r="H34" s="99"/>
      <c r="I34" s="104"/>
    </row>
    <row r="35" spans="1:9" ht="13.5" customHeight="1">
      <c r="A35" s="75" t="s">
        <v>83</v>
      </c>
      <c r="D35" s="99">
        <v>2265.3</v>
      </c>
      <c r="E35" s="99">
        <v>1593.6</v>
      </c>
      <c r="F35" s="103">
        <f>SUM(D35/E35)*100-100</f>
        <v>42.1498493975904</v>
      </c>
      <c r="G35" s="99">
        <v>654</v>
      </c>
      <c r="H35" s="99">
        <v>595.4</v>
      </c>
      <c r="I35" s="104">
        <f>SUM(G35/H35)*100-100</f>
        <v>9.84212294255964</v>
      </c>
    </row>
    <row r="36" spans="1:9" ht="13.5" customHeight="1">
      <c r="A36" s="75" t="s">
        <v>84</v>
      </c>
      <c r="D36" s="99">
        <v>1913.4</v>
      </c>
      <c r="E36" s="99">
        <v>1499.5</v>
      </c>
      <c r="F36" s="103">
        <f>SUM(D36/E36)*100-100</f>
        <v>27.602534178059358</v>
      </c>
      <c r="G36" s="99">
        <v>249.6</v>
      </c>
      <c r="H36" s="99">
        <v>163.3</v>
      </c>
      <c r="I36" s="104">
        <f>SUM(G36/H36)*100-100</f>
        <v>52.84751990202082</v>
      </c>
    </row>
    <row r="37" spans="1:9" ht="13.5" customHeight="1">
      <c r="A37" s="75" t="s">
        <v>85</v>
      </c>
      <c r="D37" s="99">
        <v>3585.7</v>
      </c>
      <c r="E37" s="99">
        <v>4367.3</v>
      </c>
      <c r="F37" s="103">
        <f>SUM(D37/E37)*100-100</f>
        <v>-17.89664094520643</v>
      </c>
      <c r="G37" s="99">
        <v>1094.9</v>
      </c>
      <c r="H37" s="99">
        <v>1026.7</v>
      </c>
      <c r="I37" s="104">
        <f>SUM(G37/H37)*100-100</f>
        <v>6.642641472679458</v>
      </c>
    </row>
    <row r="38" spans="1:9" ht="13.5" customHeight="1">
      <c r="A38" s="75" t="s">
        <v>86</v>
      </c>
      <c r="D38" s="99">
        <v>323</v>
      </c>
      <c r="E38" s="99">
        <v>447.4</v>
      </c>
      <c r="F38" s="103">
        <f>SUM(D38/E38)*100-100</f>
        <v>-27.805096110862763</v>
      </c>
      <c r="G38" s="99">
        <v>0</v>
      </c>
      <c r="H38" s="99">
        <v>0</v>
      </c>
      <c r="I38" s="101" t="s">
        <v>81</v>
      </c>
    </row>
    <row r="39" spans="1:9" ht="13.5" customHeight="1">
      <c r="A39" s="75" t="s">
        <v>87</v>
      </c>
      <c r="D39" s="99">
        <v>39.8</v>
      </c>
      <c r="E39" s="99">
        <v>2.3</v>
      </c>
      <c r="F39" s="103" t="s">
        <v>80</v>
      </c>
      <c r="G39" s="99">
        <v>0</v>
      </c>
      <c r="H39" s="99">
        <v>2</v>
      </c>
      <c r="I39" s="104">
        <f>SUM(G39/H39)*100-100</f>
        <v>-100</v>
      </c>
    </row>
    <row r="40" spans="1:9" ht="12.75">
      <c r="A40" s="75" t="s">
        <v>88</v>
      </c>
      <c r="D40" s="99">
        <v>505</v>
      </c>
      <c r="E40" s="99">
        <v>560.7</v>
      </c>
      <c r="F40" s="103">
        <f>SUM(D40/E40)*100-100</f>
        <v>-9.934011057606568</v>
      </c>
      <c r="G40" s="99">
        <v>255.2</v>
      </c>
      <c r="H40" s="99">
        <v>276.5</v>
      </c>
      <c r="I40" s="104">
        <f>SUM(G40/H40)*100-100</f>
        <v>-7.703435804701627</v>
      </c>
    </row>
    <row r="41" spans="1:9" ht="13.5" customHeight="1">
      <c r="A41" s="75" t="s">
        <v>89</v>
      </c>
      <c r="D41" s="99">
        <v>0.2</v>
      </c>
      <c r="E41" s="99">
        <v>0.2</v>
      </c>
      <c r="F41" s="103" t="s">
        <v>80</v>
      </c>
      <c r="G41" s="99">
        <v>0.2</v>
      </c>
      <c r="H41" s="99">
        <v>0.2</v>
      </c>
      <c r="I41" s="101" t="s">
        <v>81</v>
      </c>
    </row>
    <row r="42" spans="4:9" ht="13.5" customHeight="1">
      <c r="D42" s="99"/>
      <c r="E42" s="99"/>
      <c r="F42" s="101"/>
      <c r="G42" s="99"/>
      <c r="H42" s="99"/>
      <c r="I42" s="104"/>
    </row>
    <row r="43" spans="2:9" ht="13.5" customHeight="1">
      <c r="B43" s="75" t="s">
        <v>90</v>
      </c>
      <c r="D43" s="99">
        <v>8632.4</v>
      </c>
      <c r="E43" s="99">
        <v>8471</v>
      </c>
      <c r="F43" s="103">
        <f>SUM(D43/E43)*100-100</f>
        <v>1.9053240467477224</v>
      </c>
      <c r="G43" s="99">
        <v>2253.8</v>
      </c>
      <c r="H43" s="99">
        <f>SUM(H35:H41)</f>
        <v>2064.1</v>
      </c>
      <c r="I43" s="104">
        <f>SUM(G43/H43)*100-100</f>
        <v>9.190446199312063</v>
      </c>
    </row>
    <row r="44" spans="4:9" ht="13.5" customHeight="1">
      <c r="D44" s="99"/>
      <c r="E44" s="99"/>
      <c r="F44" s="103"/>
      <c r="G44" s="99"/>
      <c r="H44" s="99"/>
      <c r="I44" s="104"/>
    </row>
    <row r="45" spans="1:9" ht="12.75">
      <c r="A45" s="75" t="s">
        <v>91</v>
      </c>
      <c r="D45" s="99">
        <v>159.3</v>
      </c>
      <c r="E45" s="99">
        <v>126</v>
      </c>
      <c r="F45" s="103">
        <f>SUM(D45/E45)*100-100</f>
        <v>26.428571428571445</v>
      </c>
      <c r="G45" s="99">
        <v>127.5</v>
      </c>
      <c r="H45" s="99">
        <v>100.9</v>
      </c>
      <c r="I45" s="104">
        <f>SUM(G45/H45)*100-100</f>
        <v>26.362735381565898</v>
      </c>
    </row>
    <row r="46" spans="1:9" ht="13.5" customHeight="1">
      <c r="A46" s="75" t="s">
        <v>92</v>
      </c>
      <c r="D46" s="99">
        <v>278.3</v>
      </c>
      <c r="E46" s="99">
        <v>265.1</v>
      </c>
      <c r="F46" s="103">
        <f>SUM(D46/E46)*100-100</f>
        <v>4.979253112033206</v>
      </c>
      <c r="G46" s="99">
        <v>193.9</v>
      </c>
      <c r="H46" s="99">
        <v>210.8</v>
      </c>
      <c r="I46" s="104">
        <f>SUM(G46/H46)*100-100</f>
        <v>-8.017077798861479</v>
      </c>
    </row>
    <row r="47" spans="1:9" ht="13.5" customHeight="1">
      <c r="A47" s="75" t="s">
        <v>93</v>
      </c>
      <c r="D47" s="99">
        <v>844.7</v>
      </c>
      <c r="E47" s="99">
        <v>871.7</v>
      </c>
      <c r="F47" s="103">
        <f>SUM(D47/E47)*100-100</f>
        <v>-3.097395893082478</v>
      </c>
      <c r="G47" s="99">
        <v>694.9</v>
      </c>
      <c r="H47" s="99">
        <v>721.3</v>
      </c>
      <c r="I47" s="104">
        <f>SUM(G47/H47)*100-100</f>
        <v>-3.660058228199077</v>
      </c>
    </row>
    <row r="48" spans="1:9" ht="12.75">
      <c r="A48" s="75" t="s">
        <v>94</v>
      </c>
      <c r="D48" s="99">
        <v>13777</v>
      </c>
      <c r="E48" s="99">
        <v>13418.4</v>
      </c>
      <c r="F48" s="103">
        <f>SUM(D48/E48)*100-100</f>
        <v>2.672449770464439</v>
      </c>
      <c r="G48" s="99">
        <v>10735.3</v>
      </c>
      <c r="H48" s="99">
        <v>10374</v>
      </c>
      <c r="I48" s="104">
        <f>SUM(G48/H48)*100-100</f>
        <v>3.4827453248505833</v>
      </c>
    </row>
    <row r="49" spans="4:9" ht="13.5" customHeight="1">
      <c r="D49" s="99"/>
      <c r="E49" s="99"/>
      <c r="F49" s="103"/>
      <c r="G49" s="99"/>
      <c r="H49" s="99"/>
      <c r="I49" s="104"/>
    </row>
    <row r="50" spans="2:9" ht="13.5" customHeight="1">
      <c r="B50" s="75" t="s">
        <v>95</v>
      </c>
      <c r="D50" s="99">
        <v>15059.3</v>
      </c>
      <c r="E50" s="99">
        <f>SUM(E45:E49)</f>
        <v>14681.2</v>
      </c>
      <c r="F50" s="103">
        <f>SUM(D50/E50)*100-100</f>
        <v>2.57540255564939</v>
      </c>
      <c r="G50" s="99">
        <v>11751.6</v>
      </c>
      <c r="H50" s="99">
        <f>SUM(H45:H49)</f>
        <v>11407</v>
      </c>
      <c r="I50" s="104">
        <f>SUM(G50/H50)*100-100</f>
        <v>3.020952046988697</v>
      </c>
    </row>
    <row r="51" spans="4:9" ht="13.5" customHeight="1">
      <c r="D51" s="99"/>
      <c r="E51" s="99"/>
      <c r="F51" s="103"/>
      <c r="G51" s="99"/>
      <c r="H51" s="99"/>
      <c r="I51" s="104"/>
    </row>
    <row r="52" spans="1:9" ht="12.75">
      <c r="A52" s="75" t="s">
        <v>96</v>
      </c>
      <c r="D52" s="99">
        <v>310.7</v>
      </c>
      <c r="E52" s="99">
        <v>422.2</v>
      </c>
      <c r="F52" s="103">
        <f>SUM(D52/E52)*100-100</f>
        <v>-26.409284699194686</v>
      </c>
      <c r="G52" s="99">
        <v>64.5</v>
      </c>
      <c r="H52" s="99">
        <v>45.6</v>
      </c>
      <c r="I52" s="104">
        <f>SUM(G52/H52)*100-100</f>
        <v>41.44736842105263</v>
      </c>
    </row>
    <row r="53" spans="4:9" ht="13.5" customHeight="1">
      <c r="D53" s="99"/>
      <c r="E53" s="99"/>
      <c r="F53" s="101"/>
      <c r="G53" s="99"/>
      <c r="H53" s="99"/>
      <c r="I53" s="110"/>
    </row>
    <row r="54" spans="1:9" ht="13.5" customHeight="1">
      <c r="A54" s="75" t="s">
        <v>97</v>
      </c>
      <c r="D54" s="106" t="s">
        <v>71</v>
      </c>
      <c r="E54" s="106" t="s">
        <v>71</v>
      </c>
      <c r="F54" s="103" t="s">
        <v>80</v>
      </c>
      <c r="G54" s="106" t="s">
        <v>71</v>
      </c>
      <c r="H54" s="106" t="s">
        <v>71</v>
      </c>
      <c r="I54" s="103" t="s">
        <v>80</v>
      </c>
    </row>
    <row r="55" spans="4:9" ht="12.75">
      <c r="D55" s="99"/>
      <c r="E55" s="99"/>
      <c r="F55" s="111"/>
      <c r="G55" s="99"/>
      <c r="H55" s="99"/>
      <c r="I55" s="110"/>
    </row>
    <row r="56" spans="1:9" ht="13.5" customHeight="1">
      <c r="A56" s="79"/>
      <c r="B56" s="79"/>
      <c r="C56" s="79" t="s">
        <v>98</v>
      </c>
      <c r="D56" s="112">
        <v>40910.3</v>
      </c>
      <c r="E56" s="112">
        <v>40745.6</v>
      </c>
      <c r="F56" s="113">
        <f>SUM(D56/E56)*100-100</f>
        <v>0.4042154244875604</v>
      </c>
      <c r="G56" s="112">
        <v>20319.5</v>
      </c>
      <c r="H56" s="112">
        <v>19570.2</v>
      </c>
      <c r="I56" s="114">
        <f>SUM(G56/H56)*100-100</f>
        <v>3.8287804927900453</v>
      </c>
    </row>
    <row r="57" ht="13.5" customHeight="1">
      <c r="A57" s="75" t="s">
        <v>99</v>
      </c>
    </row>
    <row r="58" spans="1:8" ht="13.5" customHeight="1">
      <c r="A58" s="75" t="s">
        <v>100</v>
      </c>
      <c r="D58" s="115"/>
      <c r="E58" s="115"/>
      <c r="G58" s="115"/>
      <c r="H58" s="115"/>
    </row>
    <row r="59" spans="4:8" ht="13.5" customHeight="1">
      <c r="D59" s="115"/>
      <c r="E59" s="115"/>
      <c r="G59" s="115"/>
      <c r="H59" s="115"/>
    </row>
    <row r="60" spans="4:8" ht="13.5" customHeight="1">
      <c r="D60" s="115"/>
      <c r="E60" s="115"/>
      <c r="F60" s="115"/>
      <c r="G60" s="115"/>
      <c r="H60" s="115"/>
    </row>
    <row r="61" spans="4:8" ht="13.5" customHeight="1">
      <c r="D61" s="115"/>
      <c r="E61" s="115"/>
      <c r="G61" s="115"/>
      <c r="H61" s="115"/>
    </row>
    <row r="62" spans="4:8" ht="13.5" customHeight="1">
      <c r="D62" s="115"/>
      <c r="E62" s="115"/>
      <c r="G62" s="115"/>
      <c r="H62" s="115"/>
    </row>
    <row r="63" spans="4:8" ht="13.5" customHeight="1">
      <c r="D63" s="115"/>
      <c r="E63" s="115"/>
      <c r="G63" s="115"/>
      <c r="H63" s="115"/>
    </row>
    <row r="64" ht="13.5" customHeight="1"/>
    <row r="65" ht="13.5" customHeight="1">
      <c r="A65" s="116">
        <v>2</v>
      </c>
    </row>
    <row r="66" ht="13.5" customHeight="1"/>
    <row r="67" ht="13.5" customHeight="1"/>
    <row r="68" ht="13.5" customHeight="1"/>
    <row r="69" spans="4:9" ht="12.75">
      <c r="D69" s="117">
        <f>SUM(D24+D33+D43+D50+D52)</f>
        <v>40910.399999999994</v>
      </c>
      <c r="E69" s="117">
        <f>SUM(E24+E33+E43+E50+E52)</f>
        <v>40745.6</v>
      </c>
      <c r="F69" s="74"/>
      <c r="G69" s="117">
        <f>SUM(G24+G33+G43+G50+G52)</f>
        <v>20319.5</v>
      </c>
      <c r="H69" s="117">
        <f>SUM(H24+H33+H43+H50+H52)</f>
        <v>19570.3</v>
      </c>
      <c r="I69" s="74"/>
    </row>
    <row r="70" spans="4:9" ht="13.5" customHeight="1">
      <c r="D70" s="74"/>
      <c r="E70" s="74"/>
      <c r="F70" s="74"/>
      <c r="G70" s="74"/>
      <c r="H70" s="74"/>
      <c r="I70" s="74"/>
    </row>
    <row r="71" spans="4:9" ht="12.75">
      <c r="D71" s="118">
        <f>SUM(D69-D56)</f>
        <v>0.09999999999126885</v>
      </c>
      <c r="E71" s="74"/>
      <c r="F71" s="74"/>
      <c r="G71" s="74"/>
      <c r="H71" s="74"/>
      <c r="I71" s="74"/>
    </row>
    <row r="72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1"/>
  <sheetViews>
    <sheetView workbookViewId="0" topLeftCell="A1">
      <selection activeCell="I1" sqref="I1"/>
    </sheetView>
  </sheetViews>
  <sheetFormatPr defaultColWidth="11.421875" defaultRowHeight="12.75"/>
  <cols>
    <col min="1" max="2" width="9.8515625" style="75" customWidth="1"/>
    <col min="3" max="3" width="11.28125" style="119" customWidth="1"/>
    <col min="4" max="5" width="9.8515625" style="75" customWidth="1"/>
    <col min="6" max="6" width="10.8515625" style="120" customWidth="1"/>
    <col min="7" max="7" width="11.421875" style="75" customWidth="1"/>
    <col min="8" max="8" width="29.8515625" style="75" customWidth="1"/>
    <col min="9" max="16384" width="11.421875" style="75" customWidth="1"/>
  </cols>
  <sheetData>
    <row r="1" ht="13.5" customHeight="1"/>
    <row r="2" ht="13.5" customHeight="1"/>
    <row r="3" spans="1:8" ht="13.5" customHeight="1">
      <c r="A3" s="81"/>
      <c r="B3" s="79"/>
      <c r="C3" s="121" t="s">
        <v>102</v>
      </c>
      <c r="D3" s="79"/>
      <c r="E3" s="79"/>
      <c r="F3" s="122"/>
      <c r="G3" s="79"/>
      <c r="H3" s="79"/>
    </row>
    <row r="4" spans="1:8" ht="13.5" customHeight="1">
      <c r="A4" s="86" t="s">
        <v>57</v>
      </c>
      <c r="B4" s="87"/>
      <c r="C4" s="88"/>
      <c r="D4" s="89" t="s">
        <v>103</v>
      </c>
      <c r="E4" s="90"/>
      <c r="F4" s="123"/>
      <c r="G4" s="84"/>
      <c r="H4" s="84"/>
    </row>
    <row r="5" spans="1:8" ht="13.5" customHeight="1">
      <c r="A5" s="86" t="s">
        <v>34</v>
      </c>
      <c r="B5" s="87"/>
      <c r="C5" s="88"/>
      <c r="D5" s="86" t="s">
        <v>34</v>
      </c>
      <c r="E5" s="87"/>
      <c r="F5" s="124"/>
      <c r="G5" s="84"/>
      <c r="H5" s="84" t="s">
        <v>59</v>
      </c>
    </row>
    <row r="6" spans="1:8" ht="13.5" customHeight="1">
      <c r="A6" s="93">
        <v>2008</v>
      </c>
      <c r="B6" s="93">
        <v>2007</v>
      </c>
      <c r="C6" s="125" t="s">
        <v>35</v>
      </c>
      <c r="D6" s="93">
        <v>2008</v>
      </c>
      <c r="E6" s="93">
        <v>2007</v>
      </c>
      <c r="F6" s="126" t="s">
        <v>35</v>
      </c>
      <c r="G6" s="84"/>
      <c r="H6" s="84"/>
    </row>
    <row r="7" spans="1:8" ht="13.5" customHeight="1">
      <c r="A7" s="198" t="s">
        <v>60</v>
      </c>
      <c r="B7" s="199"/>
      <c r="C7" s="127" t="s">
        <v>37</v>
      </c>
      <c r="D7" s="198" t="s">
        <v>60</v>
      </c>
      <c r="E7" s="199"/>
      <c r="F7" s="128" t="s">
        <v>37</v>
      </c>
      <c r="G7" s="84"/>
      <c r="H7" s="84"/>
    </row>
    <row r="8" spans="1:8" ht="13.5" customHeight="1">
      <c r="A8" s="200"/>
      <c r="B8" s="201"/>
      <c r="C8" s="129" t="s">
        <v>38</v>
      </c>
      <c r="D8" s="200"/>
      <c r="E8" s="201"/>
      <c r="F8" s="130" t="s">
        <v>38</v>
      </c>
      <c r="G8" s="96"/>
      <c r="H8" s="96"/>
    </row>
    <row r="9" spans="1:6" ht="13.5" customHeight="1">
      <c r="A9" s="99"/>
      <c r="B9" s="100"/>
      <c r="C9" s="109"/>
      <c r="D9" s="99"/>
      <c r="E9" s="100"/>
      <c r="F9" s="131"/>
    </row>
    <row r="10" spans="1:7" ht="13.5" customHeight="1">
      <c r="A10" s="99">
        <v>625</v>
      </c>
      <c r="B10" s="99">
        <v>726.7</v>
      </c>
      <c r="C10" s="104">
        <f>SUM(A10/B10)*100-100</f>
        <v>-13.994770882069645</v>
      </c>
      <c r="D10" s="99">
        <v>184.1</v>
      </c>
      <c r="E10" s="99">
        <v>245.9</v>
      </c>
      <c r="F10" s="104">
        <f>SUM(D10/E10)*100-100</f>
        <v>-25.132167547783652</v>
      </c>
      <c r="G10" s="75" t="s">
        <v>61</v>
      </c>
    </row>
    <row r="11" spans="1:6" ht="13.5" customHeight="1">
      <c r="A11" s="99"/>
      <c r="B11" s="99"/>
      <c r="C11" s="104"/>
      <c r="D11" s="99"/>
      <c r="E11" s="99"/>
      <c r="F11" s="104"/>
    </row>
    <row r="12" spans="1:7" ht="13.5" customHeight="1">
      <c r="A12" s="99">
        <v>11963.4</v>
      </c>
      <c r="B12" s="99">
        <f>SUM(B14:B22)</f>
        <v>11329.300000000001</v>
      </c>
      <c r="C12" s="104">
        <f>SUM(A12/B12)*100-100</f>
        <v>5.596991870636288</v>
      </c>
      <c r="D12" s="99">
        <v>7016</v>
      </c>
      <c r="E12" s="99">
        <f>SUM(E14:E22)</f>
        <v>6895.2</v>
      </c>
      <c r="F12" s="104">
        <f>SUM(D12/E12)*100-100</f>
        <v>1.7519433809026594</v>
      </c>
      <c r="G12" s="75" t="s">
        <v>62</v>
      </c>
    </row>
    <row r="13" spans="1:7" ht="13.5" customHeight="1">
      <c r="A13" s="105"/>
      <c r="B13" s="105"/>
      <c r="C13" s="104"/>
      <c r="D13" s="105"/>
      <c r="E13" s="105"/>
      <c r="F13" s="104"/>
      <c r="G13" s="75" t="s">
        <v>63</v>
      </c>
    </row>
    <row r="14" spans="1:7" ht="13.5" customHeight="1">
      <c r="A14" s="99">
        <v>7247.7</v>
      </c>
      <c r="B14" s="99">
        <v>7180.1</v>
      </c>
      <c r="C14" s="104">
        <f aca="true" t="shared" si="0" ref="C14:C21">SUM(A14/B14)*100-100</f>
        <v>0.9414910655840316</v>
      </c>
      <c r="D14" s="99">
        <v>5371.3</v>
      </c>
      <c r="E14" s="99">
        <v>5436.1</v>
      </c>
      <c r="F14" s="104">
        <f aca="true" t="shared" si="1" ref="F14:F21">SUM(D14/E14)*100-100</f>
        <v>-1.1920310516730837</v>
      </c>
      <c r="G14" s="75" t="s">
        <v>64</v>
      </c>
    </row>
    <row r="15" spans="1:7" ht="12">
      <c r="A15" s="99">
        <v>742.3</v>
      </c>
      <c r="B15" s="99">
        <v>769.6</v>
      </c>
      <c r="C15" s="104">
        <f t="shared" si="0"/>
        <v>-3.5472972972973054</v>
      </c>
      <c r="D15" s="99">
        <v>441.8</v>
      </c>
      <c r="E15" s="99">
        <v>437.8</v>
      </c>
      <c r="F15" s="104">
        <f t="shared" si="1"/>
        <v>0.9136592051165024</v>
      </c>
      <c r="G15" s="75" t="s">
        <v>65</v>
      </c>
    </row>
    <row r="16" spans="1:7" ht="13.5" customHeight="1">
      <c r="A16" s="99">
        <v>610.6</v>
      </c>
      <c r="B16" s="99">
        <v>494</v>
      </c>
      <c r="C16" s="104">
        <f t="shared" si="0"/>
        <v>23.603238866396765</v>
      </c>
      <c r="D16" s="99">
        <v>26.7</v>
      </c>
      <c r="E16" s="99">
        <v>29.8</v>
      </c>
      <c r="F16" s="104">
        <f t="shared" si="1"/>
        <v>-10.402684563758385</v>
      </c>
      <c r="G16" s="75" t="s">
        <v>66</v>
      </c>
    </row>
    <row r="17" spans="1:7" ht="13.5" customHeight="1">
      <c r="A17" s="99">
        <v>2135.2</v>
      </c>
      <c r="B17" s="99">
        <v>1659.9</v>
      </c>
      <c r="C17" s="104">
        <f t="shared" si="0"/>
        <v>28.634255075606944</v>
      </c>
      <c r="D17" s="99">
        <v>692</v>
      </c>
      <c r="E17" s="99">
        <v>492.2</v>
      </c>
      <c r="F17" s="104">
        <f t="shared" si="1"/>
        <v>40.59325477448192</v>
      </c>
      <c r="G17" s="75" t="s">
        <v>67</v>
      </c>
    </row>
    <row r="18" spans="1:7" ht="13.5" customHeight="1">
      <c r="A18" s="99">
        <v>269.7</v>
      </c>
      <c r="B18" s="99">
        <v>303.9</v>
      </c>
      <c r="C18" s="104">
        <f t="shared" si="0"/>
        <v>-11.253701875616969</v>
      </c>
      <c r="D18" s="99">
        <v>31</v>
      </c>
      <c r="E18" s="99">
        <v>44.4</v>
      </c>
      <c r="F18" s="104">
        <f t="shared" si="1"/>
        <v>-30.180180180180187</v>
      </c>
      <c r="G18" s="75" t="s">
        <v>68</v>
      </c>
    </row>
    <row r="19" spans="1:7" ht="13.5" customHeight="1">
      <c r="A19" s="99">
        <v>598.9</v>
      </c>
      <c r="B19" s="99">
        <v>590.6</v>
      </c>
      <c r="C19" s="104">
        <f t="shared" si="0"/>
        <v>1.4053504910260557</v>
      </c>
      <c r="D19" s="99">
        <v>360</v>
      </c>
      <c r="E19" s="99">
        <v>326</v>
      </c>
      <c r="F19" s="104">
        <f t="shared" si="1"/>
        <v>10.429447852760745</v>
      </c>
      <c r="G19" s="75" t="s">
        <v>69</v>
      </c>
    </row>
    <row r="20" spans="1:7" ht="13.5" customHeight="1">
      <c r="A20" s="99"/>
      <c r="B20" s="99"/>
      <c r="C20" s="104"/>
      <c r="D20" s="99"/>
      <c r="E20" s="99"/>
      <c r="F20" s="104"/>
      <c r="G20" s="75" t="s">
        <v>157</v>
      </c>
    </row>
    <row r="21" spans="1:7" ht="13.5" customHeight="1">
      <c r="A21" s="99">
        <v>359.2</v>
      </c>
      <c r="B21" s="99">
        <v>331.2</v>
      </c>
      <c r="C21" s="104">
        <f t="shared" si="0"/>
        <v>8.45410628019323</v>
      </c>
      <c r="D21" s="99">
        <v>93.3</v>
      </c>
      <c r="E21" s="99">
        <v>128.9</v>
      </c>
      <c r="F21" s="104">
        <f t="shared" si="1"/>
        <v>-27.618308766485654</v>
      </c>
      <c r="G21" s="75" t="s">
        <v>158</v>
      </c>
    </row>
    <row r="22" spans="1:7" ht="13.5" customHeight="1">
      <c r="A22" s="106" t="s">
        <v>71</v>
      </c>
      <c r="B22" s="106" t="s">
        <v>71</v>
      </c>
      <c r="C22" s="101" t="s">
        <v>81</v>
      </c>
      <c r="D22" s="106" t="s">
        <v>71</v>
      </c>
      <c r="E22" s="106" t="s">
        <v>71</v>
      </c>
      <c r="F22" s="101" t="s">
        <v>104</v>
      </c>
      <c r="G22" s="75" t="s">
        <v>70</v>
      </c>
    </row>
    <row r="23" spans="1:6" ht="13.5" customHeight="1">
      <c r="A23" s="99"/>
      <c r="B23" s="99"/>
      <c r="C23" s="109"/>
      <c r="D23" s="99"/>
      <c r="E23" s="99"/>
      <c r="F23" s="101"/>
    </row>
    <row r="24" spans="1:8" ht="12">
      <c r="A24" s="99">
        <v>12588.4</v>
      </c>
      <c r="B24" s="99">
        <f>SUM(B10:B12)</f>
        <v>12056.000000000002</v>
      </c>
      <c r="C24" s="104">
        <f>SUM(A24/B24)*100-100</f>
        <v>4.416058394160572</v>
      </c>
      <c r="D24" s="99">
        <v>7200.1</v>
      </c>
      <c r="E24" s="99">
        <v>7141.2</v>
      </c>
      <c r="F24" s="104">
        <f>SUM(D24/E24)*100-100</f>
        <v>0.824791351593575</v>
      </c>
      <c r="H24" s="75" t="s">
        <v>73</v>
      </c>
    </row>
    <row r="25" spans="1:6" ht="13.5" customHeight="1">
      <c r="A25" s="99"/>
      <c r="B25" s="99"/>
      <c r="C25" s="99"/>
      <c r="D25" s="99"/>
      <c r="E25" s="99"/>
      <c r="F25" s="109"/>
    </row>
    <row r="26" spans="1:7" ht="13.5" customHeight="1">
      <c r="A26" s="99">
        <v>616.4</v>
      </c>
      <c r="B26" s="99">
        <v>383.2</v>
      </c>
      <c r="C26" s="104">
        <f>SUM(A26/B26)*100-100</f>
        <v>60.85594989561588</v>
      </c>
      <c r="D26" s="99">
        <v>178</v>
      </c>
      <c r="E26" s="99">
        <v>162.1</v>
      </c>
      <c r="F26" s="104">
        <f aca="true" t="shared" si="2" ref="F26:F31">SUM(D26/E26)*100-100</f>
        <v>9.808760024676118</v>
      </c>
      <c r="G26" s="75" t="s">
        <v>74</v>
      </c>
    </row>
    <row r="27" spans="1:7" ht="12">
      <c r="A27" s="99">
        <v>181.2</v>
      </c>
      <c r="B27" s="99">
        <v>214.2</v>
      </c>
      <c r="C27" s="104">
        <f>SUM(A27/B27)*100-100</f>
        <v>-15.406162464985997</v>
      </c>
      <c r="D27" s="99">
        <v>58.6</v>
      </c>
      <c r="E27" s="99">
        <v>57.9</v>
      </c>
      <c r="F27" s="104">
        <f t="shared" si="2"/>
        <v>1.2089810017271247</v>
      </c>
      <c r="G27" s="75" t="s">
        <v>75</v>
      </c>
    </row>
    <row r="28" spans="1:7" ht="13.5" customHeight="1">
      <c r="A28" s="99">
        <v>288.5</v>
      </c>
      <c r="B28" s="99">
        <v>293.1</v>
      </c>
      <c r="C28" s="104">
        <f>SUM(A28/B28)*100-100</f>
        <v>-1.5694302285909316</v>
      </c>
      <c r="D28" s="99">
        <v>117.3</v>
      </c>
      <c r="E28" s="99">
        <v>102.3</v>
      </c>
      <c r="F28" s="104">
        <f t="shared" si="2"/>
        <v>14.662756598240478</v>
      </c>
      <c r="G28" s="75" t="s">
        <v>76</v>
      </c>
    </row>
    <row r="29" spans="1:7" ht="13.5" customHeight="1">
      <c r="A29" s="99">
        <v>298.9</v>
      </c>
      <c r="B29" s="99">
        <v>303.2</v>
      </c>
      <c r="C29" s="104">
        <f>SUM(A29/B29)*100-100</f>
        <v>-1.4182058047493342</v>
      </c>
      <c r="D29" s="99">
        <v>114.9</v>
      </c>
      <c r="E29" s="99">
        <v>139.9</v>
      </c>
      <c r="F29" s="104">
        <f t="shared" si="2"/>
        <v>-17.8699070764832</v>
      </c>
      <c r="G29" s="75" t="s">
        <v>77</v>
      </c>
    </row>
    <row r="30" spans="1:7" ht="13.5" customHeight="1">
      <c r="A30" s="99">
        <v>38.9</v>
      </c>
      <c r="B30" s="99">
        <v>2.3</v>
      </c>
      <c r="C30" s="101" t="s">
        <v>81</v>
      </c>
      <c r="D30" s="99">
        <v>3.9</v>
      </c>
      <c r="E30" s="99">
        <v>1.8</v>
      </c>
      <c r="F30" s="104">
        <f t="shared" si="2"/>
        <v>116.66666666666666</v>
      </c>
      <c r="G30" s="75" t="s">
        <v>78</v>
      </c>
    </row>
    <row r="31" spans="1:7" ht="12">
      <c r="A31" s="99">
        <v>1.8</v>
      </c>
      <c r="B31" s="99">
        <v>17.7</v>
      </c>
      <c r="C31" s="104">
        <f>SUM(A31/B31)*100-100</f>
        <v>-89.83050847457628</v>
      </c>
      <c r="D31" s="99">
        <v>1.3</v>
      </c>
      <c r="E31" s="99">
        <v>0.8</v>
      </c>
      <c r="F31" s="104">
        <f t="shared" si="2"/>
        <v>62.5</v>
      </c>
      <c r="G31" s="75" t="s">
        <v>79</v>
      </c>
    </row>
    <row r="32" spans="1:6" ht="13.5" customHeight="1">
      <c r="A32" s="99"/>
      <c r="B32" s="99"/>
      <c r="C32" s="104"/>
      <c r="D32" s="99"/>
      <c r="E32" s="99"/>
      <c r="F32" s="109"/>
    </row>
    <row r="33" spans="1:8" ht="13.5" customHeight="1">
      <c r="A33" s="99">
        <v>1425.8</v>
      </c>
      <c r="B33" s="99">
        <v>1213.6</v>
      </c>
      <c r="C33" s="104">
        <f>SUM(A33/B33)*100-100</f>
        <v>17.48516809492419</v>
      </c>
      <c r="D33" s="99">
        <v>474</v>
      </c>
      <c r="E33" s="99">
        <f>SUM(E26:E31)</f>
        <v>464.80000000000007</v>
      </c>
      <c r="F33" s="104">
        <f>SUM(D33/E33)*100-100</f>
        <v>1.9793459552495563</v>
      </c>
      <c r="H33" s="75" t="s">
        <v>82</v>
      </c>
    </row>
    <row r="34" spans="1:6" ht="12">
      <c r="A34" s="99"/>
      <c r="B34" s="99"/>
      <c r="C34" s="104"/>
      <c r="D34" s="99"/>
      <c r="E34" s="99"/>
      <c r="F34" s="104"/>
    </row>
    <row r="35" spans="1:7" ht="13.5" customHeight="1">
      <c r="A35" s="99">
        <v>1100.7</v>
      </c>
      <c r="B35" s="99">
        <v>1005.7</v>
      </c>
      <c r="C35" s="104">
        <f>SUM(A35/B35)*100-100</f>
        <v>9.446156905637864</v>
      </c>
      <c r="D35" s="99">
        <v>779.3</v>
      </c>
      <c r="E35" s="99">
        <v>769.8</v>
      </c>
      <c r="F35" s="104">
        <f>SUM(D35/E35)*100-100</f>
        <v>1.2340867757859115</v>
      </c>
      <c r="G35" s="75" t="s">
        <v>83</v>
      </c>
    </row>
    <row r="36" spans="1:7" ht="13.5" customHeight="1">
      <c r="A36" s="99">
        <v>485.9</v>
      </c>
      <c r="B36" s="99">
        <v>376.8</v>
      </c>
      <c r="C36" s="104">
        <f>SUM(A36/B36)*100-100</f>
        <v>28.954352441613565</v>
      </c>
      <c r="D36" s="99">
        <v>292.8</v>
      </c>
      <c r="E36" s="99">
        <v>249.7</v>
      </c>
      <c r="F36" s="104">
        <f>SUM(D36/E36)*100-100</f>
        <v>17.26071285542652</v>
      </c>
      <c r="G36" s="75" t="s">
        <v>84</v>
      </c>
    </row>
    <row r="37" spans="1:7" ht="13.5" customHeight="1">
      <c r="A37" s="99">
        <v>1316.6</v>
      </c>
      <c r="B37" s="99">
        <v>1386.9</v>
      </c>
      <c r="C37" s="104">
        <f>SUM(A37/B37)*100-100</f>
        <v>-5.068858605523118</v>
      </c>
      <c r="D37" s="99">
        <v>594.6</v>
      </c>
      <c r="E37" s="99">
        <v>529.9</v>
      </c>
      <c r="F37" s="104">
        <f>SUM(D37/E37)*100-100</f>
        <v>12.209850915267054</v>
      </c>
      <c r="G37" s="75" t="s">
        <v>85</v>
      </c>
    </row>
    <row r="38" spans="1:7" ht="13.5" customHeight="1">
      <c r="A38" s="99">
        <v>0</v>
      </c>
      <c r="B38" s="99">
        <v>0</v>
      </c>
      <c r="C38" s="101" t="s">
        <v>81</v>
      </c>
      <c r="D38" s="99">
        <v>0</v>
      </c>
      <c r="E38" s="99">
        <v>0</v>
      </c>
      <c r="F38" s="101" t="s">
        <v>104</v>
      </c>
      <c r="G38" s="75" t="s">
        <v>86</v>
      </c>
    </row>
    <row r="39" spans="1:7" ht="13.5" customHeight="1">
      <c r="A39" s="99">
        <v>0</v>
      </c>
      <c r="B39" s="99">
        <v>2.2</v>
      </c>
      <c r="C39" s="104">
        <f>SUM(A39/B39)*100-100</f>
        <v>-100</v>
      </c>
      <c r="D39" s="99">
        <v>0</v>
      </c>
      <c r="E39" s="99">
        <v>1.9</v>
      </c>
      <c r="F39" s="101" t="s">
        <v>104</v>
      </c>
      <c r="G39" s="75" t="s">
        <v>87</v>
      </c>
    </row>
    <row r="40" spans="1:7" ht="12">
      <c r="A40" s="99">
        <v>250.4</v>
      </c>
      <c r="B40" s="99">
        <v>296</v>
      </c>
      <c r="C40" s="104">
        <f>SUM(A40/B40)*100-100</f>
        <v>-15.405405405405403</v>
      </c>
      <c r="D40" s="99">
        <v>199.8</v>
      </c>
      <c r="E40" s="99">
        <v>196.6</v>
      </c>
      <c r="F40" s="104">
        <f>SUM(D40/E40)*100-100</f>
        <v>1.6276703967446764</v>
      </c>
      <c r="G40" s="75" t="s">
        <v>88</v>
      </c>
    </row>
    <row r="41" spans="1:7" ht="13.5" customHeight="1">
      <c r="A41" s="106" t="s">
        <v>71</v>
      </c>
      <c r="B41" s="106" t="s">
        <v>71</v>
      </c>
      <c r="C41" s="101" t="s">
        <v>81</v>
      </c>
      <c r="D41" s="106" t="s">
        <v>71</v>
      </c>
      <c r="E41" s="106" t="s">
        <v>71</v>
      </c>
      <c r="F41" s="101" t="s">
        <v>104</v>
      </c>
      <c r="G41" s="75" t="s">
        <v>89</v>
      </c>
    </row>
    <row r="42" spans="1:6" ht="13.5" customHeight="1">
      <c r="A42" s="99"/>
      <c r="B42" s="99"/>
      <c r="C42" s="104"/>
      <c r="D42" s="99"/>
      <c r="E42" s="99"/>
      <c r="F42" s="104"/>
    </row>
    <row r="43" spans="1:8" ht="13.5" customHeight="1">
      <c r="A43" s="99">
        <v>3153.6</v>
      </c>
      <c r="B43" s="99">
        <f>SUM(B35:B40)</f>
        <v>3067.6</v>
      </c>
      <c r="C43" s="104">
        <f>SUM(A43/B43)*100-100</f>
        <v>2.8034945886034706</v>
      </c>
      <c r="D43" s="99">
        <v>1866.5</v>
      </c>
      <c r="E43" s="99">
        <f>SUM(E35:E40)</f>
        <v>1747.9</v>
      </c>
      <c r="F43" s="104">
        <f>SUM(D43/E43)*100-100</f>
        <v>6.785285199382102</v>
      </c>
      <c r="H43" s="75" t="s">
        <v>90</v>
      </c>
    </row>
    <row r="44" spans="1:6" ht="13.5" customHeight="1">
      <c r="A44" s="99"/>
      <c r="B44" s="99"/>
      <c r="C44" s="104"/>
      <c r="D44" s="99"/>
      <c r="E44" s="99"/>
      <c r="F44" s="104"/>
    </row>
    <row r="45" spans="1:7" ht="12">
      <c r="A45" s="99">
        <v>448.4</v>
      </c>
      <c r="B45" s="99">
        <v>377.8</v>
      </c>
      <c r="C45" s="104">
        <f>SUM(A45/B45)*100-100</f>
        <v>18.687136050820527</v>
      </c>
      <c r="D45" s="99">
        <v>372.5</v>
      </c>
      <c r="E45" s="99">
        <v>315.2</v>
      </c>
      <c r="F45" s="104">
        <f>SUM(D45/E45)*100-100</f>
        <v>18.17893401015229</v>
      </c>
      <c r="G45" s="75" t="s">
        <v>91</v>
      </c>
    </row>
    <row r="46" spans="1:7" ht="13.5" customHeight="1">
      <c r="A46" s="99">
        <v>1854.4</v>
      </c>
      <c r="B46" s="99">
        <v>1803.5</v>
      </c>
      <c r="C46" s="104">
        <f>SUM(A46/B46)*100-100</f>
        <v>2.822289991682837</v>
      </c>
      <c r="D46" s="99">
        <v>1278.1</v>
      </c>
      <c r="E46" s="99">
        <v>1038</v>
      </c>
      <c r="F46" s="104">
        <f>SUM(D46/E46)*100-100</f>
        <v>23.131021194604998</v>
      </c>
      <c r="G46" s="75" t="s">
        <v>92</v>
      </c>
    </row>
    <row r="47" spans="1:7" ht="13.5" customHeight="1">
      <c r="A47" s="99">
        <v>960.3</v>
      </c>
      <c r="B47" s="99">
        <v>720.1</v>
      </c>
      <c r="C47" s="104">
        <f>SUM(A47/B47)*100-100</f>
        <v>33.356478266907374</v>
      </c>
      <c r="D47" s="99">
        <v>709.4</v>
      </c>
      <c r="E47" s="99">
        <v>479.7</v>
      </c>
      <c r="F47" s="104">
        <f>SUM(D47/E47)*100-100</f>
        <v>47.88409422555765</v>
      </c>
      <c r="G47" s="75" t="s">
        <v>93</v>
      </c>
    </row>
    <row r="48" spans="1:7" ht="12">
      <c r="A48" s="99">
        <v>9413</v>
      </c>
      <c r="B48" s="99">
        <v>9197.2</v>
      </c>
      <c r="C48" s="104">
        <f>SUM(A48/B48)*100-100</f>
        <v>2.3463662853911984</v>
      </c>
      <c r="D48" s="99">
        <v>7207.9</v>
      </c>
      <c r="E48" s="99">
        <v>6924.2</v>
      </c>
      <c r="F48" s="104">
        <f>SUM(D48/E48)*100-100</f>
        <v>4.097224228069663</v>
      </c>
      <c r="G48" s="75" t="s">
        <v>94</v>
      </c>
    </row>
    <row r="49" spans="1:6" ht="13.5" customHeight="1">
      <c r="A49" s="99"/>
      <c r="B49" s="99"/>
      <c r="C49" s="104"/>
      <c r="D49" s="99"/>
      <c r="E49" s="99"/>
      <c r="F49" s="104"/>
    </row>
    <row r="50" spans="1:8" ht="13.5" customHeight="1">
      <c r="A50" s="99">
        <v>12676.1</v>
      </c>
      <c r="B50" s="99">
        <f>SUM(B45:B48)</f>
        <v>12098.6</v>
      </c>
      <c r="C50" s="104">
        <f>SUM(A50/B50)*100-100</f>
        <v>4.77327955300612</v>
      </c>
      <c r="D50" s="99">
        <v>9567.9</v>
      </c>
      <c r="E50" s="99">
        <f>SUM(E45:E48)</f>
        <v>8757.1</v>
      </c>
      <c r="F50" s="104">
        <f>SUM(D50/E50)*100-100</f>
        <v>9.258772881433359</v>
      </c>
      <c r="H50" s="75" t="s">
        <v>95</v>
      </c>
    </row>
    <row r="51" spans="1:6" ht="13.5" customHeight="1">
      <c r="A51" s="99"/>
      <c r="B51" s="99"/>
      <c r="C51" s="104"/>
      <c r="D51" s="99"/>
      <c r="E51" s="99"/>
      <c r="F51" s="104"/>
    </row>
    <row r="52" spans="1:7" ht="12">
      <c r="A52" s="99">
        <v>208.9</v>
      </c>
      <c r="B52" s="99">
        <v>187.5</v>
      </c>
      <c r="C52" s="104">
        <f>SUM(A52/B52)*100-100</f>
        <v>11.413333333333341</v>
      </c>
      <c r="D52" s="99">
        <v>158.5</v>
      </c>
      <c r="E52" s="99">
        <v>113.7</v>
      </c>
      <c r="F52" s="104">
        <f>SUM(D52/E52)*100-100</f>
        <v>39.40193491644678</v>
      </c>
      <c r="G52" s="75" t="s">
        <v>96</v>
      </c>
    </row>
    <row r="53" spans="1:6" ht="13.5" customHeight="1">
      <c r="A53" s="99"/>
      <c r="B53" s="99"/>
      <c r="C53" s="109"/>
      <c r="D53" s="99"/>
      <c r="E53" s="99"/>
      <c r="F53" s="101"/>
    </row>
    <row r="54" spans="1:7" ht="13.5" customHeight="1">
      <c r="A54" s="106" t="s">
        <v>71</v>
      </c>
      <c r="B54" s="106" t="s">
        <v>71</v>
      </c>
      <c r="C54" s="101" t="s">
        <v>81</v>
      </c>
      <c r="D54" s="106" t="s">
        <v>71</v>
      </c>
      <c r="E54" s="106" t="s">
        <v>71</v>
      </c>
      <c r="F54" s="101" t="s">
        <v>104</v>
      </c>
      <c r="G54" s="75" t="s">
        <v>97</v>
      </c>
    </row>
    <row r="55" spans="1:6" ht="12">
      <c r="A55" s="99"/>
      <c r="B55" s="99"/>
      <c r="C55" s="109"/>
      <c r="D55" s="99"/>
      <c r="E55" s="99"/>
      <c r="F55" s="101"/>
    </row>
    <row r="56" spans="1:8" ht="13.5" customHeight="1">
      <c r="A56" s="112">
        <v>30052.9</v>
      </c>
      <c r="B56" s="112">
        <v>28623.3</v>
      </c>
      <c r="C56" s="114">
        <f>SUM(A56/B56)*100-100</f>
        <v>4.994532426379905</v>
      </c>
      <c r="D56" s="112">
        <v>19266.9</v>
      </c>
      <c r="E56" s="112">
        <v>18224.7</v>
      </c>
      <c r="F56" s="114">
        <f>SUM(D56/E56)*100-100</f>
        <v>5.718612652060131</v>
      </c>
      <c r="G56" s="132" t="s">
        <v>57</v>
      </c>
      <c r="H56" s="132"/>
    </row>
    <row r="57" ht="13.5" customHeight="1"/>
    <row r="58" spans="1:5" ht="13.5" customHeight="1">
      <c r="A58" s="115"/>
      <c r="B58" s="115"/>
      <c r="D58" s="115"/>
      <c r="E58" s="115"/>
    </row>
    <row r="59" spans="1:5" ht="13.5" customHeight="1">
      <c r="A59" s="115"/>
      <c r="B59" s="115"/>
      <c r="D59" s="115"/>
      <c r="E59" s="115"/>
    </row>
    <row r="60" spans="1:5" ht="13.5" customHeight="1">
      <c r="A60" s="115"/>
      <c r="B60" s="115"/>
      <c r="C60" s="115"/>
      <c r="D60" s="115"/>
      <c r="E60" s="115"/>
    </row>
    <row r="61" spans="1:5" ht="13.5" customHeight="1">
      <c r="A61" s="115"/>
      <c r="B61" s="115"/>
      <c r="D61" s="115"/>
      <c r="E61" s="115"/>
    </row>
    <row r="62" spans="1:5" ht="13.5" customHeight="1">
      <c r="A62" s="115"/>
      <c r="B62" s="115"/>
      <c r="D62" s="115"/>
      <c r="E62" s="115"/>
    </row>
    <row r="63" spans="1:5" ht="13.5" customHeight="1">
      <c r="A63" s="115"/>
      <c r="B63" s="115"/>
      <c r="D63" s="115"/>
      <c r="E63" s="115"/>
    </row>
    <row r="64" ht="13.5" customHeight="1"/>
    <row r="65" ht="13.5" customHeight="1">
      <c r="H65" s="133">
        <v>3</v>
      </c>
    </row>
    <row r="66" ht="13.5" customHeight="1"/>
    <row r="67" ht="13.5" customHeight="1"/>
    <row r="68" ht="13.5" customHeight="1"/>
    <row r="69" spans="1:5" ht="12.75">
      <c r="A69" s="134">
        <f>SUM(A24+A33+A43+A50+A52)</f>
        <v>30052.800000000003</v>
      </c>
      <c r="B69" s="135">
        <f>SUM(B24+B33+B43+B50+B52)</f>
        <v>28623.300000000003</v>
      </c>
      <c r="C69" s="74"/>
      <c r="D69" s="117">
        <f>SUM(D24+D33+D43+D50+D52)</f>
        <v>19267</v>
      </c>
      <c r="E69" s="135">
        <f>SUM(E24+E33+E43+E50+E52)</f>
        <v>18224.7</v>
      </c>
    </row>
    <row r="70" spans="1:5" ht="13.5" customHeight="1">
      <c r="A70" s="74"/>
      <c r="C70" s="74"/>
      <c r="D70" s="74"/>
      <c r="E70" s="74"/>
    </row>
    <row r="71" spans="1:5" ht="12.75">
      <c r="A71" s="74"/>
      <c r="B71" s="74"/>
      <c r="C71" s="74"/>
      <c r="D71" s="74"/>
      <c r="E71" s="74"/>
    </row>
    <row r="72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75" customWidth="1"/>
    <col min="2" max="2" width="24.8515625" style="75" customWidth="1"/>
    <col min="3" max="3" width="5.00390625" style="75" customWidth="1"/>
    <col min="4" max="4" width="1.8515625" style="75" hidden="1" customWidth="1"/>
    <col min="5" max="6" width="9.7109375" style="137" customWidth="1"/>
    <col min="7" max="7" width="11.7109375" style="138" bestFit="1" customWidth="1"/>
    <col min="8" max="9" width="9.7109375" style="137" customWidth="1"/>
    <col min="10" max="10" width="11.7109375" style="120" bestFit="1" customWidth="1"/>
    <col min="11" max="16384" width="11.421875" style="75" customWidth="1"/>
  </cols>
  <sheetData>
    <row r="1" ht="12">
      <c r="A1" s="136" t="s">
        <v>156</v>
      </c>
    </row>
    <row r="2" ht="13.5" customHeight="1"/>
    <row r="3" spans="1:10" ht="13.5" customHeight="1">
      <c r="A3" s="79"/>
      <c r="B3" s="81"/>
      <c r="C3" s="79"/>
      <c r="D3" s="80"/>
      <c r="E3" s="202" t="s">
        <v>41</v>
      </c>
      <c r="F3" s="203"/>
      <c r="G3" s="204"/>
      <c r="H3" s="202" t="s">
        <v>45</v>
      </c>
      <c r="I3" s="203"/>
      <c r="J3" s="203"/>
    </row>
    <row r="4" spans="1:10" ht="13.5" customHeight="1">
      <c r="A4" s="139" t="s">
        <v>105</v>
      </c>
      <c r="B4" s="140"/>
      <c r="C4" s="84"/>
      <c r="D4" s="85"/>
      <c r="E4" s="205"/>
      <c r="F4" s="206"/>
      <c r="G4" s="207"/>
      <c r="H4" s="205"/>
      <c r="I4" s="206"/>
      <c r="J4" s="206"/>
    </row>
    <row r="5" spans="1:10" ht="13.5" customHeight="1">
      <c r="A5" s="141" t="s">
        <v>106</v>
      </c>
      <c r="B5" s="84" t="s">
        <v>107</v>
      </c>
      <c r="C5" s="84"/>
      <c r="D5" s="85"/>
      <c r="E5" s="86" t="s">
        <v>34</v>
      </c>
      <c r="F5" s="142"/>
      <c r="G5" s="143"/>
      <c r="H5" s="86" t="s">
        <v>34</v>
      </c>
      <c r="I5" s="142"/>
      <c r="J5" s="144"/>
    </row>
    <row r="6" spans="1:10" ht="13.5" customHeight="1">
      <c r="A6" s="139" t="s">
        <v>108</v>
      </c>
      <c r="B6" s="140"/>
      <c r="C6" s="84"/>
      <c r="D6" s="85"/>
      <c r="E6" s="93">
        <v>2008</v>
      </c>
      <c r="F6" s="93">
        <v>2007</v>
      </c>
      <c r="G6" s="145" t="s">
        <v>35</v>
      </c>
      <c r="H6" s="93">
        <v>2008</v>
      </c>
      <c r="I6" s="93">
        <v>2007</v>
      </c>
      <c r="J6" s="146" t="s">
        <v>35</v>
      </c>
    </row>
    <row r="7" spans="1:10" ht="13.5" customHeight="1">
      <c r="A7" s="139" t="s">
        <v>109</v>
      </c>
      <c r="B7" s="140"/>
      <c r="C7" s="84"/>
      <c r="D7" s="85"/>
      <c r="E7" s="202" t="s">
        <v>110</v>
      </c>
      <c r="F7" s="204"/>
      <c r="G7" s="147" t="s">
        <v>37</v>
      </c>
      <c r="H7" s="202" t="s">
        <v>110</v>
      </c>
      <c r="I7" s="204"/>
      <c r="J7" s="148" t="s">
        <v>37</v>
      </c>
    </row>
    <row r="8" spans="1:10" ht="13.5" customHeight="1">
      <c r="A8" s="96"/>
      <c r="B8" s="149"/>
      <c r="C8" s="96"/>
      <c r="D8" s="97"/>
      <c r="E8" s="205"/>
      <c r="F8" s="207"/>
      <c r="G8" s="150" t="s">
        <v>38</v>
      </c>
      <c r="H8" s="205"/>
      <c r="I8" s="207"/>
      <c r="J8" s="151" t="s">
        <v>38</v>
      </c>
    </row>
    <row r="9" spans="1:11" ht="13.5" customHeight="1">
      <c r="A9" s="85"/>
      <c r="E9" s="152"/>
      <c r="F9" s="152"/>
      <c r="G9" s="153"/>
      <c r="H9" s="152"/>
      <c r="I9" s="152"/>
      <c r="J9" s="154"/>
      <c r="K9" s="84"/>
    </row>
    <row r="10" spans="1:10" ht="13.5" customHeight="1">
      <c r="A10" s="155">
        <v>1</v>
      </c>
      <c r="B10" s="75" t="s">
        <v>111</v>
      </c>
      <c r="E10" s="99">
        <v>329</v>
      </c>
      <c r="F10" s="99">
        <v>194.2</v>
      </c>
      <c r="G10" s="104">
        <f>SUM(E10/F10)*100-100</f>
        <v>69.4129763130793</v>
      </c>
      <c r="H10" s="99">
        <v>764.8</v>
      </c>
      <c r="I10" s="99">
        <v>699.1</v>
      </c>
      <c r="J10" s="156">
        <f>SUM(H10/I10)*100-100</f>
        <v>9.397797167787147</v>
      </c>
    </row>
    <row r="11" spans="1:10" ht="13.5" customHeight="1">
      <c r="A11" s="155">
        <v>3</v>
      </c>
      <c r="B11" s="75" t="s">
        <v>112</v>
      </c>
      <c r="E11" s="99">
        <v>926.7</v>
      </c>
      <c r="F11" s="99">
        <v>854</v>
      </c>
      <c r="G11" s="104">
        <f>SUM(E11/F11)*100-100</f>
        <v>8.5128805620609</v>
      </c>
      <c r="H11" s="99">
        <v>345</v>
      </c>
      <c r="I11" s="99">
        <v>295.8</v>
      </c>
      <c r="J11" s="156">
        <f>SUM(H11/I11)*100-100</f>
        <v>16.632860040567948</v>
      </c>
    </row>
    <row r="12" spans="1:10" ht="13.5" customHeight="1">
      <c r="A12" s="155">
        <v>4</v>
      </c>
      <c r="B12" s="75" t="s">
        <v>113</v>
      </c>
      <c r="E12" s="99">
        <v>217.7</v>
      </c>
      <c r="F12" s="99">
        <v>203</v>
      </c>
      <c r="G12" s="104">
        <f>SUM(E12/F12)*100-100</f>
        <v>7.241379310344826</v>
      </c>
      <c r="H12" s="99">
        <v>175.5</v>
      </c>
      <c r="I12" s="99">
        <v>196.9</v>
      </c>
      <c r="J12" s="156">
        <f>SUM(H12/I12)*100-100</f>
        <v>-10.868461147790768</v>
      </c>
    </row>
    <row r="13" spans="1:10" ht="13.5" customHeight="1">
      <c r="A13" s="155">
        <v>5</v>
      </c>
      <c r="B13" s="75" t="s">
        <v>114</v>
      </c>
      <c r="E13" s="99">
        <v>392</v>
      </c>
      <c r="F13" s="99">
        <v>425.9</v>
      </c>
      <c r="G13" s="104">
        <f>SUM(E13/F13)*100-100</f>
        <v>-7.959614933082875</v>
      </c>
      <c r="H13" s="99">
        <v>361.7</v>
      </c>
      <c r="I13" s="99">
        <v>470.4</v>
      </c>
      <c r="J13" s="156">
        <f>SUM(H13/I13)*100-100</f>
        <v>-23.107993197278915</v>
      </c>
    </row>
    <row r="14" spans="1:10" ht="13.5" customHeight="1">
      <c r="A14" s="155">
        <v>9</v>
      </c>
      <c r="B14" s="75" t="s">
        <v>115</v>
      </c>
      <c r="E14" s="99">
        <v>561.6</v>
      </c>
      <c r="F14" s="99">
        <v>573.3</v>
      </c>
      <c r="G14" s="104">
        <f>SUM(E14/F14)*100-100</f>
        <v>-2.040816326530603</v>
      </c>
      <c r="H14" s="99">
        <v>218.4</v>
      </c>
      <c r="I14" s="99">
        <v>192.2</v>
      </c>
      <c r="J14" s="156">
        <f>SUM(H14/I14)*100-100</f>
        <v>13.631633714880337</v>
      </c>
    </row>
    <row r="15" spans="1:10" ht="12">
      <c r="A15" s="85"/>
      <c r="E15" s="99"/>
      <c r="F15" s="99"/>
      <c r="G15" s="104"/>
      <c r="H15" s="99"/>
      <c r="I15" s="99"/>
      <c r="J15" s="156"/>
    </row>
    <row r="16" spans="1:10" ht="13.5" customHeight="1">
      <c r="A16" s="155">
        <v>11</v>
      </c>
      <c r="B16" s="75" t="s">
        <v>116</v>
      </c>
      <c r="E16" s="99">
        <v>27.9</v>
      </c>
      <c r="F16" s="99">
        <v>20.8</v>
      </c>
      <c r="G16" s="104">
        <f aca="true" t="shared" si="0" ref="G16:G22">SUM(E16/F16)*100-100</f>
        <v>34.13461538461539</v>
      </c>
      <c r="H16" s="99">
        <v>83.8</v>
      </c>
      <c r="I16" s="99">
        <v>63.8</v>
      </c>
      <c r="J16" s="156">
        <f aca="true" t="shared" si="1" ref="J16:J22">SUM(H16/I16)*100-100</f>
        <v>31.34796238244516</v>
      </c>
    </row>
    <row r="17" spans="1:10" ht="13.5" customHeight="1">
      <c r="A17" s="141">
        <v>12</v>
      </c>
      <c r="B17" s="75" t="s">
        <v>117</v>
      </c>
      <c r="E17" s="99">
        <v>304.8</v>
      </c>
      <c r="F17" s="99">
        <v>252.2</v>
      </c>
      <c r="G17" s="104">
        <f t="shared" si="0"/>
        <v>20.856463124504373</v>
      </c>
      <c r="H17" s="99">
        <v>380.2</v>
      </c>
      <c r="I17" s="99">
        <v>364.3</v>
      </c>
      <c r="J17" s="156">
        <f t="shared" si="1"/>
        <v>4.364534724128461</v>
      </c>
    </row>
    <row r="18" spans="1:10" ht="13.5" customHeight="1">
      <c r="A18" s="155">
        <v>13</v>
      </c>
      <c r="B18" s="75" t="s">
        <v>118</v>
      </c>
      <c r="E18" s="99">
        <v>1021.3</v>
      </c>
      <c r="F18" s="99">
        <v>978.7</v>
      </c>
      <c r="G18" s="104">
        <f t="shared" si="0"/>
        <v>4.352712782262174</v>
      </c>
      <c r="H18" s="99">
        <v>617.1</v>
      </c>
      <c r="I18" s="99">
        <v>652.9</v>
      </c>
      <c r="J18" s="156">
        <f t="shared" si="1"/>
        <v>-5.483228672078411</v>
      </c>
    </row>
    <row r="19" spans="1:10" ht="13.5" customHeight="1">
      <c r="A19" s="155">
        <v>14</v>
      </c>
      <c r="B19" s="75" t="s">
        <v>119</v>
      </c>
      <c r="E19" s="99">
        <v>963.5</v>
      </c>
      <c r="F19" s="99">
        <v>948.6</v>
      </c>
      <c r="G19" s="104">
        <f t="shared" si="0"/>
        <v>1.5707358212102065</v>
      </c>
      <c r="H19" s="99">
        <v>896.8</v>
      </c>
      <c r="I19" s="99">
        <v>980.6</v>
      </c>
      <c r="J19" s="156">
        <f t="shared" si="1"/>
        <v>-8.545788292881923</v>
      </c>
    </row>
    <row r="20" spans="1:10" ht="13.5" customHeight="1">
      <c r="A20" s="155">
        <v>16</v>
      </c>
      <c r="B20" s="75" t="s">
        <v>120</v>
      </c>
      <c r="E20" s="99">
        <v>1022.8</v>
      </c>
      <c r="F20" s="99">
        <v>1004.7</v>
      </c>
      <c r="G20" s="104">
        <f t="shared" si="0"/>
        <v>1.8015327958594582</v>
      </c>
      <c r="H20" s="99">
        <v>543.7</v>
      </c>
      <c r="I20" s="99">
        <v>558.3</v>
      </c>
      <c r="J20" s="156">
        <f t="shared" si="1"/>
        <v>-2.6150814974028123</v>
      </c>
    </row>
    <row r="21" spans="1:10" ht="13.5" customHeight="1">
      <c r="A21" s="155">
        <v>17</v>
      </c>
      <c r="B21" s="75" t="s">
        <v>121</v>
      </c>
      <c r="E21" s="99">
        <v>214.5</v>
      </c>
      <c r="F21" s="99">
        <v>102.4</v>
      </c>
      <c r="G21" s="104">
        <f t="shared" si="0"/>
        <v>109.47265625</v>
      </c>
      <c r="H21" s="99">
        <v>523.6</v>
      </c>
      <c r="I21" s="99">
        <v>411.4</v>
      </c>
      <c r="J21" s="156">
        <f t="shared" si="1"/>
        <v>27.272727272727295</v>
      </c>
    </row>
    <row r="22" spans="1:10" ht="13.5" customHeight="1">
      <c r="A22" s="155">
        <v>18</v>
      </c>
      <c r="B22" s="75" t="s">
        <v>122</v>
      </c>
      <c r="E22" s="99">
        <v>2070.2</v>
      </c>
      <c r="F22" s="99">
        <v>2066.9</v>
      </c>
      <c r="G22" s="104">
        <f t="shared" si="0"/>
        <v>0.15965939329430512</v>
      </c>
      <c r="H22" s="99">
        <v>250.9</v>
      </c>
      <c r="I22" s="99">
        <v>180.1</v>
      </c>
      <c r="J22" s="156">
        <f t="shared" si="1"/>
        <v>39.31149361465853</v>
      </c>
    </row>
    <row r="23" spans="1:10" ht="12">
      <c r="A23" s="85"/>
      <c r="E23" s="99"/>
      <c r="F23" s="99"/>
      <c r="G23" s="104"/>
      <c r="H23" s="99"/>
      <c r="I23" s="99"/>
      <c r="J23" s="156"/>
    </row>
    <row r="24" spans="1:10" ht="13.5" customHeight="1">
      <c r="A24" s="155">
        <v>21</v>
      </c>
      <c r="B24" s="75" t="s">
        <v>123</v>
      </c>
      <c r="E24" s="99">
        <v>2176.3</v>
      </c>
      <c r="F24" s="99">
        <v>2734.7</v>
      </c>
      <c r="G24" s="104">
        <f>SUM(E24/F24)*100-100</f>
        <v>-20.419058763301265</v>
      </c>
      <c r="H24" s="99">
        <v>0.4</v>
      </c>
      <c r="I24" s="99">
        <v>1.6</v>
      </c>
      <c r="J24" s="156">
        <f>SUM(H24/I24)*100-100</f>
        <v>-75</v>
      </c>
    </row>
    <row r="25" spans="1:13" ht="13.5" customHeight="1">
      <c r="A25" s="155">
        <v>23</v>
      </c>
      <c r="B25" s="75" t="s">
        <v>125</v>
      </c>
      <c r="E25" s="99" t="s">
        <v>126</v>
      </c>
      <c r="F25" s="99" t="s">
        <v>126</v>
      </c>
      <c r="G25" s="157" t="s">
        <v>124</v>
      </c>
      <c r="H25" s="99">
        <v>2.2</v>
      </c>
      <c r="I25" s="99">
        <v>0.5</v>
      </c>
      <c r="J25" s="156">
        <f>SUM(H25/I25)*100-100</f>
        <v>340.00000000000006</v>
      </c>
      <c r="K25" s="74"/>
      <c r="L25" s="74"/>
      <c r="M25" s="74"/>
    </row>
    <row r="26" spans="1:10" ht="12">
      <c r="A26" s="85"/>
      <c r="E26" s="99"/>
      <c r="F26" s="99"/>
      <c r="G26" s="158"/>
      <c r="H26" s="99"/>
      <c r="I26" s="99"/>
      <c r="J26" s="159"/>
    </row>
    <row r="27" spans="1:10" ht="13.5" customHeight="1">
      <c r="A27" s="155">
        <v>31</v>
      </c>
      <c r="B27" s="75" t="s">
        <v>127</v>
      </c>
      <c r="E27" s="99">
        <v>2299.2</v>
      </c>
      <c r="F27" s="99">
        <v>2576.8</v>
      </c>
      <c r="G27" s="104">
        <f>SUM(E27/F27)*100-100</f>
        <v>-10.773051847252418</v>
      </c>
      <c r="H27" s="99">
        <v>0</v>
      </c>
      <c r="I27" s="99">
        <v>10.1</v>
      </c>
      <c r="J27" s="157" t="s">
        <v>124</v>
      </c>
    </row>
    <row r="28" spans="1:10" ht="13.5" customHeight="1">
      <c r="A28" s="141">
        <v>32</v>
      </c>
      <c r="B28" s="75" t="s">
        <v>128</v>
      </c>
      <c r="E28" s="99">
        <v>1634.4</v>
      </c>
      <c r="F28" s="99">
        <v>1289.4</v>
      </c>
      <c r="G28" s="104">
        <f>SUM(E28/F28)*100-100</f>
        <v>26.756630991158687</v>
      </c>
      <c r="H28" s="99">
        <v>1539.6</v>
      </c>
      <c r="I28" s="99">
        <v>1568.8</v>
      </c>
      <c r="J28" s="156">
        <f>SUM(H28/I28)*100-100</f>
        <v>-1.8612952575216752</v>
      </c>
    </row>
    <row r="29" spans="1:10" ht="13.5" customHeight="1">
      <c r="A29" s="141">
        <v>34</v>
      </c>
      <c r="B29" s="75" t="s">
        <v>129</v>
      </c>
      <c r="E29" s="99">
        <v>416.7</v>
      </c>
      <c r="F29" s="99">
        <v>187.7</v>
      </c>
      <c r="G29" s="104">
        <f>SUM(E29/F29)*100-100</f>
        <v>122.00319659030367</v>
      </c>
      <c r="H29" s="99">
        <v>252.1</v>
      </c>
      <c r="I29" s="99">
        <v>274.5</v>
      </c>
      <c r="J29" s="156">
        <f>SUM(H29/I29)*100-100</f>
        <v>-8.160291438979954</v>
      </c>
    </row>
    <row r="30" spans="1:10" ht="12">
      <c r="A30" s="85"/>
      <c r="E30" s="99"/>
      <c r="F30" s="99"/>
      <c r="G30" s="104"/>
      <c r="H30" s="99"/>
      <c r="I30" s="99"/>
      <c r="J30" s="159"/>
    </row>
    <row r="31" spans="1:10" ht="13.5" customHeight="1">
      <c r="A31" s="141">
        <v>41</v>
      </c>
      <c r="B31" s="75" t="s">
        <v>130</v>
      </c>
      <c r="E31" s="99">
        <v>4677.4</v>
      </c>
      <c r="F31" s="99">
        <v>4897.1</v>
      </c>
      <c r="G31" s="104">
        <f>SUM(E31/F31)*100-100</f>
        <v>-4.486328643482892</v>
      </c>
      <c r="H31" s="99">
        <v>0.4</v>
      </c>
      <c r="I31" s="99">
        <v>1</v>
      </c>
      <c r="J31" s="156">
        <f>SUM(H31/I31)*100-100</f>
        <v>-60</v>
      </c>
    </row>
    <row r="32" spans="1:10" ht="13.5" customHeight="1">
      <c r="A32" s="141">
        <v>45</v>
      </c>
      <c r="B32" s="75" t="s">
        <v>131</v>
      </c>
      <c r="E32" s="99">
        <v>210.9</v>
      </c>
      <c r="F32" s="99">
        <v>347.2</v>
      </c>
      <c r="G32" s="104">
        <f>SUM(E32/F32)*100-100</f>
        <v>-39.256912442396306</v>
      </c>
      <c r="H32" s="99">
        <v>151.9</v>
      </c>
      <c r="I32" s="99">
        <v>270.4</v>
      </c>
      <c r="J32" s="156">
        <f>SUM(H32/I32)*100-100</f>
        <v>-43.82396449704141</v>
      </c>
    </row>
    <row r="33" spans="1:10" ht="12">
      <c r="A33" s="85"/>
      <c r="E33" s="99"/>
      <c r="F33" s="99"/>
      <c r="G33" s="104"/>
      <c r="H33" s="99"/>
      <c r="I33" s="99"/>
      <c r="J33" s="156"/>
    </row>
    <row r="34" spans="1:10" ht="13.5" customHeight="1">
      <c r="A34" s="141">
        <v>52</v>
      </c>
      <c r="B34" s="75" t="s">
        <v>132</v>
      </c>
      <c r="E34" s="99">
        <v>101</v>
      </c>
      <c r="F34" s="99">
        <v>97.8</v>
      </c>
      <c r="G34" s="104">
        <f>SUM(E34/F34)*100-100</f>
        <v>3.271983640081814</v>
      </c>
      <c r="H34" s="99">
        <v>239.8</v>
      </c>
      <c r="I34" s="99">
        <v>171.8</v>
      </c>
      <c r="J34" s="156">
        <f>SUM(H34/I34)*100-100</f>
        <v>39.58090803259603</v>
      </c>
    </row>
    <row r="35" spans="1:10" ht="13.5" customHeight="1">
      <c r="A35" s="141">
        <v>53</v>
      </c>
      <c r="B35" s="75" t="s">
        <v>133</v>
      </c>
      <c r="E35" s="99">
        <v>256.8</v>
      </c>
      <c r="F35" s="99">
        <v>314.2</v>
      </c>
      <c r="G35" s="104">
        <f>SUM(E35/F35)*100-100</f>
        <v>-18.268618714194773</v>
      </c>
      <c r="H35" s="99">
        <v>516.7</v>
      </c>
      <c r="I35" s="99">
        <v>422.9</v>
      </c>
      <c r="J35" s="156">
        <f>SUM(H35/I35)*100-100</f>
        <v>22.180184440766155</v>
      </c>
    </row>
    <row r="36" spans="1:10" ht="13.5" customHeight="1">
      <c r="A36" s="141">
        <v>54</v>
      </c>
      <c r="B36" s="75" t="s">
        <v>134</v>
      </c>
      <c r="E36" s="99">
        <v>171.4</v>
      </c>
      <c r="F36" s="99">
        <v>227.7</v>
      </c>
      <c r="G36" s="104">
        <f>SUM(E36/F36)*100-100</f>
        <v>-24.725516029863854</v>
      </c>
      <c r="H36" s="99">
        <v>458.4</v>
      </c>
      <c r="I36" s="99">
        <v>379.3</v>
      </c>
      <c r="J36" s="156">
        <f>SUM(H36/I36)*100-100</f>
        <v>20.854205114684945</v>
      </c>
    </row>
    <row r="37" spans="1:10" ht="13.5" customHeight="1">
      <c r="A37" s="141">
        <v>55</v>
      </c>
      <c r="B37" s="75" t="s">
        <v>135</v>
      </c>
      <c r="E37" s="99">
        <v>165.9</v>
      </c>
      <c r="F37" s="99">
        <v>184.5</v>
      </c>
      <c r="G37" s="104">
        <f>SUM(E37/F37)*100-100</f>
        <v>-10.081300813008127</v>
      </c>
      <c r="H37" s="99">
        <v>211.6</v>
      </c>
      <c r="I37" s="99">
        <v>188.5</v>
      </c>
      <c r="J37" s="156">
        <f>SUM(H37/I37)*100-100</f>
        <v>12.25464190981431</v>
      </c>
    </row>
    <row r="38" spans="1:10" ht="13.5" customHeight="1">
      <c r="A38" s="141">
        <v>56</v>
      </c>
      <c r="B38" s="75" t="s">
        <v>136</v>
      </c>
      <c r="E38" s="99">
        <v>585.5</v>
      </c>
      <c r="F38" s="99">
        <v>552.4</v>
      </c>
      <c r="G38" s="104">
        <f>SUM(E38/F38)*100-100</f>
        <v>5.992034757422161</v>
      </c>
      <c r="H38" s="99">
        <v>453.2</v>
      </c>
      <c r="I38" s="99">
        <v>458.5</v>
      </c>
      <c r="J38" s="156">
        <f>SUM(H38/I38)*100-100</f>
        <v>-1.1559432933478746</v>
      </c>
    </row>
    <row r="39" spans="1:10" ht="12">
      <c r="A39" s="85"/>
      <c r="E39" s="99"/>
      <c r="F39" s="99"/>
      <c r="G39" s="158"/>
      <c r="H39" s="99"/>
      <c r="I39" s="99"/>
      <c r="J39" s="156"/>
    </row>
    <row r="40" spans="1:10" ht="13.5" customHeight="1">
      <c r="A40" s="141">
        <v>62</v>
      </c>
      <c r="B40" s="75" t="s">
        <v>137</v>
      </c>
      <c r="E40" s="99">
        <v>5.4</v>
      </c>
      <c r="F40" s="99">
        <v>3.2</v>
      </c>
      <c r="G40" s="104">
        <f>SUM(E40/F40)*100-100</f>
        <v>68.75</v>
      </c>
      <c r="H40" s="99">
        <v>28</v>
      </c>
      <c r="I40" s="99">
        <v>25.8</v>
      </c>
      <c r="J40" s="156">
        <f>SUM(H40/I40)*100-100</f>
        <v>8.52713178294573</v>
      </c>
    </row>
    <row r="41" spans="1:10" ht="13.5" customHeight="1">
      <c r="A41" s="141">
        <v>63</v>
      </c>
      <c r="B41" s="75" t="s">
        <v>138</v>
      </c>
      <c r="E41" s="99">
        <v>996.6</v>
      </c>
      <c r="F41" s="99">
        <v>1318.8</v>
      </c>
      <c r="G41" s="104">
        <f>SUM(E41/F41)*100-100</f>
        <v>-24.431301182893534</v>
      </c>
      <c r="H41" s="99">
        <v>263.7</v>
      </c>
      <c r="I41" s="99">
        <v>276.3</v>
      </c>
      <c r="J41" s="156">
        <f>SUM(H41/I41)*100-100</f>
        <v>-4.560260586319231</v>
      </c>
    </row>
    <row r="42" spans="1:10" ht="13.5" customHeight="1">
      <c r="A42" s="141">
        <v>64</v>
      </c>
      <c r="B42" s="75" t="s">
        <v>139</v>
      </c>
      <c r="E42" s="99">
        <v>4.2</v>
      </c>
      <c r="F42" s="99">
        <v>5.8</v>
      </c>
      <c r="G42" s="104">
        <f>SUM(E42/F42)*100-100</f>
        <v>-27.58620689655173</v>
      </c>
      <c r="H42" s="99">
        <v>41.7</v>
      </c>
      <c r="I42" s="99">
        <v>11</v>
      </c>
      <c r="J42" s="156">
        <f>SUM(H42/I42)*100-100</f>
        <v>279.0909090909091</v>
      </c>
    </row>
    <row r="43" spans="1:10" ht="13.5" customHeight="1">
      <c r="A43" s="141">
        <v>69</v>
      </c>
      <c r="B43" s="75" t="s">
        <v>140</v>
      </c>
      <c r="E43" s="99">
        <v>454.9</v>
      </c>
      <c r="F43" s="99">
        <v>415.3</v>
      </c>
      <c r="G43" s="104">
        <f>SUM(E43/F43)*100-100</f>
        <v>9.535275704310124</v>
      </c>
      <c r="H43" s="99">
        <v>474.9</v>
      </c>
      <c r="I43" s="99">
        <v>464.1</v>
      </c>
      <c r="J43" s="156">
        <f>SUM(H43/I43)*100-100</f>
        <v>2.3270846800258482</v>
      </c>
    </row>
    <row r="44" spans="1:10" ht="12">
      <c r="A44" s="85"/>
      <c r="E44" s="99"/>
      <c r="F44" s="99"/>
      <c r="G44" s="158"/>
      <c r="H44" s="99"/>
      <c r="I44" s="99"/>
      <c r="J44" s="156"/>
    </row>
    <row r="45" spans="1:10" ht="13.5" customHeight="1">
      <c r="A45" s="141">
        <v>71</v>
      </c>
      <c r="B45" s="75" t="s">
        <v>141</v>
      </c>
      <c r="E45" s="99">
        <v>0.9</v>
      </c>
      <c r="F45" s="99">
        <v>6.8</v>
      </c>
      <c r="G45" s="104">
        <f>SUM(E45/F45)*100-100</f>
        <v>-86.76470588235294</v>
      </c>
      <c r="H45" s="99">
        <v>5.4</v>
      </c>
      <c r="I45" s="99">
        <v>3.8</v>
      </c>
      <c r="J45" s="156">
        <f>SUM(H45/I45)*100-100</f>
        <v>42.10526315789477</v>
      </c>
    </row>
    <row r="46" spans="1:10" ht="13.5" customHeight="1">
      <c r="A46" s="141">
        <v>72</v>
      </c>
      <c r="B46" s="75" t="s">
        <v>142</v>
      </c>
      <c r="E46" s="99">
        <v>217.8</v>
      </c>
      <c r="F46" s="99">
        <v>103.8</v>
      </c>
      <c r="G46" s="104">
        <f>SUM(E46/F46)*100-100</f>
        <v>109.82658959537574</v>
      </c>
      <c r="H46" s="99">
        <v>1316.6</v>
      </c>
      <c r="I46" s="99">
        <v>1536</v>
      </c>
      <c r="J46" s="156">
        <f>SUM(H46/I46)*100-100</f>
        <v>-14.283854166666671</v>
      </c>
    </row>
    <row r="47" spans="1:10" ht="12">
      <c r="A47" s="141"/>
      <c r="E47" s="99"/>
      <c r="F47" s="99"/>
      <c r="G47" s="158"/>
      <c r="H47" s="99"/>
      <c r="I47" s="99"/>
      <c r="J47" s="156"/>
    </row>
    <row r="48" spans="1:10" ht="13.5" customHeight="1">
      <c r="A48" s="141">
        <v>81</v>
      </c>
      <c r="B48" s="75" t="s">
        <v>143</v>
      </c>
      <c r="E48" s="99">
        <v>1063.2</v>
      </c>
      <c r="F48" s="99">
        <v>978.2</v>
      </c>
      <c r="G48" s="104">
        <f>SUM(E48/F48)*100-100</f>
        <v>8.689429564506241</v>
      </c>
      <c r="H48" s="99">
        <v>1698.6</v>
      </c>
      <c r="I48" s="99">
        <v>1700.2</v>
      </c>
      <c r="J48" s="156">
        <f>SUM(H48/I48)*100-100</f>
        <v>-0.09410657569698344</v>
      </c>
    </row>
    <row r="49" spans="1:10" ht="13.5" customHeight="1">
      <c r="A49" s="141">
        <v>84</v>
      </c>
      <c r="B49" s="75" t="s">
        <v>144</v>
      </c>
      <c r="E49" s="99">
        <v>312.4</v>
      </c>
      <c r="F49" s="99">
        <v>226.8</v>
      </c>
      <c r="G49" s="104">
        <f>SUM(E49/F49)*100-100</f>
        <v>37.74250440917106</v>
      </c>
      <c r="H49" s="99">
        <v>100</v>
      </c>
      <c r="I49" s="99">
        <v>161.6</v>
      </c>
      <c r="J49" s="156">
        <f>SUM(H49/I49)*100-100</f>
        <v>-38.11881188118812</v>
      </c>
    </row>
    <row r="50" spans="1:10" ht="13.5" customHeight="1">
      <c r="A50" s="141">
        <v>89</v>
      </c>
      <c r="B50" s="75" t="s">
        <v>145</v>
      </c>
      <c r="E50" s="99">
        <v>1181</v>
      </c>
      <c r="F50" s="99">
        <v>1019.3</v>
      </c>
      <c r="G50" s="104">
        <f>SUM(E50/F50)*100-100</f>
        <v>15.863828117335416</v>
      </c>
      <c r="H50" s="99">
        <v>2230.5</v>
      </c>
      <c r="I50" s="99">
        <v>2088.5</v>
      </c>
      <c r="J50" s="156">
        <f>SUM(H50/I50)*100-100</f>
        <v>6.799138137419192</v>
      </c>
    </row>
    <row r="51" spans="1:10" ht="12">
      <c r="A51" s="85"/>
      <c r="E51" s="99"/>
      <c r="F51" s="99"/>
      <c r="G51" s="158"/>
      <c r="H51" s="99"/>
      <c r="I51" s="99"/>
      <c r="J51" s="156"/>
    </row>
    <row r="52" spans="1:10" ht="13.5" customHeight="1">
      <c r="A52" s="141">
        <v>91</v>
      </c>
      <c r="B52" s="75" t="s">
        <v>146</v>
      </c>
      <c r="E52" s="99">
        <v>562.4</v>
      </c>
      <c r="F52" s="99">
        <v>553.6</v>
      </c>
      <c r="G52" s="104">
        <f>SUM(E52/F52)*100-100</f>
        <v>1.5895953757225385</v>
      </c>
      <c r="H52" s="99">
        <v>1148.7</v>
      </c>
      <c r="I52" s="99">
        <v>817.3</v>
      </c>
      <c r="J52" s="156">
        <f>SUM(H52/I52)*100-100</f>
        <v>40.54814633549492</v>
      </c>
    </row>
    <row r="53" spans="1:10" ht="13.5" customHeight="1">
      <c r="A53" s="141">
        <v>93</v>
      </c>
      <c r="B53" s="75" t="s">
        <v>147</v>
      </c>
      <c r="E53" s="99" t="s">
        <v>42</v>
      </c>
      <c r="F53" s="99"/>
      <c r="G53" s="158"/>
      <c r="H53" s="99"/>
      <c r="I53" s="99"/>
      <c r="J53" s="156"/>
    </row>
    <row r="54" spans="1:10" ht="12">
      <c r="A54" s="141"/>
      <c r="B54" s="75" t="s">
        <v>148</v>
      </c>
      <c r="E54" s="99">
        <v>2236.7</v>
      </c>
      <c r="F54" s="99">
        <v>2135.7</v>
      </c>
      <c r="G54" s="104">
        <f aca="true" t="shared" si="2" ref="G54:G59">SUM(E54/F54)*100-100</f>
        <v>4.729128622933928</v>
      </c>
      <c r="H54" s="99">
        <v>3056.6</v>
      </c>
      <c r="I54" s="99">
        <v>2736.6</v>
      </c>
      <c r="J54" s="156">
        <f aca="true" t="shared" si="3" ref="J54:J59">SUM(H54/I54)*100-100</f>
        <v>11.693342103339916</v>
      </c>
    </row>
    <row r="55" spans="1:10" ht="13.5" customHeight="1">
      <c r="A55" s="141">
        <v>94</v>
      </c>
      <c r="B55" s="75" t="s">
        <v>149</v>
      </c>
      <c r="E55" s="99">
        <v>984.4</v>
      </c>
      <c r="F55" s="99">
        <v>1156.2</v>
      </c>
      <c r="G55" s="104">
        <f t="shared" si="2"/>
        <v>-14.859020930634841</v>
      </c>
      <c r="H55" s="99">
        <v>769.4</v>
      </c>
      <c r="I55" s="99">
        <v>695.3</v>
      </c>
      <c r="J55" s="156">
        <f t="shared" si="3"/>
        <v>10.657270243060552</v>
      </c>
    </row>
    <row r="56" spans="1:10" ht="13.5" customHeight="1">
      <c r="A56" s="141">
        <v>95</v>
      </c>
      <c r="B56" s="75" t="s">
        <v>150</v>
      </c>
      <c r="E56" s="99">
        <v>621</v>
      </c>
      <c r="F56" s="99">
        <v>526.6</v>
      </c>
      <c r="G56" s="104">
        <f t="shared" si="2"/>
        <v>17.926319787314853</v>
      </c>
      <c r="H56" s="99">
        <v>374.5</v>
      </c>
      <c r="I56" s="99">
        <v>402.3</v>
      </c>
      <c r="J56" s="156">
        <f t="shared" si="3"/>
        <v>-6.910265970668661</v>
      </c>
    </row>
    <row r="57" spans="1:10" ht="13.5" customHeight="1">
      <c r="A57" s="141">
        <v>96</v>
      </c>
      <c r="B57" s="75" t="s">
        <v>151</v>
      </c>
      <c r="E57" s="99">
        <v>1654.7</v>
      </c>
      <c r="F57" s="99">
        <v>1609.2</v>
      </c>
      <c r="G57" s="104">
        <f t="shared" si="2"/>
        <v>2.827491921451667</v>
      </c>
      <c r="H57" s="99">
        <v>528.7</v>
      </c>
      <c r="I57" s="99">
        <v>510.1</v>
      </c>
      <c r="J57" s="156">
        <f t="shared" si="3"/>
        <v>3.6463438541462665</v>
      </c>
    </row>
    <row r="58" spans="1:10" ht="13.5" customHeight="1">
      <c r="A58" s="141">
        <v>97</v>
      </c>
      <c r="B58" s="75" t="s">
        <v>152</v>
      </c>
      <c r="E58" s="99">
        <v>3764.9</v>
      </c>
      <c r="F58" s="99">
        <v>3710.4</v>
      </c>
      <c r="G58" s="104">
        <f t="shared" si="2"/>
        <v>1.4688443294523523</v>
      </c>
      <c r="H58" s="99">
        <v>2912</v>
      </c>
      <c r="I58" s="99">
        <v>2723.5</v>
      </c>
      <c r="J58" s="156">
        <f t="shared" si="3"/>
        <v>6.921241050119335</v>
      </c>
    </row>
    <row r="59" spans="1:10" ht="13.5" customHeight="1">
      <c r="A59" s="141">
        <v>99</v>
      </c>
      <c r="B59" s="75" t="s">
        <v>153</v>
      </c>
      <c r="E59" s="99">
        <v>5609.8</v>
      </c>
      <c r="F59" s="99">
        <v>5431.9</v>
      </c>
      <c r="G59" s="104">
        <f t="shared" si="2"/>
        <v>3.2750971115079466</v>
      </c>
      <c r="H59" s="99">
        <v>5290.6</v>
      </c>
      <c r="I59" s="99">
        <v>4947.3</v>
      </c>
      <c r="J59" s="156">
        <f t="shared" si="3"/>
        <v>6.93913852000081</v>
      </c>
    </row>
    <row r="60" spans="1:10" ht="13.5" customHeight="1">
      <c r="A60" s="141"/>
      <c r="E60" s="99"/>
      <c r="F60" s="99"/>
      <c r="G60" s="104"/>
      <c r="H60" s="99"/>
      <c r="I60" s="99"/>
      <c r="J60" s="156"/>
    </row>
    <row r="61" spans="1:10" ht="13.5" customHeight="1">
      <c r="A61" s="141"/>
      <c r="B61" s="75" t="s">
        <v>154</v>
      </c>
      <c r="E61" s="99">
        <v>492.7</v>
      </c>
      <c r="F61" s="99">
        <v>509.8</v>
      </c>
      <c r="G61" s="104">
        <f>SUM(E61/F61)*100-100</f>
        <v>-3.354256571204388</v>
      </c>
      <c r="H61" s="99">
        <v>825.6</v>
      </c>
      <c r="I61" s="99">
        <v>709.9</v>
      </c>
      <c r="J61" s="156">
        <f>SUM(H61/I61)*100-100</f>
        <v>16.298070150725465</v>
      </c>
    </row>
    <row r="62" spans="1:10" ht="13.5" customHeight="1">
      <c r="A62" s="160"/>
      <c r="E62" s="99"/>
      <c r="F62" s="99"/>
      <c r="G62" s="104"/>
      <c r="H62" s="99"/>
      <c r="I62" s="99"/>
      <c r="J62" s="156"/>
    </row>
    <row r="63" spans="2:10" ht="13.5" customHeight="1">
      <c r="B63" s="79" t="s">
        <v>155</v>
      </c>
      <c r="C63" s="161"/>
      <c r="D63" s="79"/>
      <c r="E63" s="112">
        <v>40910.3</v>
      </c>
      <c r="F63" s="112">
        <v>40745.6</v>
      </c>
      <c r="G63" s="114">
        <f>SUM(E63/F63)*100-100</f>
        <v>0.4042154244875604</v>
      </c>
      <c r="H63" s="112">
        <v>30052.9</v>
      </c>
      <c r="I63" s="112">
        <v>28623.3</v>
      </c>
      <c r="J63" s="162">
        <f>SUM(H63/I63)*100-100</f>
        <v>4.994532426379905</v>
      </c>
    </row>
    <row r="64" spans="2:10" ht="13.5" customHeight="1">
      <c r="B64" s="84"/>
      <c r="C64" s="208"/>
      <c r="D64" s="84"/>
      <c r="E64" s="163"/>
      <c r="F64" s="163"/>
      <c r="G64" s="164"/>
      <c r="H64" s="163"/>
      <c r="I64" s="163"/>
      <c r="J64" s="164"/>
    </row>
    <row r="65" spans="1:10" ht="13.5" customHeight="1">
      <c r="A65" s="75" t="s">
        <v>100</v>
      </c>
      <c r="C65" s="84"/>
      <c r="D65" s="84"/>
      <c r="E65" s="163"/>
      <c r="F65" s="163"/>
      <c r="G65" s="164"/>
      <c r="H65" s="163"/>
      <c r="I65" s="163"/>
      <c r="J65" s="164"/>
    </row>
    <row r="66" spans="1:10" ht="13.5" customHeight="1">
      <c r="A66" s="165"/>
      <c r="B66" s="84"/>
      <c r="C66" s="84"/>
      <c r="D66" s="84"/>
      <c r="E66" s="163"/>
      <c r="F66" s="163"/>
      <c r="G66" s="164"/>
      <c r="H66" s="163"/>
      <c r="I66" s="163"/>
      <c r="J66" s="164"/>
    </row>
    <row r="67" spans="1:10" ht="13.5" customHeight="1">
      <c r="A67" s="166">
        <v>4</v>
      </c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13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12.75">
      <c r="A69" s="74"/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3.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</row>
    <row r="71" spans="1:10" ht="12.75">
      <c r="A71" s="74"/>
      <c r="B71" s="74"/>
      <c r="C71" s="74"/>
      <c r="D71" s="74"/>
      <c r="E71" s="74"/>
      <c r="F71" s="74"/>
      <c r="G71" s="74"/>
      <c r="H71" s="74"/>
      <c r="I71" s="74"/>
      <c r="J71" s="74"/>
    </row>
    <row r="72" spans="1:10" ht="13.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2.75">
      <c r="A73" s="74"/>
      <c r="B73" s="74"/>
      <c r="C73" s="74"/>
      <c r="D73" s="74"/>
      <c r="E73" s="74"/>
      <c r="F73" s="74"/>
      <c r="G73" s="74"/>
      <c r="H73" s="74"/>
      <c r="I73" s="74"/>
      <c r="J73" s="74"/>
    </row>
    <row r="74" spans="2:10" ht="13.5" customHeight="1"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13.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13.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13.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</row>
    <row r="78" spans="1:10" ht="13.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3.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ht="13.5" customHeight="1"/>
    <row r="81" spans="5:9" ht="13.5" customHeight="1">
      <c r="E81" s="137">
        <f>SUM(E10:E61)</f>
        <v>40910.500000000015</v>
      </c>
      <c r="F81" s="137">
        <f>SUM(F10:F61)</f>
        <v>40745.6</v>
      </c>
      <c r="H81" s="137">
        <f>SUM(H10:H61)</f>
        <v>30053.300000000003</v>
      </c>
      <c r="I81" s="137">
        <f>SUM(I10:I61)</f>
        <v>28623.299999999996</v>
      </c>
    </row>
    <row r="82" spans="5:9" ht="13.5" customHeight="1">
      <c r="E82" s="137">
        <f>SUM(E63-E81)</f>
        <v>-0.20000000001164153</v>
      </c>
      <c r="F82" s="137">
        <f>SUM(F63-F81)</f>
        <v>0</v>
      </c>
      <c r="G82" s="137"/>
      <c r="H82" s="137">
        <f>SUM(H63-H81)</f>
        <v>-0.4000000000014552</v>
      </c>
      <c r="I82" s="137">
        <f>SUM(I63-I81)</f>
        <v>3.637978807091713E-12</v>
      </c>
    </row>
    <row r="83" ht="13.5" customHeight="1"/>
    <row r="84" ht="13.5" customHeight="1"/>
    <row r="85" ht="13.5" customHeight="1"/>
    <row r="86" ht="13.5" customHeight="1"/>
  </sheetData>
  <mergeCells count="4"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2008-09-29T09:40:58Z</cp:lastPrinted>
  <dcterms:created xsi:type="dcterms:W3CDTF">2008-09-02T12:22:41Z</dcterms:created>
  <dcterms:modified xsi:type="dcterms:W3CDTF">2008-09-29T10:07:12Z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