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activeTab="0"/>
  </bookViews>
  <sheets>
    <sheet name="Statistischer Bericht" sheetId="1" r:id="rId1"/>
    <sheet name="Januar bis März 09 S1" sheetId="2" r:id="rId2"/>
    <sheet name="Januar bis März 09 S2" sheetId="3" r:id="rId3"/>
    <sheet name="Januar bis März 09 S3" sheetId="4" r:id="rId4"/>
    <sheet name="Januar bis März 09 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März 09 S2'!$A:$XFD</definedName>
    <definedName name="DATABASE" localSheetId="3">'Januar bis März 09 S3'!$A:$XFD</definedName>
    <definedName name="DATABASE" localSheetId="4">'Januar bis März 09 S4'!$A:$XFD</definedName>
    <definedName name="DATABASE">'[1]3GÜTER'!#REF!</definedName>
    <definedName name="_xlnm.Print_Area" localSheetId="1">'Januar bis März 09 S1'!$A$1:$J$62</definedName>
    <definedName name="_xlnm.Print_Area" localSheetId="2">'Januar bis März 09 S2'!$A$1:$I$63</definedName>
    <definedName name="_xlnm.Print_Area" localSheetId="3">'Januar bis März 09 S3'!$A$1:$I$64</definedName>
    <definedName name="_xlnm.Print_Area" localSheetId="4">'Januar bis März 09 S4'!$A$1:$J$67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März 09 S1'!$A$1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März 09 S2'!#REF!</definedName>
    <definedName name="CRITERIA" localSheetId="3">'Januar bis März 09 S3'!#REF!</definedName>
    <definedName name="CRITERIA" localSheetId="4">'Januar bis März 09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<sst xmlns="http://schemas.openxmlformats.org/spreadsheetml/2006/main" count="296" uniqueCount="159">
  <si>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</si>
  <si>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</si>
  <si>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</si>
  <si>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</si>
  <si>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</si>
  <si>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</si>
  <si>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</si>
  <si>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</si>
  <si>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</si>
  <si>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</si>
  <si>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</si>
  <si>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</si>
  <si>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</si>
  <si>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</si>
  <si>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</si>
  <si>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</si>
  <si>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</si>
  <si>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</si>
  <si>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</si>
  <si>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</si>
  <si>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</si>
  <si>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</si>
  <si>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</si>
  <si>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</si>
  <si>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</si>
  <si>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</si>
  <si>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</si>
  <si>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</si>
  <si>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</si>
  <si>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</si>
  <si>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1. Vierteljahr </t>
  </si>
  <si>
    <t>Januar bis Dezember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</si>
  <si>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</si>
  <si>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</si>
  <si>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</si>
  <si>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</si>
  <si>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</si>
  <si>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</si>
  <si>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</si>
  <si>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</si>
  <si>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</si>
  <si>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</si>
  <si>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</si>
  <si>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</si>
  <si>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</si>
  <si>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</si>
  <si>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</si>
  <si>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</si>
  <si>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2. Schiffsverkehr über See</t>
  </si>
  <si>
    <t>Angekommene Schiffe</t>
  </si>
  <si>
    <t xml:space="preserve">        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</si>
  <si>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</si>
  <si>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 xml:space="preserve"> - 2 -</t>
  </si>
  <si>
    <r>
      <t xml:space="preserve">Tabelle  2     </t>
    </r>
    <r>
      <rPr>
        <b/>
        <sz val="10"/>
        <rFont val="Arial"/>
        <family val="2"/>
      </rPr>
      <t xml:space="preserve">Seeverkehr des Hafens Hamburg nach Verkehrsbereichen 1)  </t>
    </r>
  </si>
  <si>
    <t xml:space="preserve">         Empfang</t>
  </si>
  <si>
    <t>Insgesamt</t>
  </si>
  <si>
    <t xml:space="preserve">     darunter in Containern 2)</t>
  </si>
  <si>
    <t>Verkehrsbereich</t>
  </si>
  <si>
    <t>Januar bis März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</si>
  <si>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</si>
  <si>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</si>
  <si>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</si>
  <si>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</si>
  <si>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</si>
  <si>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</si>
  <si>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</si>
  <si>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</si>
  <si>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</si>
  <si>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</si>
  <si>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</si>
  <si>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</si>
  <si>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</si>
  <si>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 xml:space="preserve">               x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</si>
  <si>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</si>
  <si>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</si>
  <si>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</si>
  <si>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</si>
  <si>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</si>
  <si>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</si>
  <si>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</si>
  <si>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</si>
  <si>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</si>
  <si>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</si>
  <si>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</si>
  <si>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</si>
  <si>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</si>
  <si>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</si>
  <si>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</si>
  <si>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</si>
  <si>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</si>
  <si>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</si>
  <si>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</si>
  <si>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</si>
  <si>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</si>
  <si>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</si>
  <si>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</si>
  <si>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</si>
  <si>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</si>
  <si>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</si>
  <si>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- 3 -</t>
  </si>
  <si>
    <t xml:space="preserve">                 Versand</t>
  </si>
  <si>
    <t xml:space="preserve">          darunter in Containern 2)</t>
  </si>
  <si>
    <t xml:space="preserve">                  x</t>
  </si>
  <si>
    <t xml:space="preserve"> - 4 -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</si>
  <si>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</si>
  <si>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</si>
  <si>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</si>
  <si>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</si>
  <si>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</si>
  <si>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</si>
  <si>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</si>
  <si>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</si>
  <si>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</si>
  <si>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</si>
  <si>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</si>
  <si>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</si>
  <si>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</si>
  <si>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</si>
  <si>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</si>
  <si>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</si>
  <si>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</si>
  <si>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</si>
  <si>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</si>
  <si>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 xml:space="preserve">                   x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</si>
  <si>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</si>
  <si>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</si>
  <si>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</si>
  <si>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</si>
  <si>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</si>
  <si>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</si>
  <si>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</si>
  <si>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</si>
  <si>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</si>
  <si>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</si>
  <si>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</si>
  <si>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</si>
  <si>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</si>
  <si>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</si>
  <si>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</si>
  <si>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</si>
  <si>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</si>
  <si>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</si>
  <si>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</si>
  <si>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</si>
  <si>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</si>
  <si>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</si>
  <si>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</si>
  <si>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</si>
  <si>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</si>
  <si>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</si>
  <si>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</si>
  <si>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</si>
  <si>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</si>
  <si>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</si>
  <si>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t>___________</t>
  </si>
  <si>
    <r>
      <t>Tabelle  3</t>
    </r>
    <r>
      <rPr>
        <b/>
        <sz val="9"/>
        <rFont val="Arial"/>
        <family val="2"/>
      </rPr>
      <t xml:space="preserve">     Seeverkehr des Hafens Hamburg nach ausgewählten Güterhauptgruppen 1)                </t>
    </r>
  </si>
  <si>
    <t>H II 2 - vj 1/09 H</t>
  </si>
  <si>
    <t>Januar bis März 2009</t>
  </si>
  <si>
    <t>Seeverkehr des Hafens Hamburg Januar bis März 2009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</si>
</sst>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,##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Helvetica"/>
      <family val="0"/>
    </font>
    <font>
      <sz val="10"/>
      <name val="MS Sans Serif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2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3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4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10" fillId="2" borderId="13" xfId="24" applyNumberFormat="1" applyFont="1" applyFill="1" applyBorder="1">
      <alignment/>
      <protection/>
    </xf>
    <xf numFmtId="181" fontId="5" fillId="2" borderId="13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2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72" fontId="0" fillId="2" borderId="0" xfId="24" applyNumberFormat="1" applyFont="1" applyFill="1">
      <alignment/>
      <protection/>
    </xf>
    <xf numFmtId="180" fontId="10" fillId="2" borderId="13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0" fontId="10" fillId="2" borderId="0" xfId="26" applyFont="1" applyFill="1" applyAlignment="1">
      <alignment horizontal="centerContinuous"/>
      <protection/>
    </xf>
    <xf numFmtId="173" fontId="10" fillId="2" borderId="0" xfId="26" applyNumberFormat="1" applyFont="1" applyFill="1" applyAlignment="1">
      <alignment horizontal="centerContinuous"/>
      <protection/>
    </xf>
    <xf numFmtId="177" fontId="10" fillId="2" borderId="0" xfId="26" applyNumberFormat="1" applyFont="1" applyFill="1" applyAlignment="1">
      <alignment horizontal="centerContinuous"/>
      <protection/>
    </xf>
    <xf numFmtId="0" fontId="10" fillId="2" borderId="0" xfId="26" applyFont="1" applyFill="1">
      <alignment/>
      <protection/>
    </xf>
    <xf numFmtId="0" fontId="0" fillId="2" borderId="0" xfId="26" applyFont="1" applyFill="1">
      <alignment/>
      <protection/>
    </xf>
    <xf numFmtId="173" fontId="10" fillId="2" borderId="0" xfId="26" applyNumberFormat="1" applyFont="1" applyFill="1">
      <alignment/>
      <protection/>
    </xf>
    <xf numFmtId="177" fontId="10" fillId="2" borderId="0" xfId="26" applyNumberFormat="1" applyFont="1" applyFill="1">
      <alignment/>
      <protection/>
    </xf>
    <xf numFmtId="0" fontId="10" fillId="2" borderId="2" xfId="26" applyFont="1" applyFill="1" applyBorder="1">
      <alignment/>
      <protection/>
    </xf>
    <xf numFmtId="0" fontId="10" fillId="2" borderId="3" xfId="26" applyFont="1" applyFill="1" applyBorder="1">
      <alignment/>
      <protection/>
    </xf>
    <xf numFmtId="0" fontId="10" fillId="2" borderId="1" xfId="26" applyFont="1" applyFill="1" applyBorder="1">
      <alignment/>
      <protection/>
    </xf>
    <xf numFmtId="173" fontId="10" fillId="2" borderId="2" xfId="26" applyNumberFormat="1" applyFont="1" applyFill="1" applyBorder="1">
      <alignment/>
      <protection/>
    </xf>
    <xf numFmtId="177" fontId="10" fillId="2" borderId="3" xfId="26" applyNumberFormat="1" applyFont="1" applyFill="1" applyBorder="1">
      <alignment/>
      <protection/>
    </xf>
    <xf numFmtId="0" fontId="10" fillId="2" borderId="0" xfId="26" applyFont="1" applyFill="1" applyBorder="1">
      <alignment/>
      <protection/>
    </xf>
    <xf numFmtId="0" fontId="10" fillId="2" borderId="5" xfId="26" applyFont="1" applyFill="1" applyBorder="1">
      <alignment/>
      <protection/>
    </xf>
    <xf numFmtId="0" fontId="10" fillId="2" borderId="9" xfId="26" applyFont="1" applyFill="1" applyBorder="1" applyAlignment="1">
      <alignment horizontal="centerContinuous"/>
      <protection/>
    </xf>
    <xf numFmtId="0" fontId="10" fillId="2" borderId="10" xfId="26" applyFont="1" applyFill="1" applyBorder="1" applyAlignment="1">
      <alignment horizontal="centerContinuous"/>
      <protection/>
    </xf>
    <xf numFmtId="176" fontId="10" fillId="2" borderId="11" xfId="26" applyNumberFormat="1" applyFont="1" applyFill="1" applyBorder="1" applyAlignment="1">
      <alignment horizontal="centerContinuous"/>
      <protection/>
    </xf>
    <xf numFmtId="0" fontId="10" fillId="2" borderId="9" xfId="26" applyFont="1" applyFill="1" applyBorder="1">
      <alignment/>
      <protection/>
    </xf>
    <xf numFmtId="0" fontId="10" fillId="2" borderId="10" xfId="26" applyFont="1" applyFill="1" applyBorder="1">
      <alignment/>
      <protection/>
    </xf>
    <xf numFmtId="177" fontId="10" fillId="2" borderId="11" xfId="26" applyNumberFormat="1" applyFont="1" applyFill="1" applyBorder="1">
      <alignment/>
      <protection/>
    </xf>
    <xf numFmtId="177" fontId="10" fillId="2" borderId="11" xfId="26" applyNumberFormat="1" applyFont="1" applyFill="1" applyBorder="1" applyAlignment="1">
      <alignment horizontal="centerContinuous"/>
      <protection/>
    </xf>
    <xf numFmtId="0" fontId="10" fillId="2" borderId="15" xfId="26" applyFont="1" applyFill="1" applyBorder="1" applyAlignment="1">
      <alignment horizontal="center"/>
      <protection/>
    </xf>
    <xf numFmtId="177" fontId="10" fillId="2" borderId="12" xfId="26" applyNumberFormat="1" applyFont="1" applyFill="1" applyBorder="1" applyAlignment="1">
      <alignment horizontal="center"/>
      <protection/>
    </xf>
    <xf numFmtId="177" fontId="10" fillId="2" borderId="13" xfId="26" applyNumberFormat="1" applyFont="1" applyFill="1" applyBorder="1" applyAlignment="1">
      <alignment horizontal="center"/>
      <protection/>
    </xf>
    <xf numFmtId="0" fontId="10" fillId="2" borderId="7" xfId="26" applyFont="1" applyFill="1" applyBorder="1">
      <alignment/>
      <protection/>
    </xf>
    <xf numFmtId="0" fontId="10" fillId="2" borderId="8" xfId="26" applyFont="1" applyFill="1" applyBorder="1">
      <alignment/>
      <protection/>
    </xf>
    <xf numFmtId="177" fontId="10" fillId="2" borderId="14" xfId="26" applyNumberFormat="1" applyFont="1" applyFill="1" applyBorder="1" applyAlignment="1">
      <alignment horizontal="center"/>
      <protection/>
    </xf>
    <xf numFmtId="170" fontId="10" fillId="2" borderId="13" xfId="26" applyNumberFormat="1" applyFont="1" applyFill="1" applyBorder="1">
      <alignment/>
      <protection/>
    </xf>
    <xf numFmtId="0" fontId="10" fillId="2" borderId="13" xfId="26" applyFont="1" applyFill="1" applyBorder="1">
      <alignment/>
      <protection/>
    </xf>
    <xf numFmtId="173" fontId="10" fillId="2" borderId="13" xfId="26" applyNumberFormat="1" applyFont="1" applyFill="1" applyBorder="1">
      <alignment/>
      <protection/>
    </xf>
    <xf numFmtId="177" fontId="10" fillId="2" borderId="13" xfId="26" applyNumberFormat="1" applyFont="1" applyFill="1" applyBorder="1">
      <alignment/>
      <protection/>
    </xf>
    <xf numFmtId="175" fontId="10" fillId="2" borderId="13" xfId="26" applyNumberFormat="1" applyFont="1" applyFill="1" applyBorder="1">
      <alignment/>
      <protection/>
    </xf>
    <xf numFmtId="170" fontId="10" fillId="2" borderId="4" xfId="26" applyNumberFormat="1" applyFont="1" applyFill="1" applyBorder="1">
      <alignment/>
      <protection/>
    </xf>
    <xf numFmtId="170" fontId="10" fillId="2" borderId="13" xfId="27" applyNumberFormat="1" applyFont="1" applyFill="1" applyBorder="1" applyAlignment="1">
      <alignment horizontal="left"/>
      <protection/>
    </xf>
    <xf numFmtId="173" fontId="10" fillId="2" borderId="14" xfId="26" applyNumberFormat="1" applyFont="1" applyFill="1" applyBorder="1">
      <alignment/>
      <protection/>
    </xf>
    <xf numFmtId="175" fontId="10" fillId="2" borderId="14" xfId="26" applyNumberFormat="1" applyFont="1" applyFill="1" applyBorder="1">
      <alignment/>
      <protection/>
    </xf>
    <xf numFmtId="170" fontId="10" fillId="2" borderId="12" xfId="26" applyNumberFormat="1" applyFont="1" applyFill="1" applyBorder="1">
      <alignment/>
      <protection/>
    </xf>
    <xf numFmtId="175" fontId="10" fillId="2" borderId="12" xfId="26" applyNumberFormat="1" applyFont="1" applyFill="1" applyBorder="1">
      <alignment/>
      <protection/>
    </xf>
    <xf numFmtId="170" fontId="10" fillId="2" borderId="0" xfId="26" applyNumberFormat="1" applyFont="1" applyFill="1">
      <alignment/>
      <protection/>
    </xf>
    <xf numFmtId="170" fontId="0" fillId="2" borderId="0" xfId="0" applyNumberFormat="1" applyFont="1" applyFill="1" applyAlignment="1">
      <alignment/>
    </xf>
    <xf numFmtId="176" fontId="10" fillId="2" borderId="0" xfId="26" applyNumberFormat="1" applyFont="1" applyFill="1" applyAlignment="1">
      <alignment horizontal="centerContinuous"/>
      <protection/>
    </xf>
    <xf numFmtId="173" fontId="10" fillId="2" borderId="0" xfId="26" applyNumberFormat="1" applyFont="1" applyFill="1" applyBorder="1" applyAlignment="1">
      <alignment horizontal="centerContinuous"/>
      <protection/>
    </xf>
    <xf numFmtId="0" fontId="10" fillId="2" borderId="0" xfId="26" applyFont="1" applyFill="1" applyBorder="1" applyAlignment="1">
      <alignment horizontal="centerContinuous"/>
      <protection/>
    </xf>
    <xf numFmtId="176" fontId="10" fillId="2" borderId="0" xfId="26" applyNumberFormat="1" applyFont="1" applyFill="1">
      <alignment/>
      <protection/>
    </xf>
    <xf numFmtId="173" fontId="10" fillId="2" borderId="0" xfId="26" applyNumberFormat="1" applyFont="1" applyFill="1" applyBorder="1">
      <alignment/>
      <protection/>
    </xf>
    <xf numFmtId="176" fontId="10" fillId="2" borderId="2" xfId="26" applyNumberFormat="1" applyFont="1" applyFill="1" applyBorder="1">
      <alignment/>
      <protection/>
    </xf>
    <xf numFmtId="173" fontId="10" fillId="2" borderId="3" xfId="26" applyNumberFormat="1" applyFont="1" applyFill="1" applyBorder="1">
      <alignment/>
      <protection/>
    </xf>
    <xf numFmtId="173" fontId="10" fillId="2" borderId="11" xfId="26" applyNumberFormat="1" applyFont="1" applyFill="1" applyBorder="1">
      <alignment/>
      <protection/>
    </xf>
    <xf numFmtId="173" fontId="10" fillId="2" borderId="11" xfId="26" applyNumberFormat="1" applyFont="1" applyFill="1" applyBorder="1" applyAlignment="1">
      <alignment horizontal="centerContinuous"/>
      <protection/>
    </xf>
    <xf numFmtId="176" fontId="10" fillId="2" borderId="12" xfId="26" applyNumberFormat="1" applyFont="1" applyFill="1" applyBorder="1" applyAlignment="1">
      <alignment horizontal="center"/>
      <protection/>
    </xf>
    <xf numFmtId="173" fontId="10" fillId="2" borderId="12" xfId="26" applyNumberFormat="1" applyFont="1" applyFill="1" applyBorder="1" applyAlignment="1">
      <alignment horizontal="center"/>
      <protection/>
    </xf>
    <xf numFmtId="176" fontId="10" fillId="2" borderId="13" xfId="26" applyNumberFormat="1" applyFont="1" applyFill="1" applyBorder="1" applyAlignment="1">
      <alignment horizontal="center"/>
      <protection/>
    </xf>
    <xf numFmtId="173" fontId="10" fillId="2" borderId="13" xfId="26" applyNumberFormat="1" applyFont="1" applyFill="1" applyBorder="1" applyAlignment="1">
      <alignment horizontal="center"/>
      <protection/>
    </xf>
    <xf numFmtId="176" fontId="10" fillId="2" borderId="14" xfId="26" applyNumberFormat="1" applyFont="1" applyFill="1" applyBorder="1" applyAlignment="1">
      <alignment horizontal="center"/>
      <protection/>
    </xf>
    <xf numFmtId="173" fontId="10" fillId="2" borderId="14" xfId="26" applyNumberFormat="1" applyFont="1" applyFill="1" applyBorder="1" applyAlignment="1">
      <alignment horizontal="center"/>
      <protection/>
    </xf>
    <xf numFmtId="176" fontId="10" fillId="2" borderId="13" xfId="26" applyNumberFormat="1" applyFont="1" applyFill="1" applyBorder="1">
      <alignment/>
      <protection/>
    </xf>
    <xf numFmtId="173" fontId="10" fillId="2" borderId="12" xfId="26" applyNumberFormat="1" applyFont="1" applyFill="1" applyBorder="1">
      <alignment/>
      <protection/>
    </xf>
    <xf numFmtId="179" fontId="10" fillId="2" borderId="13" xfId="26" applyNumberFormat="1" applyFont="1" applyFill="1" applyBorder="1">
      <alignment/>
      <protection/>
    </xf>
    <xf numFmtId="179" fontId="10" fillId="2" borderId="12" xfId="26" applyNumberFormat="1" applyFont="1" applyFill="1" applyBorder="1">
      <alignment/>
      <protection/>
    </xf>
    <xf numFmtId="0" fontId="10" fillId="2" borderId="2" xfId="26" applyFont="1" applyFill="1" applyBorder="1" applyAlignment="1">
      <alignment horizontal="centerContinuous"/>
      <protection/>
    </xf>
    <xf numFmtId="170" fontId="10" fillId="2" borderId="0" xfId="26" applyNumberFormat="1" applyFont="1" applyFill="1" applyBorder="1">
      <alignment/>
      <protection/>
    </xf>
    <xf numFmtId="179" fontId="10" fillId="2" borderId="0" xfId="26" applyNumberFormat="1" applyFont="1" applyFill="1" applyBorder="1">
      <alignment/>
      <protection/>
    </xf>
    <xf numFmtId="170" fontId="10" fillId="2" borderId="0" xfId="0" applyNumberFormat="1" applyFont="1" applyFill="1" applyAlignment="1">
      <alignment/>
    </xf>
    <xf numFmtId="168" fontId="10" fillId="2" borderId="0" xfId="26" applyNumberFormat="1" applyFont="1" applyFill="1" applyAlignment="1">
      <alignment horizontal="centerContinuous"/>
      <protection/>
    </xf>
    <xf numFmtId="171" fontId="10" fillId="2" borderId="0" xfId="26" applyNumberFormat="1" applyFont="1" applyFill="1" applyAlignment="1">
      <alignment horizontal="centerContinuous"/>
      <protection/>
    </xf>
    <xf numFmtId="0" fontId="10" fillId="2" borderId="0" xfId="27" applyFont="1" applyFill="1">
      <alignment/>
      <protection/>
    </xf>
    <xf numFmtId="168" fontId="10" fillId="2" borderId="0" xfId="26" applyNumberFormat="1" applyFont="1" applyFill="1">
      <alignment/>
      <protection/>
    </xf>
    <xf numFmtId="171" fontId="10" fillId="2" borderId="0" xfId="26" applyNumberFormat="1" applyFont="1" applyFill="1">
      <alignment/>
      <protection/>
    </xf>
    <xf numFmtId="0" fontId="10" fillId="2" borderId="0" xfId="26" applyFont="1" applyFill="1" applyAlignment="1">
      <alignment horizontal="center"/>
      <protection/>
    </xf>
    <xf numFmtId="0" fontId="10" fillId="2" borderId="4" xfId="26" applyFont="1" applyFill="1" applyBorder="1">
      <alignment/>
      <protection/>
    </xf>
    <xf numFmtId="0" fontId="10" fillId="2" borderId="5" xfId="26" applyFont="1" applyFill="1" applyBorder="1" applyAlignment="1">
      <alignment horizontal="center"/>
      <protection/>
    </xf>
    <xf numFmtId="168" fontId="10" fillId="2" borderId="10" xfId="26" applyNumberFormat="1" applyFont="1" applyFill="1" applyBorder="1" applyAlignment="1">
      <alignment horizontal="centerContinuous"/>
      <protection/>
    </xf>
    <xf numFmtId="171" fontId="10" fillId="2" borderId="11" xfId="26" applyNumberFormat="1" applyFont="1" applyFill="1" applyBorder="1" applyAlignment="1">
      <alignment horizontal="centerContinuous"/>
      <protection/>
    </xf>
    <xf numFmtId="173" fontId="10" fillId="2" borderId="10" xfId="26" applyNumberFormat="1" applyFont="1" applyFill="1" applyBorder="1" applyAlignment="1">
      <alignment horizontal="centerContinuous"/>
      <protection/>
    </xf>
    <xf numFmtId="171" fontId="10" fillId="2" borderId="12" xfId="26" applyNumberFormat="1" applyFont="1" applyFill="1" applyBorder="1" applyAlignment="1">
      <alignment horizontal="center"/>
      <protection/>
    </xf>
    <xf numFmtId="173" fontId="10" fillId="2" borderId="1" xfId="26" applyNumberFormat="1" applyFont="1" applyFill="1" applyBorder="1" applyAlignment="1">
      <alignment horizontal="center"/>
      <protection/>
    </xf>
    <xf numFmtId="171" fontId="10" fillId="2" borderId="13" xfId="26" applyNumberFormat="1" applyFont="1" applyFill="1" applyBorder="1" applyAlignment="1">
      <alignment horizontal="center"/>
      <protection/>
    </xf>
    <xf numFmtId="173" fontId="10" fillId="2" borderId="4" xfId="26" applyNumberFormat="1" applyFont="1" applyFill="1" applyBorder="1" applyAlignment="1">
      <alignment horizontal="center"/>
      <protection/>
    </xf>
    <xf numFmtId="0" fontId="10" fillId="2" borderId="6" xfId="26" applyFont="1" applyFill="1" applyBorder="1">
      <alignment/>
      <protection/>
    </xf>
    <xf numFmtId="171" fontId="10" fillId="2" borderId="14" xfId="26" applyNumberFormat="1" applyFont="1" applyFill="1" applyBorder="1" applyAlignment="1">
      <alignment horizontal="center"/>
      <protection/>
    </xf>
    <xf numFmtId="173" fontId="10" fillId="2" borderId="6" xfId="26" applyNumberFormat="1" applyFont="1" applyFill="1" applyBorder="1" applyAlignment="1">
      <alignment horizontal="center"/>
      <protection/>
    </xf>
    <xf numFmtId="168" fontId="10" fillId="2" borderId="12" xfId="26" applyNumberFormat="1" applyFont="1" applyFill="1" applyBorder="1">
      <alignment/>
      <protection/>
    </xf>
    <xf numFmtId="171" fontId="10" fillId="2" borderId="12" xfId="26" applyNumberFormat="1" applyFont="1" applyFill="1" applyBorder="1">
      <alignment/>
      <protection/>
    </xf>
    <xf numFmtId="173" fontId="10" fillId="2" borderId="1" xfId="26" applyNumberFormat="1" applyFont="1" applyFill="1" applyBorder="1">
      <alignment/>
      <protection/>
    </xf>
    <xf numFmtId="169" fontId="10" fillId="2" borderId="5" xfId="26" applyNumberFormat="1" applyFont="1" applyFill="1" applyBorder="1" applyAlignment="1">
      <alignment horizontal="center"/>
      <protection/>
    </xf>
    <xf numFmtId="179" fontId="10" fillId="2" borderId="4" xfId="26" applyNumberFormat="1" applyFont="1" applyFill="1" applyBorder="1">
      <alignment/>
      <protection/>
    </xf>
    <xf numFmtId="178" fontId="10" fillId="2" borderId="4" xfId="26" applyNumberFormat="1" applyFont="1" applyFill="1" applyBorder="1" applyAlignment="1">
      <alignment horizontal="left"/>
      <protection/>
    </xf>
    <xf numFmtId="175" fontId="10" fillId="2" borderId="13" xfId="26" applyNumberFormat="1" applyFont="1" applyFill="1" applyBorder="1" applyAlignment="1">
      <alignment horizontal="justify"/>
      <protection/>
    </xf>
    <xf numFmtId="173" fontId="10" fillId="2" borderId="4" xfId="26" applyNumberFormat="1" applyFont="1" applyFill="1" applyBorder="1" applyAlignment="1">
      <alignment horizontal="justify"/>
      <protection/>
    </xf>
    <xf numFmtId="0" fontId="0" fillId="2" borderId="2" xfId="0" applyFont="1" applyFill="1" applyBorder="1" applyAlignment="1">
      <alignment/>
    </xf>
    <xf numFmtId="179" fontId="10" fillId="2" borderId="1" xfId="26" applyNumberFormat="1" applyFont="1" applyFill="1" applyBorder="1">
      <alignment/>
      <protection/>
    </xf>
    <xf numFmtId="183" fontId="10" fillId="2" borderId="0" xfId="26" applyNumberFormat="1" applyFont="1" applyFill="1">
      <alignment/>
      <protection/>
    </xf>
    <xf numFmtId="170" fontId="0" fillId="2" borderId="0" xfId="0" applyNumberFormat="1" applyFill="1" applyAlignment="1">
      <alignment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9" fillId="3" borderId="7" xfId="20" applyFont="1" applyFill="1" applyBorder="1" applyAlignment="1">
      <alignment/>
    </xf>
    <xf numFmtId="0" fontId="9" fillId="3" borderId="8" xfId="20" applyFont="1" applyFill="1" applyBorder="1" applyAlignment="1">
      <alignment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11" fillId="2" borderId="0" xfId="24" applyFont="1" applyFill="1" applyAlignment="1">
      <alignment horizontal="center"/>
      <protection/>
    </xf>
    <xf numFmtId="180" fontId="10" fillId="2" borderId="13" xfId="24" applyNumberFormat="1" applyFont="1" applyFill="1" applyBorder="1" applyAlignment="1">
      <alignment vertical="center"/>
      <protection/>
    </xf>
    <xf numFmtId="0" fontId="0" fillId="2" borderId="13" xfId="0" applyFont="1" applyFill="1" applyBorder="1" applyAlignment="1">
      <alignment vertical="center"/>
    </xf>
    <xf numFmtId="0" fontId="10" fillId="0" borderId="9" xfId="24" applyFont="1" applyBorder="1" applyAlignment="1">
      <alignment horizontal="center"/>
      <protection/>
    </xf>
    <xf numFmtId="0" fontId="10" fillId="0" borderId="11" xfId="24" applyFont="1" applyBorder="1" applyAlignment="1">
      <alignment horizontal="center"/>
      <protection/>
    </xf>
    <xf numFmtId="0" fontId="10" fillId="2" borderId="1" xfId="26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8" fontId="10" fillId="2" borderId="1" xfId="26" applyNumberFormat="1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5" fillId="2" borderId="0" xfId="24" applyFont="1" applyFill="1" applyAlignment="1">
      <alignment horizontal="centerContinuous"/>
      <protection/>
    </xf>
    <xf numFmtId="0" fontId="16" fillId="2" borderId="0" xfId="0" applyFont="1" applyFill="1" applyAlignment="1">
      <alignment horizontal="centerContinuous"/>
    </xf>
    <xf numFmtId="0" fontId="17" fillId="2" borderId="0" xfId="24" applyFont="1" applyFill="1" applyAlignment="1">
      <alignment horizontal="centerContinuous"/>
      <protection/>
    </xf>
    <xf numFmtId="0" fontId="16" fillId="2" borderId="0" xfId="0" applyFont="1" applyFill="1" applyAlignment="1">
      <alignment/>
    </xf>
    <xf numFmtId="0" fontId="17" fillId="2" borderId="0" xfId="24" applyFont="1" applyFill="1">
      <alignment/>
      <protection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Standard_HII94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25</xdr:row>
      <xdr:rowOff>95250</xdr:rowOff>
    </xdr:from>
    <xdr:to>
      <xdr:col>4</xdr:col>
      <xdr:colOff>190500</xdr:colOff>
      <xdr:row>27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39528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95250</xdr:colOff>
      <xdr:row>59</xdr:row>
      <xdr:rowOff>152400</xdr:rowOff>
    </xdr:from>
    <xdr:to>
      <xdr:col>9</xdr:col>
      <xdr:colOff>371475</xdr:colOff>
      <xdr:row>63</xdr:row>
      <xdr:rowOff>47625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95250" y="9239250"/>
          <a:ext cx="59912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142875</xdr:colOff>
      <xdr:row>55</xdr:row>
      <xdr:rowOff>66675</xdr:rowOff>
    </xdr:from>
    <xdr:to>
      <xdr:col>4</xdr:col>
      <xdr:colOff>762000</xdr:colOff>
      <xdr:row>57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276225" y="8667750"/>
          <a:ext cx="2466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  <xdr:twoCellAnchor>
    <xdr:from>
      <xdr:col>0</xdr:col>
      <xdr:colOff>123825</xdr:colOff>
      <xdr:row>59</xdr:row>
      <xdr:rowOff>66675</xdr:rowOff>
    </xdr:from>
    <xdr:to>
      <xdr:col>2</xdr:col>
      <xdr:colOff>571500</xdr:colOff>
      <xdr:row>59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3825" y="91535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289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57150</xdr:colOff>
      <xdr:row>62</xdr:row>
      <xdr:rowOff>76200</xdr:rowOff>
    </xdr:from>
    <xdr:to>
      <xdr:col>13</xdr:col>
      <xdr:colOff>342900</xdr:colOff>
      <xdr:row>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04775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004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66675</xdr:rowOff>
    </xdr:from>
    <xdr:to>
      <xdr:col>8</xdr:col>
      <xdr:colOff>1200150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394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099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5</xdr:col>
      <xdr:colOff>95250</xdr:colOff>
      <xdr:row>66</xdr:row>
      <xdr:rowOff>85725</xdr:rowOff>
    </xdr:from>
    <xdr:to>
      <xdr:col>14</xdr:col>
      <xdr:colOff>447675</xdr:colOff>
      <xdr:row>67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10966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63" t="s">
        <v>17</v>
      </c>
      <c r="C8" s="163"/>
      <c r="D8" s="164"/>
      <c r="E8" s="23" t="s">
        <v>16</v>
      </c>
      <c r="F8" s="163" t="s">
        <v>18</v>
      </c>
      <c r="G8" s="167"/>
      <c r="H8" s="168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69" t="s">
        <v>24</v>
      </c>
      <c r="C16" s="169"/>
      <c r="D16" s="169"/>
      <c r="E16" s="170"/>
      <c r="F16" s="32"/>
      <c r="G16" s="165">
        <v>40073</v>
      </c>
      <c r="H16" s="166"/>
    </row>
    <row r="17" spans="1:8" ht="12.75">
      <c r="A17" s="17" t="s">
        <v>10</v>
      </c>
      <c r="B17" s="161" t="s">
        <v>25</v>
      </c>
      <c r="C17" s="161"/>
      <c r="D17" s="161"/>
      <c r="E17" s="162"/>
      <c r="F17" s="18"/>
      <c r="G17" s="18"/>
      <c r="H17" s="19"/>
    </row>
    <row r="18" spans="1:8" ht="12.75">
      <c r="A18" s="22" t="s">
        <v>16</v>
      </c>
      <c r="B18" s="177" t="s">
        <v>26</v>
      </c>
      <c r="C18" s="178"/>
      <c r="D18" s="178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74" t="s">
        <v>27</v>
      </c>
      <c r="B20" s="175"/>
      <c r="C20" s="175"/>
      <c r="D20" s="175"/>
      <c r="E20" s="175"/>
      <c r="F20" s="175"/>
      <c r="G20" s="175"/>
      <c r="H20" s="176"/>
    </row>
    <row r="21" spans="1:8" ht="28.5" customHeight="1">
      <c r="A21" s="171" t="s">
        <v>28</v>
      </c>
      <c r="B21" s="172"/>
      <c r="C21" s="172"/>
      <c r="D21" s="172"/>
      <c r="E21" s="172"/>
      <c r="F21" s="172"/>
      <c r="G21" s="172"/>
      <c r="H21" s="173"/>
    </row>
    <row r="22" spans="1:8" ht="12.75">
      <c r="A22" s="179" t="s">
        <v>29</v>
      </c>
      <c r="B22" s="180"/>
      <c r="C22" s="180"/>
      <c r="D22" s="180"/>
      <c r="E22" s="180"/>
      <c r="F22" s="180"/>
      <c r="G22" s="180"/>
      <c r="H22" s="181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1:P64"/>
  <sheetViews>
    <sheetView workbookViewId="0" topLeftCell="A23">
      <selection activeCell="N26" sqref="N26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4.140625" style="38" customWidth="1"/>
    <col min="6" max="6" width="10.00390625" style="38" customWidth="1"/>
    <col min="7" max="7" width="10.140625" style="38" customWidth="1"/>
    <col min="8" max="8" width="11.00390625" style="38" customWidth="1"/>
    <col min="9" max="9" width="10.7109375" style="38" customWidth="1"/>
    <col min="10" max="10" width="8.421875" style="38" customWidth="1"/>
    <col min="11" max="11" width="0.85546875" style="39" customWidth="1"/>
    <col min="12" max="12" width="8.7109375" style="38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8" customWidth="1"/>
    <col min="17" max="16384" width="11.421875" style="38" customWidth="1"/>
  </cols>
  <sheetData>
    <row r="17" ht="10.5" customHeight="1"/>
    <row r="18" ht="10.5" customHeight="1"/>
    <row r="19" ht="10.5" customHeight="1"/>
    <row r="20" ht="10.5" customHeight="1"/>
    <row r="21" spans="2:11" s="203" customFormat="1" ht="15.75">
      <c r="B21" s="199" t="s">
        <v>158</v>
      </c>
      <c r="C21" s="199"/>
      <c r="D21" s="199"/>
      <c r="E21" s="200"/>
      <c r="F21" s="199"/>
      <c r="G21" s="199"/>
      <c r="H21" s="199"/>
      <c r="I21" s="201"/>
      <c r="J21" s="201"/>
      <c r="K21" s="202"/>
    </row>
    <row r="22" ht="11.25" customHeight="1"/>
    <row r="23" ht="12.75">
      <c r="B23" s="40" t="s">
        <v>51</v>
      </c>
    </row>
    <row r="24" spans="2:10" ht="5.25" customHeight="1">
      <c r="B24" s="39"/>
      <c r="C24" s="41"/>
      <c r="D24" s="40"/>
      <c r="E24" s="40"/>
      <c r="F24" s="40"/>
      <c r="G24" s="40"/>
      <c r="H24" s="40"/>
      <c r="I24" s="40"/>
      <c r="J24" s="40"/>
    </row>
    <row r="25" spans="2:16" ht="12.75">
      <c r="B25" s="42"/>
      <c r="C25" s="42"/>
      <c r="D25" s="42"/>
      <c r="E25" s="43"/>
      <c r="F25" s="187" t="s">
        <v>30</v>
      </c>
      <c r="G25" s="188"/>
      <c r="H25" s="44" t="s">
        <v>31</v>
      </c>
      <c r="I25" s="45"/>
      <c r="J25" s="45"/>
      <c r="L25" s="40"/>
      <c r="M25" s="40"/>
      <c r="N25" s="40"/>
      <c r="O25" s="40"/>
      <c r="P25" s="40"/>
    </row>
    <row r="26" spans="2:16" ht="12.75">
      <c r="B26" s="46"/>
      <c r="D26" s="46"/>
      <c r="E26" s="47"/>
      <c r="F26" s="48"/>
      <c r="G26" s="48"/>
      <c r="H26" s="48"/>
      <c r="I26" s="48"/>
      <c r="J26" s="49" t="s">
        <v>32</v>
      </c>
      <c r="L26" s="40"/>
      <c r="M26" s="40"/>
      <c r="N26" s="40"/>
      <c r="O26" s="40"/>
      <c r="P26" s="40"/>
    </row>
    <row r="27" spans="2:16" ht="12.75">
      <c r="B27" s="46"/>
      <c r="C27" s="46" t="s">
        <v>33</v>
      </c>
      <c r="E27" s="47"/>
      <c r="F27" s="50">
        <v>2009</v>
      </c>
      <c r="G27" s="50">
        <v>2008</v>
      </c>
      <c r="H27" s="50">
        <v>2008</v>
      </c>
      <c r="I27" s="50">
        <v>2007</v>
      </c>
      <c r="J27" s="51" t="s">
        <v>34</v>
      </c>
      <c r="L27" s="40"/>
      <c r="M27" s="40"/>
      <c r="N27" s="40"/>
      <c r="O27" s="40"/>
      <c r="P27" s="40"/>
    </row>
    <row r="28" spans="2:16" ht="12.75">
      <c r="B28" s="52"/>
      <c r="C28" s="52"/>
      <c r="D28" s="52"/>
      <c r="E28" s="53"/>
      <c r="F28" s="54"/>
      <c r="G28" s="54"/>
      <c r="H28" s="54"/>
      <c r="I28" s="54"/>
      <c r="J28" s="55" t="s">
        <v>35</v>
      </c>
      <c r="L28" s="40"/>
      <c r="M28" s="40"/>
      <c r="O28" s="40"/>
      <c r="P28" s="40"/>
    </row>
    <row r="29" spans="12:16" ht="9.75" customHeight="1">
      <c r="L29" s="40"/>
      <c r="M29" s="40"/>
      <c r="N29" s="40"/>
      <c r="O29" s="40"/>
      <c r="P29" s="40"/>
    </row>
    <row r="30" spans="2:16" ht="12.75">
      <c r="B30" s="184" t="s">
        <v>36</v>
      </c>
      <c r="C30" s="184"/>
      <c r="D30" s="184"/>
      <c r="E30" s="184"/>
      <c r="F30" s="184"/>
      <c r="G30" s="184"/>
      <c r="H30" s="184"/>
      <c r="I30" s="184"/>
      <c r="J30" s="184"/>
      <c r="L30" s="40"/>
      <c r="M30" s="40"/>
      <c r="N30" s="40"/>
      <c r="O30" s="40"/>
      <c r="P30" s="40"/>
    </row>
    <row r="31" spans="12:16" ht="9.75" customHeight="1">
      <c r="L31" s="40"/>
      <c r="M31" s="40"/>
      <c r="N31" s="40"/>
      <c r="O31" s="40"/>
      <c r="P31" s="40"/>
    </row>
    <row r="32" spans="2:16" ht="12.75">
      <c r="B32" s="184" t="s">
        <v>37</v>
      </c>
      <c r="C32" s="184"/>
      <c r="D32" s="184"/>
      <c r="E32" s="184"/>
      <c r="F32" s="184"/>
      <c r="G32" s="184"/>
      <c r="H32" s="184"/>
      <c r="I32" s="184"/>
      <c r="J32" s="184"/>
      <c r="L32" s="40"/>
      <c r="M32" s="40"/>
      <c r="N32" s="40"/>
      <c r="O32" s="40"/>
      <c r="P32" s="40"/>
    </row>
    <row r="33" spans="12:16" ht="9.75" customHeight="1">
      <c r="L33" s="40"/>
      <c r="M33" s="40"/>
      <c r="N33" s="40"/>
      <c r="O33" s="40"/>
      <c r="P33" s="40"/>
    </row>
    <row r="34" spans="12:16" ht="12.75">
      <c r="L34" s="40"/>
      <c r="M34" s="40"/>
      <c r="N34" s="56"/>
      <c r="O34" s="40"/>
      <c r="P34" s="40"/>
    </row>
    <row r="35" spans="2:16" ht="12.75">
      <c r="B35" s="38" t="s">
        <v>38</v>
      </c>
      <c r="F35" s="57">
        <f>SUM(F36:F37)</f>
        <v>15796.5</v>
      </c>
      <c r="G35" s="57">
        <v>20421.8</v>
      </c>
      <c r="H35" s="58">
        <v>82255.2</v>
      </c>
      <c r="I35" s="58">
        <f>SUM(I36:I37)</f>
        <v>82472</v>
      </c>
      <c r="J35" s="59">
        <f>SUM(H35/I35)*100-100</f>
        <v>-0.26287709768165257</v>
      </c>
      <c r="L35" s="40"/>
      <c r="M35" s="40"/>
      <c r="N35" s="56"/>
      <c r="O35" s="40"/>
      <c r="P35" s="40"/>
    </row>
    <row r="36" spans="2:16" ht="12.75">
      <c r="B36" s="38" t="s">
        <v>39</v>
      </c>
      <c r="C36" s="38" t="s">
        <v>40</v>
      </c>
      <c r="F36" s="57">
        <v>6103.6</v>
      </c>
      <c r="G36" s="57">
        <v>7444.2</v>
      </c>
      <c r="H36" s="57">
        <v>31750.7</v>
      </c>
      <c r="I36" s="57">
        <v>31253.1</v>
      </c>
      <c r="J36" s="59">
        <f>SUM(H36/I36)*100-100</f>
        <v>1.5921620575239075</v>
      </c>
      <c r="L36" s="40"/>
      <c r="M36" s="40"/>
      <c r="N36" s="56"/>
      <c r="O36" s="40"/>
      <c r="P36" s="40"/>
    </row>
    <row r="37" spans="3:16" ht="12.75">
      <c r="C37" s="38" t="s">
        <v>41</v>
      </c>
      <c r="F37" s="57">
        <v>9692.9</v>
      </c>
      <c r="G37" s="57">
        <v>12977.6</v>
      </c>
      <c r="H37" s="57">
        <v>50504.5</v>
      </c>
      <c r="I37" s="57">
        <v>51218.9</v>
      </c>
      <c r="J37" s="59">
        <f>SUM(H37/I37)*100-100</f>
        <v>-1.3947976235335062</v>
      </c>
      <c r="L37" s="40"/>
      <c r="M37" s="40"/>
      <c r="N37" s="56"/>
      <c r="O37" s="40"/>
      <c r="P37" s="40"/>
    </row>
    <row r="38" spans="6:16" ht="12.75">
      <c r="F38" s="57"/>
      <c r="G38" s="57"/>
      <c r="H38" s="57"/>
      <c r="I38" s="57"/>
      <c r="J38" s="59"/>
      <c r="L38" s="40"/>
      <c r="M38" s="40"/>
      <c r="N38" s="56"/>
      <c r="O38" s="40"/>
      <c r="P38" s="40"/>
    </row>
    <row r="39" spans="2:16" ht="12.75">
      <c r="B39" s="38" t="s">
        <v>42</v>
      </c>
      <c r="F39" s="57">
        <f>SUM(F40:F41)</f>
        <v>11318</v>
      </c>
      <c r="G39" s="57">
        <v>14375.2</v>
      </c>
      <c r="H39" s="57">
        <v>58307.1</v>
      </c>
      <c r="I39" s="57">
        <f>SUM(I40:I41)</f>
        <v>57763.799999999996</v>
      </c>
      <c r="J39" s="59">
        <f>SUM(H39/I39)*100-100</f>
        <v>0.9405544649070805</v>
      </c>
      <c r="L39" s="40"/>
      <c r="M39" s="40"/>
      <c r="N39" s="56"/>
      <c r="O39" s="40"/>
      <c r="P39" s="40"/>
    </row>
    <row r="40" spans="2:16" ht="12.75">
      <c r="B40" s="38" t="s">
        <v>39</v>
      </c>
      <c r="C40" s="38" t="s">
        <v>40</v>
      </c>
      <c r="F40" s="57">
        <v>2506.1</v>
      </c>
      <c r="G40" s="57">
        <v>2332.7</v>
      </c>
      <c r="H40" s="57">
        <v>10487.1</v>
      </c>
      <c r="I40" s="57">
        <v>10111.1</v>
      </c>
      <c r="J40" s="59">
        <f>SUM(H40/I40)*100-100</f>
        <v>3.71868540514879</v>
      </c>
      <c r="M40" s="40"/>
      <c r="N40" s="56"/>
      <c r="O40" s="40"/>
      <c r="P40" s="40"/>
    </row>
    <row r="41" spans="3:16" ht="12.75">
      <c r="C41" s="38" t="s">
        <v>41</v>
      </c>
      <c r="F41" s="57">
        <v>8811.9</v>
      </c>
      <c r="G41" s="57">
        <v>11942.5</v>
      </c>
      <c r="H41" s="57">
        <v>47820</v>
      </c>
      <c r="I41" s="57">
        <v>47652.7</v>
      </c>
      <c r="J41" s="60">
        <f>SUM(H41/I41)*100-100</f>
        <v>0.3510818904280484</v>
      </c>
      <c r="L41" s="40"/>
      <c r="M41" s="40"/>
      <c r="N41" s="56"/>
      <c r="O41" s="40"/>
      <c r="P41" s="40"/>
    </row>
    <row r="42" spans="3:16" ht="12.75">
      <c r="C42" s="42"/>
      <c r="D42" s="42"/>
      <c r="E42" s="42"/>
      <c r="F42" s="61"/>
      <c r="G42" s="61"/>
      <c r="H42" s="61"/>
      <c r="I42" s="61"/>
      <c r="J42" s="59"/>
      <c r="L42" s="40"/>
      <c r="M42" s="40"/>
      <c r="N42" s="56"/>
      <c r="O42" s="40"/>
      <c r="P42" s="40"/>
    </row>
    <row r="43" spans="3:16" ht="12.75">
      <c r="C43" s="38" t="s">
        <v>43</v>
      </c>
      <c r="F43" s="57">
        <f>F35+F39</f>
        <v>27114.5</v>
      </c>
      <c r="G43" s="57">
        <v>34797</v>
      </c>
      <c r="H43" s="57">
        <f aca="true" t="shared" si="0" ref="H43:I45">SUM(H35+H39)</f>
        <v>140562.3</v>
      </c>
      <c r="I43" s="57">
        <f t="shared" si="0"/>
        <v>140235.8</v>
      </c>
      <c r="J43" s="59">
        <f>SUM(H43/I43)*100-100</f>
        <v>0.23282214669863777</v>
      </c>
      <c r="L43" s="40"/>
      <c r="M43" s="40"/>
      <c r="N43" s="56"/>
      <c r="O43" s="40"/>
      <c r="P43" s="40"/>
    </row>
    <row r="44" spans="4:16" ht="12.75">
      <c r="D44" s="38" t="s">
        <v>40</v>
      </c>
      <c r="F44" s="57">
        <f>F36+F40</f>
        <v>8609.7</v>
      </c>
      <c r="G44" s="57">
        <v>9876.9</v>
      </c>
      <c r="H44" s="57">
        <f t="shared" si="0"/>
        <v>42237.8</v>
      </c>
      <c r="I44" s="57">
        <f t="shared" si="0"/>
        <v>41364.2</v>
      </c>
      <c r="J44" s="59">
        <f>SUM(H44/I44)*100-100</f>
        <v>2.111971221491075</v>
      </c>
      <c r="L44" s="40"/>
      <c r="M44" s="40"/>
      <c r="N44" s="56"/>
      <c r="O44" s="40"/>
      <c r="P44" s="40"/>
    </row>
    <row r="45" spans="4:16" ht="12.75">
      <c r="D45" s="38" t="s">
        <v>41</v>
      </c>
      <c r="F45" s="57">
        <f>F37+F41</f>
        <v>18504.8</v>
      </c>
      <c r="G45" s="57">
        <v>24920.1</v>
      </c>
      <c r="H45" s="57">
        <f t="shared" si="0"/>
        <v>98324.5</v>
      </c>
      <c r="I45" s="57">
        <f t="shared" si="0"/>
        <v>98871.6</v>
      </c>
      <c r="J45" s="59">
        <f>SUM(H45/I45)*100-100</f>
        <v>-0.5533439329392849</v>
      </c>
      <c r="L45" s="40"/>
      <c r="M45" s="40"/>
      <c r="N45" s="40"/>
      <c r="O45" s="40"/>
      <c r="P45" s="40"/>
    </row>
    <row r="46" spans="6:16" ht="12.75">
      <c r="F46" s="62"/>
      <c r="G46" s="62"/>
      <c r="H46" s="62"/>
      <c r="I46" s="62"/>
      <c r="J46" s="59"/>
      <c r="L46" s="40"/>
      <c r="M46" s="40"/>
      <c r="N46" s="40"/>
      <c r="O46" s="40"/>
      <c r="P46" s="40"/>
    </row>
    <row r="47" spans="2:16" ht="12.75">
      <c r="B47" s="184" t="s">
        <v>44</v>
      </c>
      <c r="C47" s="184"/>
      <c r="D47" s="184"/>
      <c r="E47" s="184"/>
      <c r="F47" s="184"/>
      <c r="G47" s="184"/>
      <c r="H47" s="184"/>
      <c r="I47" s="184"/>
      <c r="J47" s="184"/>
      <c r="L47" s="40"/>
      <c r="M47" s="40"/>
      <c r="N47" s="63"/>
      <c r="O47" s="40"/>
      <c r="P47" s="40"/>
    </row>
    <row r="48" spans="6:16" ht="12.75">
      <c r="F48" s="62"/>
      <c r="G48" s="62"/>
      <c r="H48" s="62"/>
      <c r="I48" s="62"/>
      <c r="J48" s="59"/>
      <c r="L48" s="40"/>
      <c r="M48" s="40"/>
      <c r="N48" s="63"/>
      <c r="O48" s="40"/>
      <c r="P48" s="64"/>
    </row>
    <row r="49" spans="2:16" ht="12.75">
      <c r="B49" s="38" t="s">
        <v>45</v>
      </c>
      <c r="F49" s="57">
        <f>7348.8+6677.5</f>
        <v>14026.3</v>
      </c>
      <c r="G49" s="57">
        <v>19162.5</v>
      </c>
      <c r="H49" s="57">
        <f>38763.5+36817.9</f>
        <v>75581.4</v>
      </c>
      <c r="I49" s="57">
        <v>75931.9</v>
      </c>
      <c r="J49" s="59">
        <f>SUM(H49/I49)*100-100</f>
        <v>-0.46159782647346503</v>
      </c>
      <c r="L49" s="40"/>
      <c r="M49" s="40"/>
      <c r="N49" s="63"/>
      <c r="O49" s="40"/>
      <c r="P49" s="64"/>
    </row>
    <row r="50" spans="2:16" ht="12.75">
      <c r="B50" s="38" t="s">
        <v>46</v>
      </c>
      <c r="F50" s="65">
        <f>946909+216703</f>
        <v>1163612</v>
      </c>
      <c r="G50" s="65">
        <v>1527380</v>
      </c>
      <c r="H50" s="65">
        <f>4983271+1118839</f>
        <v>6102110</v>
      </c>
      <c r="I50" s="65">
        <v>6233921</v>
      </c>
      <c r="J50" s="59">
        <f>SUM(H50/I50)*100-100</f>
        <v>-2.114415630226958</v>
      </c>
      <c r="L50" s="40"/>
      <c r="M50" s="40"/>
      <c r="N50" s="63"/>
      <c r="O50" s="40"/>
      <c r="P50" s="64"/>
    </row>
    <row r="51" spans="2:16" ht="12.75">
      <c r="B51" s="38" t="s">
        <v>47</v>
      </c>
      <c r="F51" s="65">
        <f>1515299+344197</f>
        <v>1859496</v>
      </c>
      <c r="G51" s="65">
        <v>2453514</v>
      </c>
      <c r="H51" s="65">
        <f>7941494+1827234</f>
        <v>9768728</v>
      </c>
      <c r="I51" s="65">
        <v>9917180</v>
      </c>
      <c r="J51" s="59">
        <f>SUM(H51/I51)*100-100</f>
        <v>-1.496917470490601</v>
      </c>
      <c r="L51" s="40"/>
      <c r="M51" s="40"/>
      <c r="N51" s="63"/>
      <c r="O51" s="40"/>
      <c r="P51" s="40"/>
    </row>
    <row r="52" spans="6:16" ht="12.75">
      <c r="F52" s="62"/>
      <c r="G52" s="62"/>
      <c r="H52" s="62"/>
      <c r="I52" s="62"/>
      <c r="J52" s="59"/>
      <c r="L52" s="66"/>
      <c r="M52" s="66"/>
      <c r="N52" s="63"/>
      <c r="O52" s="66"/>
      <c r="P52" s="66"/>
    </row>
    <row r="53" spans="2:16" ht="12.75">
      <c r="B53" s="184" t="s">
        <v>48</v>
      </c>
      <c r="C53" s="184"/>
      <c r="D53" s="184"/>
      <c r="E53" s="184"/>
      <c r="F53" s="184"/>
      <c r="G53" s="184"/>
      <c r="H53" s="184"/>
      <c r="I53" s="184"/>
      <c r="J53" s="184"/>
      <c r="L53" s="66"/>
      <c r="M53" s="66"/>
      <c r="N53" s="63"/>
      <c r="O53" s="66"/>
      <c r="P53" s="66"/>
    </row>
    <row r="54" spans="6:16" ht="12.75">
      <c r="F54" s="67"/>
      <c r="G54" s="67"/>
      <c r="H54" s="67"/>
      <c r="I54" s="67"/>
      <c r="J54" s="59"/>
      <c r="L54" s="66"/>
      <c r="M54" s="66"/>
      <c r="N54" s="63"/>
      <c r="O54" s="66"/>
      <c r="P54" s="66"/>
    </row>
    <row r="55" spans="2:16" ht="12.75">
      <c r="B55" s="38" t="s">
        <v>49</v>
      </c>
      <c r="F55" s="65">
        <v>2540</v>
      </c>
      <c r="G55" s="65">
        <v>2914</v>
      </c>
      <c r="H55" s="65">
        <v>11899</v>
      </c>
      <c r="I55" s="65">
        <v>12217</v>
      </c>
      <c r="J55" s="59">
        <f>SUM(H55/I55)*100-100</f>
        <v>-2.6029303429647257</v>
      </c>
      <c r="L55" s="66"/>
      <c r="M55" s="66"/>
      <c r="N55" s="63"/>
      <c r="O55" s="66"/>
      <c r="P55" s="66"/>
    </row>
    <row r="56" spans="2:16" ht="12.75">
      <c r="B56" s="38" t="s">
        <v>50</v>
      </c>
      <c r="F56" s="185">
        <v>441</v>
      </c>
      <c r="G56" s="185">
        <v>433</v>
      </c>
      <c r="H56" s="185">
        <v>2012</v>
      </c>
      <c r="I56" s="185">
        <v>2297</v>
      </c>
      <c r="J56" s="182">
        <f>SUM(H56/I56)*100-100</f>
        <v>-12.407488027862428</v>
      </c>
      <c r="L56" s="40"/>
      <c r="M56" s="40"/>
      <c r="N56" s="63"/>
      <c r="O56" s="40"/>
      <c r="P56" s="40"/>
    </row>
    <row r="57" spans="6:16" ht="9" customHeight="1">
      <c r="F57" s="185"/>
      <c r="G57" s="185"/>
      <c r="H57" s="186"/>
      <c r="I57" s="186"/>
      <c r="J57" s="183"/>
      <c r="L57" s="40"/>
      <c r="M57" s="40"/>
      <c r="N57" s="63"/>
      <c r="O57" s="40"/>
      <c r="P57" s="40"/>
    </row>
    <row r="58" spans="2:16" ht="8.25" customHeight="1">
      <c r="B58" s="40"/>
      <c r="C58" s="40" t="s">
        <v>39</v>
      </c>
      <c r="D58" s="40"/>
      <c r="E58" s="40"/>
      <c r="F58" s="40"/>
      <c r="G58" s="40"/>
      <c r="H58" s="40"/>
      <c r="I58" s="40"/>
      <c r="J58" s="40"/>
      <c r="L58" s="40"/>
      <c r="M58" s="40"/>
      <c r="N58" s="63"/>
      <c r="O58" s="40"/>
      <c r="P58" s="40"/>
    </row>
    <row r="59" spans="2:16" ht="8.25" customHeight="1">
      <c r="B59" s="40"/>
      <c r="C59" s="40"/>
      <c r="D59" s="40"/>
      <c r="E59" s="40"/>
      <c r="F59" s="40"/>
      <c r="G59" s="40"/>
      <c r="H59" s="40"/>
      <c r="I59" s="40"/>
      <c r="J59" s="40"/>
      <c r="L59" s="40"/>
      <c r="M59" s="40"/>
      <c r="N59" s="63"/>
      <c r="O59" s="40"/>
      <c r="P59" s="40"/>
    </row>
    <row r="60" spans="2:16" ht="12.75">
      <c r="B60" s="40"/>
      <c r="C60" s="40" t="s">
        <v>39</v>
      </c>
      <c r="D60" s="40"/>
      <c r="E60" s="40"/>
      <c r="F60" s="40"/>
      <c r="G60" s="40"/>
      <c r="H60" s="40"/>
      <c r="I60" s="40"/>
      <c r="J60" s="40"/>
      <c r="L60" s="40"/>
      <c r="M60" s="40"/>
      <c r="N60" s="40"/>
      <c r="O60" s="40"/>
      <c r="P60" s="40"/>
    </row>
    <row r="61" spans="2:16" ht="12.75">
      <c r="B61" s="40"/>
      <c r="C61" s="40"/>
      <c r="D61" s="40"/>
      <c r="E61" s="40"/>
      <c r="F61" s="40"/>
      <c r="G61" s="40"/>
      <c r="H61" s="40"/>
      <c r="I61" s="40"/>
      <c r="J61" s="40"/>
      <c r="L61" s="40"/>
      <c r="M61" s="40"/>
      <c r="N61" s="40"/>
      <c r="O61" s="40"/>
      <c r="P61" s="40"/>
    </row>
    <row r="62" spans="2:16" ht="23.25" customHeight="1">
      <c r="B62" s="40"/>
      <c r="C62" s="40" t="s">
        <v>39</v>
      </c>
      <c r="D62" s="40"/>
      <c r="E62" s="40"/>
      <c r="F62" s="40"/>
      <c r="G62" s="40"/>
      <c r="H62" s="40"/>
      <c r="I62" s="40"/>
      <c r="J62" s="40"/>
      <c r="L62" s="40"/>
      <c r="M62" s="40"/>
      <c r="N62" s="40"/>
      <c r="O62" s="40"/>
      <c r="P62" s="40"/>
    </row>
    <row r="63" spans="2:16" ht="12.75">
      <c r="B63" s="40"/>
      <c r="C63" s="40"/>
      <c r="D63" s="40"/>
      <c r="E63" s="40"/>
      <c r="F63" s="40"/>
      <c r="G63" s="40"/>
      <c r="H63" s="40"/>
      <c r="I63" s="40"/>
      <c r="J63" s="40"/>
      <c r="L63" s="40"/>
      <c r="M63" s="40"/>
      <c r="N63" s="40"/>
      <c r="O63" s="40"/>
      <c r="P63" s="40"/>
    </row>
    <row r="64" spans="2:16" ht="12.75">
      <c r="B64" s="40"/>
      <c r="C64" s="40"/>
      <c r="D64" s="40"/>
      <c r="E64" s="40"/>
      <c r="F64" s="40"/>
      <c r="G64" s="40"/>
      <c r="H64" s="40"/>
      <c r="I64" s="40"/>
      <c r="J64" s="40"/>
      <c r="L64" s="40"/>
      <c r="M64" s="40"/>
      <c r="N64" s="40"/>
      <c r="O64" s="40"/>
      <c r="P64" s="40"/>
    </row>
  </sheetData>
  <mergeCells count="10">
    <mergeCell ref="F25:G25"/>
    <mergeCell ref="B30:J30"/>
    <mergeCell ref="B32:J32"/>
    <mergeCell ref="B47:J47"/>
    <mergeCell ref="J56:J57"/>
    <mergeCell ref="B53:J53"/>
    <mergeCell ref="F56:F57"/>
    <mergeCell ref="G56:G57"/>
    <mergeCell ref="H56:H57"/>
    <mergeCell ref="I56:I57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3">
      <selection activeCell="J3" sqref="J3"/>
    </sheetView>
  </sheetViews>
  <sheetFormatPr defaultColWidth="11.421875" defaultRowHeight="12.75"/>
  <cols>
    <col min="1" max="1" width="11.421875" style="71" customWidth="1"/>
    <col min="2" max="2" width="7.421875" style="71" customWidth="1"/>
    <col min="3" max="3" width="25.28125" style="71" customWidth="1"/>
    <col min="4" max="5" width="9.8515625" style="71" customWidth="1"/>
    <col min="6" max="6" width="8.8515625" style="73" customWidth="1"/>
    <col min="7" max="8" width="9.8515625" style="71" customWidth="1"/>
    <col min="9" max="9" width="8.8515625" style="74" customWidth="1"/>
    <col min="10" max="16384" width="11.421875" style="71" customWidth="1"/>
  </cols>
  <sheetData>
    <row r="1" spans="1:9" ht="12">
      <c r="A1" s="68" t="s">
        <v>52</v>
      </c>
      <c r="B1" s="68"/>
      <c r="C1" s="68"/>
      <c r="D1" s="68"/>
      <c r="E1" s="68"/>
      <c r="F1" s="69"/>
      <c r="G1" s="68"/>
      <c r="H1" s="68"/>
      <c r="I1" s="70"/>
    </row>
    <row r="3" ht="12.75">
      <c r="A3" s="72" t="s">
        <v>53</v>
      </c>
    </row>
    <row r="4" ht="13.5" customHeight="1"/>
    <row r="5" spans="1:9" ht="13.5" customHeight="1">
      <c r="A5" s="75"/>
      <c r="B5" s="75"/>
      <c r="C5" s="76"/>
      <c r="D5" s="77"/>
      <c r="E5" s="75"/>
      <c r="F5" s="78" t="s">
        <v>54</v>
      </c>
      <c r="G5" s="75"/>
      <c r="H5" s="75"/>
      <c r="I5" s="79"/>
    </row>
    <row r="6" spans="1:9" ht="13.5" customHeight="1">
      <c r="A6" s="80"/>
      <c r="B6" s="80"/>
      <c r="C6" s="81"/>
      <c r="D6" s="82" t="s">
        <v>55</v>
      </c>
      <c r="E6" s="83"/>
      <c r="F6" s="84"/>
      <c r="G6" s="85" t="s">
        <v>56</v>
      </c>
      <c r="H6" s="86"/>
      <c r="I6" s="87"/>
    </row>
    <row r="7" spans="1:9" ht="13.5" customHeight="1">
      <c r="A7" s="80"/>
      <c r="B7" s="80" t="s">
        <v>57</v>
      </c>
      <c r="C7" s="81"/>
      <c r="D7" s="82" t="s">
        <v>58</v>
      </c>
      <c r="E7" s="83"/>
      <c r="F7" s="84"/>
      <c r="G7" s="82" t="s">
        <v>58</v>
      </c>
      <c r="H7" s="83"/>
      <c r="I7" s="88"/>
    </row>
    <row r="8" spans="1:9" ht="13.5" customHeight="1">
      <c r="A8" s="80"/>
      <c r="B8" s="80"/>
      <c r="C8" s="81"/>
      <c r="D8" s="89">
        <v>2009</v>
      </c>
      <c r="E8" s="89">
        <v>2008</v>
      </c>
      <c r="F8" s="90" t="s">
        <v>32</v>
      </c>
      <c r="G8" s="89">
        <v>2009</v>
      </c>
      <c r="H8" s="89">
        <v>2008</v>
      </c>
      <c r="I8" s="90" t="s">
        <v>32</v>
      </c>
    </row>
    <row r="9" spans="1:9" ht="13.5" customHeight="1">
      <c r="A9" s="80"/>
      <c r="B9" s="80"/>
      <c r="C9" s="81"/>
      <c r="D9" s="189" t="s">
        <v>59</v>
      </c>
      <c r="E9" s="190"/>
      <c r="F9" s="91" t="s">
        <v>34</v>
      </c>
      <c r="G9" s="189" t="s">
        <v>59</v>
      </c>
      <c r="H9" s="190"/>
      <c r="I9" s="91" t="s">
        <v>34</v>
      </c>
    </row>
    <row r="10" spans="1:9" ht="13.5" customHeight="1">
      <c r="A10" s="92"/>
      <c r="B10" s="92"/>
      <c r="C10" s="93"/>
      <c r="D10" s="191"/>
      <c r="E10" s="192"/>
      <c r="F10" s="94" t="s">
        <v>35</v>
      </c>
      <c r="G10" s="191"/>
      <c r="H10" s="192"/>
      <c r="I10" s="94" t="s">
        <v>35</v>
      </c>
    </row>
    <row r="11" spans="4:9" ht="13.5" customHeight="1">
      <c r="D11" s="95"/>
      <c r="E11" s="95"/>
      <c r="F11" s="97"/>
      <c r="G11" s="95"/>
      <c r="H11" s="96"/>
      <c r="I11" s="98"/>
    </row>
    <row r="12" spans="1:9" ht="13.5" customHeight="1">
      <c r="A12" s="71" t="s">
        <v>60</v>
      </c>
      <c r="D12" s="95">
        <v>234.8</v>
      </c>
      <c r="E12" s="95">
        <v>179.7</v>
      </c>
      <c r="F12" s="99">
        <f>SUM(D12/E12)*100-100</f>
        <v>30.662214802448545</v>
      </c>
      <c r="G12" s="95">
        <v>99.6</v>
      </c>
      <c r="H12" s="95">
        <v>106.4</v>
      </c>
      <c r="I12" s="99">
        <f>SUM(G12/H12)*100-100</f>
        <v>-6.390977443609032</v>
      </c>
    </row>
    <row r="13" spans="4:9" ht="13.5" customHeight="1">
      <c r="D13" s="95"/>
      <c r="E13" s="95"/>
      <c r="F13" s="99"/>
      <c r="G13" s="95"/>
      <c r="H13" s="95"/>
      <c r="I13" s="99" t="s">
        <v>39</v>
      </c>
    </row>
    <row r="14" spans="1:9" ht="13.5" customHeight="1">
      <c r="A14" s="71" t="s">
        <v>61</v>
      </c>
      <c r="D14" s="95">
        <f>SUM(D16:D23)</f>
        <v>5539.9</v>
      </c>
      <c r="E14" s="95">
        <f>SUM(E16:E23)</f>
        <v>7315.1</v>
      </c>
      <c r="F14" s="99">
        <f>SUM(D14/E14)*100-100</f>
        <v>-24.267610832387803</v>
      </c>
      <c r="G14" s="95">
        <f>SUM(G16:G23)</f>
        <v>1963.3</v>
      </c>
      <c r="H14" s="95">
        <f>SUM(H16:H23)</f>
        <v>2824.6000000000004</v>
      </c>
      <c r="I14" s="99">
        <f>SUM(G14/H14)*100-100</f>
        <v>-30.492813141683783</v>
      </c>
    </row>
    <row r="15" spans="1:9" ht="13.5" customHeight="1">
      <c r="A15" s="71" t="s">
        <v>62</v>
      </c>
      <c r="D15" s="100"/>
      <c r="E15" s="100"/>
      <c r="F15" s="99"/>
      <c r="G15" s="100"/>
      <c r="H15" s="100"/>
      <c r="I15" s="99" t="s">
        <v>39</v>
      </c>
    </row>
    <row r="16" spans="1:9" ht="13.5" customHeight="1">
      <c r="A16" s="71" t="s">
        <v>63</v>
      </c>
      <c r="D16" s="95">
        <v>2836.1</v>
      </c>
      <c r="E16" s="95">
        <v>3506.6</v>
      </c>
      <c r="F16" s="99">
        <f aca="true" t="shared" si="0" ref="F16:F22">SUM(D16/E16)*100-100</f>
        <v>-19.121085952204425</v>
      </c>
      <c r="G16" s="95">
        <v>1433.6</v>
      </c>
      <c r="H16" s="95">
        <v>2164.8</v>
      </c>
      <c r="I16" s="99">
        <f aca="true" t="shared" si="1" ref="I16:I22">SUM(G16/H16)*100-100</f>
        <v>-33.77679231337768</v>
      </c>
    </row>
    <row r="17" spans="1:9" ht="12">
      <c r="A17" s="71" t="s">
        <v>64</v>
      </c>
      <c r="D17" s="95">
        <v>924.1</v>
      </c>
      <c r="E17" s="95">
        <v>1423.1</v>
      </c>
      <c r="F17" s="99">
        <f t="shared" si="0"/>
        <v>-35.06429625465532</v>
      </c>
      <c r="G17" s="95">
        <v>198.3</v>
      </c>
      <c r="H17" s="95">
        <v>275.1</v>
      </c>
      <c r="I17" s="99">
        <f t="shared" si="1"/>
        <v>-27.91712104689205</v>
      </c>
    </row>
    <row r="18" spans="1:9" ht="13.5" customHeight="1">
      <c r="A18" s="71" t="s">
        <v>65</v>
      </c>
      <c r="D18" s="95">
        <v>527.6</v>
      </c>
      <c r="E18" s="95">
        <v>1012.6</v>
      </c>
      <c r="F18" s="99">
        <f t="shared" si="0"/>
        <v>-47.89650404898281</v>
      </c>
      <c r="G18" s="95">
        <v>33.8</v>
      </c>
      <c r="H18" s="95">
        <v>2.9</v>
      </c>
      <c r="I18" s="101" t="s">
        <v>72</v>
      </c>
    </row>
    <row r="19" spans="1:9" ht="13.5" customHeight="1">
      <c r="A19" s="71" t="s">
        <v>66</v>
      </c>
      <c r="D19" s="95">
        <v>899.5</v>
      </c>
      <c r="E19" s="95">
        <v>963.6</v>
      </c>
      <c r="F19" s="99">
        <f t="shared" si="0"/>
        <v>-6.652137816521375</v>
      </c>
      <c r="G19" s="95">
        <v>177.9</v>
      </c>
      <c r="H19" s="95">
        <v>206.3</v>
      </c>
      <c r="I19" s="99">
        <f t="shared" si="1"/>
        <v>-13.76635967038294</v>
      </c>
    </row>
    <row r="20" spans="1:9" ht="13.5" customHeight="1">
      <c r="A20" s="71" t="s">
        <v>67</v>
      </c>
      <c r="D20" s="95">
        <v>143.7</v>
      </c>
      <c r="E20" s="95">
        <v>212.9</v>
      </c>
      <c r="F20" s="99">
        <f t="shared" si="0"/>
        <v>-32.5035227806482</v>
      </c>
      <c r="G20" s="95">
        <v>15.8</v>
      </c>
      <c r="H20" s="95">
        <v>31.8</v>
      </c>
      <c r="I20" s="99">
        <f t="shared" si="1"/>
        <v>-50.314465408805034</v>
      </c>
    </row>
    <row r="21" spans="1:9" ht="13.5" customHeight="1">
      <c r="A21" s="71" t="s">
        <v>68</v>
      </c>
      <c r="D21" s="95">
        <v>90.4</v>
      </c>
      <c r="E21" s="95">
        <v>118.8</v>
      </c>
      <c r="F21" s="99">
        <f t="shared" si="0"/>
        <v>-23.905723905723903</v>
      </c>
      <c r="G21" s="95">
        <v>57.9</v>
      </c>
      <c r="H21" s="95">
        <v>82.7</v>
      </c>
      <c r="I21" s="99">
        <f t="shared" si="1"/>
        <v>-29.987908101571946</v>
      </c>
    </row>
    <row r="22" spans="1:9" ht="13.5" customHeight="1">
      <c r="A22" s="71" t="s">
        <v>69</v>
      </c>
      <c r="D22" s="95">
        <v>118.5</v>
      </c>
      <c r="E22" s="95">
        <v>77.5</v>
      </c>
      <c r="F22" s="99">
        <f t="shared" si="0"/>
        <v>52.903225806451616</v>
      </c>
      <c r="G22" s="95">
        <v>46</v>
      </c>
      <c r="H22" s="95">
        <v>61</v>
      </c>
      <c r="I22" s="99">
        <f t="shared" si="1"/>
        <v>-24.59016393442623</v>
      </c>
    </row>
    <row r="23" spans="1:9" ht="13.5" customHeight="1">
      <c r="A23" s="71" t="s">
        <v>70</v>
      </c>
      <c r="D23" s="101" t="s">
        <v>71</v>
      </c>
      <c r="E23" s="101" t="s">
        <v>71</v>
      </c>
      <c r="F23" s="101" t="s">
        <v>72</v>
      </c>
      <c r="G23" s="101" t="s">
        <v>71</v>
      </c>
      <c r="H23" s="101" t="s">
        <v>71</v>
      </c>
      <c r="I23" s="101" t="s">
        <v>72</v>
      </c>
    </row>
    <row r="24" spans="4:9" ht="13.5" customHeight="1">
      <c r="D24" s="95"/>
      <c r="E24" s="95"/>
      <c r="F24" s="97"/>
      <c r="G24" s="95"/>
      <c r="H24" s="95"/>
      <c r="I24" s="99" t="s">
        <v>39</v>
      </c>
    </row>
    <row r="25" spans="2:9" ht="12">
      <c r="B25" s="71" t="s">
        <v>73</v>
      </c>
      <c r="D25" s="95">
        <f>D14++D12</f>
        <v>5774.7</v>
      </c>
      <c r="E25" s="95">
        <v>7494.7</v>
      </c>
      <c r="F25" s="99">
        <f>SUM(D25/E25)*100-100</f>
        <v>-22.949551016051345</v>
      </c>
      <c r="G25" s="95">
        <v>2063</v>
      </c>
      <c r="H25" s="95">
        <v>2931</v>
      </c>
      <c r="I25" s="99">
        <f>SUM(G25/H25)*100-100</f>
        <v>-29.6144660525418</v>
      </c>
    </row>
    <row r="26" spans="4:9" ht="13.5" customHeight="1">
      <c r="D26" s="95"/>
      <c r="E26" s="95"/>
      <c r="F26" s="95"/>
      <c r="G26" s="95"/>
      <c r="H26" s="95"/>
      <c r="I26" s="99" t="s">
        <v>39</v>
      </c>
    </row>
    <row r="27" spans="1:9" ht="13.5" customHeight="1">
      <c r="A27" s="71" t="s">
        <v>74</v>
      </c>
      <c r="D27" s="95">
        <v>386.2</v>
      </c>
      <c r="E27" s="95">
        <v>254.4</v>
      </c>
      <c r="F27" s="99">
        <f>SUM(D27/E27)*100-100</f>
        <v>51.80817610062894</v>
      </c>
      <c r="G27" s="95">
        <v>44.1</v>
      </c>
      <c r="H27" s="95">
        <v>63.5</v>
      </c>
      <c r="I27" s="99">
        <f>SUM(G27/H27)*100-100</f>
        <v>-30.551181102362207</v>
      </c>
    </row>
    <row r="28" spans="1:9" ht="12">
      <c r="A28" s="71" t="s">
        <v>75</v>
      </c>
      <c r="D28" s="95">
        <v>29.7</v>
      </c>
      <c r="E28" s="95">
        <v>8.7</v>
      </c>
      <c r="F28" s="99">
        <f>SUM(D28/E28)*100-100</f>
        <v>241.37931034482762</v>
      </c>
      <c r="G28" s="95">
        <v>6.1</v>
      </c>
      <c r="H28" s="95">
        <v>4.1</v>
      </c>
      <c r="I28" s="99">
        <f>SUM(G28/H28)*100-100</f>
        <v>48.78048780487805</v>
      </c>
    </row>
    <row r="29" spans="1:9" ht="13.5" customHeight="1">
      <c r="A29" s="71" t="s">
        <v>76</v>
      </c>
      <c r="D29" s="95">
        <v>108.1</v>
      </c>
      <c r="E29" s="95">
        <v>130.8</v>
      </c>
      <c r="F29" s="99">
        <f>SUM(D29/E29)*100-100</f>
        <v>-17.35474006116209</v>
      </c>
      <c r="G29" s="95">
        <v>76.1</v>
      </c>
      <c r="H29" s="95">
        <v>99.1</v>
      </c>
      <c r="I29" s="99">
        <f>SUM(G29/H29)*100-100</f>
        <v>-23.208879919273457</v>
      </c>
    </row>
    <row r="30" spans="1:9" ht="13.5" customHeight="1">
      <c r="A30" s="71" t="s">
        <v>77</v>
      </c>
      <c r="D30" s="95">
        <v>490.5</v>
      </c>
      <c r="E30" s="95">
        <v>747.1</v>
      </c>
      <c r="F30" s="99">
        <f>SUM(D30/E30)*100-100</f>
        <v>-34.34613840182037</v>
      </c>
      <c r="G30" s="95">
        <v>25.6</v>
      </c>
      <c r="H30" s="95">
        <v>31</v>
      </c>
      <c r="I30" s="99">
        <f>SUM(G30/H30)*100-100</f>
        <v>-17.41935483870968</v>
      </c>
    </row>
    <row r="31" spans="1:9" ht="13.5" customHeight="1">
      <c r="A31" s="71" t="s">
        <v>78</v>
      </c>
      <c r="D31" s="95">
        <v>1.7</v>
      </c>
      <c r="E31" s="95">
        <v>0.5</v>
      </c>
      <c r="F31" s="99">
        <f>SUM(D31/E31)*100-100</f>
        <v>240</v>
      </c>
      <c r="G31" s="95">
        <v>1.5</v>
      </c>
      <c r="H31" s="95">
        <v>0.4</v>
      </c>
      <c r="I31" s="99">
        <f>SUM(G31/H31)*100-100</f>
        <v>275</v>
      </c>
    </row>
    <row r="32" spans="1:9" ht="12">
      <c r="A32" s="71" t="s">
        <v>79</v>
      </c>
      <c r="D32" s="95">
        <v>6.2</v>
      </c>
      <c r="E32" s="101" t="s">
        <v>71</v>
      </c>
      <c r="F32" s="101" t="s">
        <v>72</v>
      </c>
      <c r="G32" s="95">
        <v>5.2</v>
      </c>
      <c r="H32" s="101" t="s">
        <v>71</v>
      </c>
      <c r="I32" s="101" t="s">
        <v>72</v>
      </c>
    </row>
    <row r="33" spans="4:9" ht="13.5" customHeight="1">
      <c r="D33" s="95"/>
      <c r="E33" s="95"/>
      <c r="F33" s="99"/>
      <c r="G33" s="95"/>
      <c r="H33" s="95"/>
      <c r="I33" s="99" t="s">
        <v>39</v>
      </c>
    </row>
    <row r="34" spans="2:9" ht="13.5" customHeight="1">
      <c r="B34" s="71" t="s">
        <v>80</v>
      </c>
      <c r="D34" s="95">
        <v>1022.3</v>
      </c>
      <c r="E34" s="95">
        <v>1141.6</v>
      </c>
      <c r="F34" s="99">
        <f>SUM(D34/E34)*100-100</f>
        <v>-10.450245269796781</v>
      </c>
      <c r="G34" s="95">
        <f>SUM(G27:G32)</f>
        <v>158.6</v>
      </c>
      <c r="H34" s="95">
        <v>198.1</v>
      </c>
      <c r="I34" s="99">
        <f>SUM(G34/H34)*100-100</f>
        <v>-19.939424533064113</v>
      </c>
    </row>
    <row r="35" spans="4:9" ht="12">
      <c r="D35" s="95"/>
      <c r="E35" s="95"/>
      <c r="F35" s="99"/>
      <c r="G35" s="95"/>
      <c r="H35" s="95"/>
      <c r="I35" s="99" t="s">
        <v>39</v>
      </c>
    </row>
    <row r="36" spans="1:9" ht="13.5" customHeight="1">
      <c r="A36" s="71" t="s">
        <v>81</v>
      </c>
      <c r="D36" s="95">
        <v>753.9</v>
      </c>
      <c r="E36" s="95">
        <v>1129.6</v>
      </c>
      <c r="F36" s="99">
        <f aca="true" t="shared" si="2" ref="F36:F42">SUM(D36/E36)*100-100</f>
        <v>-33.259560906515574</v>
      </c>
      <c r="G36" s="95">
        <v>242.8</v>
      </c>
      <c r="H36" s="95">
        <v>306.9</v>
      </c>
      <c r="I36" s="99">
        <f>SUM(G36/H36)*100-100</f>
        <v>-20.886282176604738</v>
      </c>
    </row>
    <row r="37" spans="1:9" ht="13.5" customHeight="1">
      <c r="A37" s="71" t="s">
        <v>82</v>
      </c>
      <c r="D37" s="95">
        <v>959.6</v>
      </c>
      <c r="E37" s="95">
        <v>962.1</v>
      </c>
      <c r="F37" s="99">
        <f t="shared" si="2"/>
        <v>-0.2598482486228022</v>
      </c>
      <c r="G37" s="95">
        <v>96.7</v>
      </c>
      <c r="H37" s="95">
        <v>112.8</v>
      </c>
      <c r="I37" s="99">
        <f>SUM(G37/H37)*100-100</f>
        <v>-14.273049645390074</v>
      </c>
    </row>
    <row r="38" spans="1:9" ht="13.5" customHeight="1">
      <c r="A38" s="71" t="s">
        <v>83</v>
      </c>
      <c r="D38" s="95">
        <v>803.1</v>
      </c>
      <c r="E38" s="95">
        <v>1654.5</v>
      </c>
      <c r="F38" s="99">
        <f t="shared" si="2"/>
        <v>-51.4596554850408</v>
      </c>
      <c r="G38" s="95">
        <v>378.1</v>
      </c>
      <c r="H38" s="95">
        <v>537</v>
      </c>
      <c r="I38" s="99">
        <f>SUM(G38/H38)*100-100</f>
        <v>-29.59031657355679</v>
      </c>
    </row>
    <row r="39" spans="1:9" ht="13.5" customHeight="1">
      <c r="A39" s="71" t="s">
        <v>84</v>
      </c>
      <c r="D39" s="95">
        <v>188.2</v>
      </c>
      <c r="E39" s="95">
        <v>206.4</v>
      </c>
      <c r="F39" s="99">
        <f t="shared" si="2"/>
        <v>-8.81782945736434</v>
      </c>
      <c r="G39" s="95">
        <v>0</v>
      </c>
      <c r="H39" s="95">
        <v>0</v>
      </c>
      <c r="I39" s="101" t="s">
        <v>72</v>
      </c>
    </row>
    <row r="40" spans="1:9" ht="13.5" customHeight="1">
      <c r="A40" s="71" t="s">
        <v>85</v>
      </c>
      <c r="D40" s="95">
        <v>6.3</v>
      </c>
      <c r="E40" s="95">
        <v>39.8</v>
      </c>
      <c r="F40" s="99">
        <f t="shared" si="2"/>
        <v>-84.17085427135679</v>
      </c>
      <c r="G40" s="95">
        <v>0</v>
      </c>
      <c r="H40" s="95">
        <v>0</v>
      </c>
      <c r="I40" s="101" t="s">
        <v>72</v>
      </c>
    </row>
    <row r="41" spans="1:9" ht="12">
      <c r="A41" s="71" t="s">
        <v>86</v>
      </c>
      <c r="D41" s="95">
        <v>221.1</v>
      </c>
      <c r="E41" s="95">
        <v>270.2</v>
      </c>
      <c r="F41" s="99">
        <f t="shared" si="2"/>
        <v>-18.171724648408585</v>
      </c>
      <c r="G41" s="95">
        <v>104.9</v>
      </c>
      <c r="H41" s="95">
        <v>121.4</v>
      </c>
      <c r="I41" s="99">
        <f>SUM(G41/H41)*100-100</f>
        <v>-13.59143327841845</v>
      </c>
    </row>
    <row r="42" spans="1:9" ht="13.5" customHeight="1">
      <c r="A42" s="71" t="s">
        <v>87</v>
      </c>
      <c r="D42" s="95">
        <v>0.4</v>
      </c>
      <c r="E42" s="95">
        <v>0.2</v>
      </c>
      <c r="F42" s="99">
        <f t="shared" si="2"/>
        <v>100</v>
      </c>
      <c r="G42" s="95">
        <v>0.3</v>
      </c>
      <c r="H42" s="95">
        <v>0.2</v>
      </c>
      <c r="I42" s="99">
        <f>SUM(G42/H42)*100-100</f>
        <v>49.99999999999997</v>
      </c>
    </row>
    <row r="43" spans="4:9" ht="13.5" customHeight="1">
      <c r="D43" s="95"/>
      <c r="E43" s="95"/>
      <c r="F43" s="97"/>
      <c r="G43" s="95"/>
      <c r="H43" s="95"/>
      <c r="I43" s="99" t="s">
        <v>39</v>
      </c>
    </row>
    <row r="44" spans="2:9" ht="13.5" customHeight="1">
      <c r="B44" s="71" t="s">
        <v>88</v>
      </c>
      <c r="D44" s="95">
        <f>SUM(D36:D42)</f>
        <v>2932.6</v>
      </c>
      <c r="E44" s="95">
        <v>4262.8</v>
      </c>
      <c r="F44" s="99">
        <f>SUM(D44/E44)*100-100</f>
        <v>-31.204841887960967</v>
      </c>
      <c r="G44" s="95">
        <f>SUM(G36:G42)</f>
        <v>822.8</v>
      </c>
      <c r="H44" s="95">
        <v>1078.3</v>
      </c>
      <c r="I44" s="99">
        <f>SUM(G44/H44)*100-100</f>
        <v>-23.694704627654644</v>
      </c>
    </row>
    <row r="45" spans="4:9" ht="13.5" customHeight="1">
      <c r="D45" s="95"/>
      <c r="E45" s="95"/>
      <c r="F45" s="99"/>
      <c r="G45" s="95"/>
      <c r="H45" s="95"/>
      <c r="I45" s="99" t="s">
        <v>39</v>
      </c>
    </row>
    <row r="46" spans="1:9" ht="12">
      <c r="A46" s="71" t="s">
        <v>89</v>
      </c>
      <c r="D46" s="95">
        <v>58.1</v>
      </c>
      <c r="E46" s="95">
        <v>75.3</v>
      </c>
      <c r="F46" s="99">
        <f>SUM(D46/E46)*100-100</f>
        <v>-22.841965471447537</v>
      </c>
      <c r="G46" s="95">
        <v>42.4</v>
      </c>
      <c r="H46" s="95">
        <v>59.1</v>
      </c>
      <c r="I46" s="99">
        <f>SUM(G46/H46)*100-100</f>
        <v>-28.257191201353635</v>
      </c>
    </row>
    <row r="47" spans="1:9" ht="13.5" customHeight="1">
      <c r="A47" s="71" t="s">
        <v>90</v>
      </c>
      <c r="D47" s="95">
        <v>143.1</v>
      </c>
      <c r="E47" s="95">
        <v>151.2</v>
      </c>
      <c r="F47" s="99">
        <f>SUM(D47/E47)*100-100</f>
        <v>-5.357142857142847</v>
      </c>
      <c r="G47" s="95">
        <v>54.3</v>
      </c>
      <c r="H47" s="95">
        <v>104.2</v>
      </c>
      <c r="I47" s="99">
        <f>SUM(G47/H47)*100-100</f>
        <v>-47.888675623800395</v>
      </c>
    </row>
    <row r="48" spans="1:9" ht="13.5" customHeight="1">
      <c r="A48" s="71" t="s">
        <v>91</v>
      </c>
      <c r="D48" s="95">
        <v>431.3</v>
      </c>
      <c r="E48" s="95">
        <v>412</v>
      </c>
      <c r="F48" s="99">
        <f>SUM(D48/E48)*100-100</f>
        <v>4.684466019417471</v>
      </c>
      <c r="G48" s="95">
        <v>350.5</v>
      </c>
      <c r="H48" s="95">
        <v>337.3</v>
      </c>
      <c r="I48" s="99">
        <f>SUM(G48/H48)*100-100</f>
        <v>3.913430180847911</v>
      </c>
    </row>
    <row r="49" spans="1:9" ht="12">
      <c r="A49" s="71" t="s">
        <v>92</v>
      </c>
      <c r="D49" s="95">
        <v>5153.6</v>
      </c>
      <c r="E49" s="95">
        <v>6760.3</v>
      </c>
      <c r="F49" s="99">
        <f>SUM(D49/E49)*100-100</f>
        <v>-23.766696744227318</v>
      </c>
      <c r="G49" s="95">
        <v>3840.7</v>
      </c>
      <c r="H49" s="95">
        <v>5225.2</v>
      </c>
      <c r="I49" s="99">
        <f>SUM(G49/H49)*100-100</f>
        <v>-26.496593431830362</v>
      </c>
    </row>
    <row r="50" spans="4:9" ht="13.5" customHeight="1">
      <c r="D50" s="95"/>
      <c r="E50" s="95"/>
      <c r="F50" s="99"/>
      <c r="G50" s="95"/>
      <c r="H50" s="95"/>
      <c r="I50" s="99" t="s">
        <v>39</v>
      </c>
    </row>
    <row r="51" spans="2:9" ht="13.5" customHeight="1">
      <c r="B51" s="71" t="s">
        <v>93</v>
      </c>
      <c r="D51" s="95">
        <f>SUM(D46:D50)</f>
        <v>5786.1</v>
      </c>
      <c r="E51" s="95">
        <v>7398.9</v>
      </c>
      <c r="F51" s="99">
        <f>SUM(D51/E51)*100-100</f>
        <v>-21.797834813283046</v>
      </c>
      <c r="G51" s="95">
        <v>4288</v>
      </c>
      <c r="H51" s="95">
        <v>5725.8</v>
      </c>
      <c r="I51" s="99">
        <f>SUM(G51/H51)*100-100</f>
        <v>-25.110901533410185</v>
      </c>
    </row>
    <row r="52" spans="4:9" ht="13.5" customHeight="1">
      <c r="D52" s="95"/>
      <c r="E52" s="95"/>
      <c r="F52" s="99"/>
      <c r="G52" s="95"/>
      <c r="H52" s="95"/>
      <c r="I52" s="99" t="s">
        <v>39</v>
      </c>
    </row>
    <row r="53" spans="1:9" ht="12">
      <c r="A53" s="71" t="s">
        <v>94</v>
      </c>
      <c r="D53" s="95">
        <v>280.8</v>
      </c>
      <c r="E53" s="95">
        <v>123.7</v>
      </c>
      <c r="F53" s="99">
        <f>SUM(D53/E53)*100-100</f>
        <v>127.00080840743735</v>
      </c>
      <c r="G53" s="95">
        <v>16.3</v>
      </c>
      <c r="H53" s="95">
        <v>25.1</v>
      </c>
      <c r="I53" s="99">
        <f>SUM(G53/H53)*100-100</f>
        <v>-35.059760956175296</v>
      </c>
    </row>
    <row r="54" spans="4:9" ht="13.5" customHeight="1">
      <c r="D54" s="95"/>
      <c r="E54" s="95"/>
      <c r="F54" s="97"/>
      <c r="G54" s="95"/>
      <c r="H54" s="95"/>
      <c r="I54" s="99" t="s">
        <v>39</v>
      </c>
    </row>
    <row r="55" spans="1:9" ht="13.5" customHeight="1">
      <c r="A55" s="71" t="s">
        <v>95</v>
      </c>
      <c r="D55" s="101" t="s">
        <v>71</v>
      </c>
      <c r="E55" s="101" t="s">
        <v>71</v>
      </c>
      <c r="F55" s="101" t="s">
        <v>72</v>
      </c>
      <c r="G55" s="101" t="s">
        <v>71</v>
      </c>
      <c r="H55" s="101" t="s">
        <v>71</v>
      </c>
      <c r="I55" s="101" t="s">
        <v>72</v>
      </c>
    </row>
    <row r="56" spans="4:9" ht="12">
      <c r="D56" s="95"/>
      <c r="E56" s="95"/>
      <c r="F56" s="102"/>
      <c r="G56" s="95"/>
      <c r="H56" s="95"/>
      <c r="I56" s="103" t="s">
        <v>39</v>
      </c>
    </row>
    <row r="57" spans="1:9" ht="13.5" customHeight="1">
      <c r="A57" s="75"/>
      <c r="B57" s="75"/>
      <c r="C57" s="75" t="s">
        <v>96</v>
      </c>
      <c r="D57" s="104">
        <v>15796.5</v>
      </c>
      <c r="E57" s="104">
        <v>20421.8</v>
      </c>
      <c r="F57" s="105">
        <f>SUM(D57/E57)*100-100</f>
        <v>-22.64883604775288</v>
      </c>
      <c r="G57" s="104">
        <v>7348.8</v>
      </c>
      <c r="H57" s="104">
        <v>9958.4</v>
      </c>
      <c r="I57" s="99">
        <f>SUM(G57/H57)*100-100</f>
        <v>-26.205012853470436</v>
      </c>
    </row>
    <row r="58" ht="13.5" customHeight="1">
      <c r="A58" s="71" t="s">
        <v>97</v>
      </c>
    </row>
    <row r="59" ht="13.5" customHeight="1">
      <c r="A59" s="71" t="s">
        <v>98</v>
      </c>
    </row>
    <row r="60" ht="13.5" customHeight="1"/>
    <row r="61" ht="13.5" customHeight="1"/>
    <row r="62" ht="13.5" customHeight="1"/>
    <row r="63" spans="4:8" ht="13.5" customHeight="1">
      <c r="D63" s="106"/>
      <c r="E63" s="106"/>
      <c r="G63" s="106"/>
      <c r="H63" s="106"/>
    </row>
    <row r="64" spans="4:8" ht="13.5" customHeight="1">
      <c r="D64" s="106"/>
      <c r="E64" s="106"/>
      <c r="G64" s="106"/>
      <c r="H64" s="106"/>
    </row>
    <row r="65" spans="4:8" ht="13.5" customHeight="1">
      <c r="D65" s="159">
        <f>SUM(D25+D34+D44+D51+D53)</f>
        <v>15796.5</v>
      </c>
      <c r="E65" s="159">
        <f>SUM(E25+E34+E44+E51+E53)</f>
        <v>20421.7</v>
      </c>
      <c r="F65" s="159"/>
      <c r="G65" s="159">
        <f>SUM(G25+G34+G44+G51+G53)</f>
        <v>7348.7</v>
      </c>
      <c r="H65" s="159">
        <f>SUM(H25+H34+H44+H51+H53)</f>
        <v>9958.300000000001</v>
      </c>
    </row>
    <row r="66" spans="4:9" ht="12.75">
      <c r="D66" s="107"/>
      <c r="E66" s="107"/>
      <c r="F66" s="39"/>
      <c r="G66" s="107"/>
      <c r="H66" s="107"/>
      <c r="I66" s="39"/>
    </row>
    <row r="67" spans="4:9" ht="13.5" customHeight="1">
      <c r="D67" s="39"/>
      <c r="E67" s="39"/>
      <c r="F67" s="39"/>
      <c r="G67" s="39"/>
      <c r="H67" s="39"/>
      <c r="I67" s="39"/>
    </row>
    <row r="68" spans="4:9" ht="12.75">
      <c r="D68" s="39"/>
      <c r="E68" s="39"/>
      <c r="F68" s="39"/>
      <c r="G68" s="39"/>
      <c r="H68" s="39"/>
      <c r="I68" s="39"/>
    </row>
    <row r="69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mergeCells count="2">
    <mergeCell ref="D9:E10"/>
    <mergeCell ref="G9:H10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4">
      <selection activeCell="J4" sqref="J4"/>
    </sheetView>
  </sheetViews>
  <sheetFormatPr defaultColWidth="11.421875" defaultRowHeight="12.75"/>
  <cols>
    <col min="1" max="1" width="9.8515625" style="71" customWidth="1"/>
    <col min="2" max="2" width="10.00390625" style="71" customWidth="1"/>
    <col min="3" max="3" width="11.28125" style="111" customWidth="1"/>
    <col min="4" max="5" width="9.8515625" style="71" customWidth="1"/>
    <col min="6" max="6" width="11.28125" style="112" customWidth="1"/>
    <col min="7" max="8" width="11.421875" style="71" customWidth="1"/>
    <col min="9" max="9" width="22.00390625" style="80" customWidth="1"/>
    <col min="10" max="16384" width="11.421875" style="71" customWidth="1"/>
  </cols>
  <sheetData>
    <row r="1" spans="1:9" ht="12">
      <c r="A1" s="68" t="s">
        <v>99</v>
      </c>
      <c r="B1" s="68"/>
      <c r="C1" s="108"/>
      <c r="D1" s="68"/>
      <c r="E1" s="68"/>
      <c r="F1" s="109"/>
      <c r="G1" s="68"/>
      <c r="H1" s="68"/>
      <c r="I1" s="110"/>
    </row>
    <row r="4" ht="13.5" customHeight="1"/>
    <row r="5" ht="13.5" customHeight="1"/>
    <row r="6" spans="1:9" ht="13.5" customHeight="1">
      <c r="A6" s="77"/>
      <c r="B6" s="75"/>
      <c r="C6" s="113" t="s">
        <v>100</v>
      </c>
      <c r="D6" s="75"/>
      <c r="E6" s="75"/>
      <c r="F6" s="114"/>
      <c r="G6" s="75"/>
      <c r="H6" s="75"/>
      <c r="I6" s="75"/>
    </row>
    <row r="7" spans="1:8" ht="13.5" customHeight="1">
      <c r="A7" s="82" t="s">
        <v>55</v>
      </c>
      <c r="B7" s="83"/>
      <c r="C7" s="84"/>
      <c r="D7" s="85" t="s">
        <v>101</v>
      </c>
      <c r="E7" s="86"/>
      <c r="F7" s="115"/>
      <c r="G7" s="80"/>
      <c r="H7" s="80"/>
    </row>
    <row r="8" spans="1:8" ht="13.5" customHeight="1">
      <c r="A8" s="82" t="s">
        <v>58</v>
      </c>
      <c r="B8" s="83"/>
      <c r="C8" s="84"/>
      <c r="D8" s="82" t="s">
        <v>58</v>
      </c>
      <c r="E8" s="83"/>
      <c r="F8" s="116"/>
      <c r="G8" s="80"/>
      <c r="H8" s="80" t="s">
        <v>57</v>
      </c>
    </row>
    <row r="9" spans="1:8" ht="13.5" customHeight="1">
      <c r="A9" s="89">
        <v>2009</v>
      </c>
      <c r="B9" s="89">
        <v>2008</v>
      </c>
      <c r="C9" s="117" t="s">
        <v>32</v>
      </c>
      <c r="D9" s="89">
        <v>2009</v>
      </c>
      <c r="E9" s="89">
        <v>2008</v>
      </c>
      <c r="F9" s="118" t="s">
        <v>32</v>
      </c>
      <c r="G9" s="80"/>
      <c r="H9" s="80"/>
    </row>
    <row r="10" spans="1:8" ht="13.5" customHeight="1">
      <c r="A10" s="189" t="s">
        <v>59</v>
      </c>
      <c r="B10" s="190"/>
      <c r="C10" s="119" t="s">
        <v>34</v>
      </c>
      <c r="D10" s="189" t="s">
        <v>59</v>
      </c>
      <c r="E10" s="190"/>
      <c r="F10" s="120" t="s">
        <v>34</v>
      </c>
      <c r="G10" s="80"/>
      <c r="H10" s="80"/>
    </row>
    <row r="11" spans="1:9" ht="13.5" customHeight="1">
      <c r="A11" s="191"/>
      <c r="B11" s="192"/>
      <c r="C11" s="121" t="s">
        <v>35</v>
      </c>
      <c r="D11" s="191"/>
      <c r="E11" s="192"/>
      <c r="F11" s="122" t="s">
        <v>35</v>
      </c>
      <c r="G11" s="92"/>
      <c r="H11" s="92"/>
      <c r="I11" s="92"/>
    </row>
    <row r="12" spans="1:6" ht="13.5" customHeight="1">
      <c r="A12" s="95"/>
      <c r="B12" s="96"/>
      <c r="C12" s="123"/>
      <c r="D12" s="95"/>
      <c r="E12" s="96"/>
      <c r="F12" s="124"/>
    </row>
    <row r="13" spans="1:7" ht="13.5" customHeight="1">
      <c r="A13" s="95">
        <v>281.6</v>
      </c>
      <c r="B13" s="95">
        <v>290.6</v>
      </c>
      <c r="C13" s="125">
        <f>SUM(A13/B13)*100-100</f>
        <v>-3.0970406056434996</v>
      </c>
      <c r="D13" s="95">
        <v>64.1</v>
      </c>
      <c r="E13" s="95">
        <v>88.8</v>
      </c>
      <c r="F13" s="125">
        <f>SUM(D13/E13)*100-100</f>
        <v>-27.815315315315317</v>
      </c>
      <c r="G13" s="71" t="s">
        <v>60</v>
      </c>
    </row>
    <row r="14" spans="1:6" ht="13.5" customHeight="1">
      <c r="A14" s="95"/>
      <c r="B14" s="95"/>
      <c r="C14" s="125"/>
      <c r="D14" s="95"/>
      <c r="E14" s="95"/>
      <c r="F14" s="125"/>
    </row>
    <row r="15" spans="1:7" ht="13.5" customHeight="1">
      <c r="A15" s="95">
        <f>SUM(A17:A24)</f>
        <v>4067.6</v>
      </c>
      <c r="B15" s="95">
        <f>SUM(B17:B24)</f>
        <v>5800.099999999999</v>
      </c>
      <c r="C15" s="125">
        <f>SUM(A15/B15)*100-100</f>
        <v>-29.870174652161168</v>
      </c>
      <c r="D15" s="95">
        <f>SUM(D17:D24)</f>
        <v>2130.2</v>
      </c>
      <c r="E15" s="95">
        <f>SUM(E17:E24)</f>
        <v>3337.8</v>
      </c>
      <c r="F15" s="125">
        <f>SUM(D15/E15)*100-100</f>
        <v>-36.17951944394512</v>
      </c>
      <c r="G15" s="71" t="s">
        <v>61</v>
      </c>
    </row>
    <row r="16" spans="1:7" ht="13.5" customHeight="1">
      <c r="A16" s="100"/>
      <c r="B16" s="100"/>
      <c r="C16" s="125"/>
      <c r="D16" s="100"/>
      <c r="E16" s="100"/>
      <c r="F16" s="125"/>
      <c r="G16" s="71" t="s">
        <v>62</v>
      </c>
    </row>
    <row r="17" spans="1:7" ht="13.5" customHeight="1">
      <c r="A17" s="95">
        <v>2284.1</v>
      </c>
      <c r="B17" s="95">
        <v>3483.3</v>
      </c>
      <c r="C17" s="125">
        <f aca="true" t="shared" si="0" ref="C17:C23">SUM(A17/B17)*100-100</f>
        <v>-34.427123704533074</v>
      </c>
      <c r="D17" s="95">
        <v>1588.1</v>
      </c>
      <c r="E17" s="95">
        <v>2561.6</v>
      </c>
      <c r="F17" s="125">
        <f aca="true" t="shared" si="1" ref="F17:F23">SUM(D17/E17)*100-100</f>
        <v>-38.00359150530919</v>
      </c>
      <c r="G17" s="71" t="s">
        <v>63</v>
      </c>
    </row>
    <row r="18" spans="1:7" ht="12">
      <c r="A18" s="95">
        <v>256.4</v>
      </c>
      <c r="B18" s="95">
        <v>358.8</v>
      </c>
      <c r="C18" s="125">
        <f t="shared" si="0"/>
        <v>-28.539576365663336</v>
      </c>
      <c r="D18" s="95">
        <v>151.5</v>
      </c>
      <c r="E18" s="95">
        <v>211.7</v>
      </c>
      <c r="F18" s="125">
        <f t="shared" si="1"/>
        <v>-28.436466698157773</v>
      </c>
      <c r="G18" s="71" t="s">
        <v>64</v>
      </c>
    </row>
    <row r="19" spans="1:7" ht="13.5" customHeight="1">
      <c r="A19" s="95">
        <v>250.2</v>
      </c>
      <c r="B19" s="95">
        <v>293.1</v>
      </c>
      <c r="C19" s="125">
        <f t="shared" si="0"/>
        <v>-14.636642784032759</v>
      </c>
      <c r="D19" s="95">
        <v>8</v>
      </c>
      <c r="E19" s="95">
        <v>13.4</v>
      </c>
      <c r="F19" s="125">
        <f t="shared" si="1"/>
        <v>-40.29850746268657</v>
      </c>
      <c r="G19" s="71" t="s">
        <v>65</v>
      </c>
    </row>
    <row r="20" spans="1:7" ht="13.5" customHeight="1">
      <c r="A20" s="95">
        <v>801.5</v>
      </c>
      <c r="B20" s="95">
        <v>1109.9</v>
      </c>
      <c r="C20" s="125">
        <f t="shared" si="0"/>
        <v>-27.786287052887644</v>
      </c>
      <c r="D20" s="95">
        <v>247.3</v>
      </c>
      <c r="E20" s="95">
        <v>328.7</v>
      </c>
      <c r="F20" s="125">
        <f t="shared" si="1"/>
        <v>-24.764222695466984</v>
      </c>
      <c r="G20" s="71" t="s">
        <v>66</v>
      </c>
    </row>
    <row r="21" spans="1:7" ht="13.5" customHeight="1">
      <c r="A21" s="95">
        <v>120.5</v>
      </c>
      <c r="B21" s="95">
        <v>111.2</v>
      </c>
      <c r="C21" s="125">
        <f t="shared" si="0"/>
        <v>8.363309352517987</v>
      </c>
      <c r="D21" s="95">
        <v>8.1</v>
      </c>
      <c r="E21" s="95">
        <v>15.3</v>
      </c>
      <c r="F21" s="125">
        <f t="shared" si="1"/>
        <v>-47.05882352941176</v>
      </c>
      <c r="G21" s="71" t="s">
        <v>67</v>
      </c>
    </row>
    <row r="22" spans="1:7" ht="13.5" customHeight="1">
      <c r="A22" s="95">
        <v>167.6</v>
      </c>
      <c r="B22" s="95">
        <v>253.9</v>
      </c>
      <c r="C22" s="125">
        <f t="shared" si="0"/>
        <v>-33.989759747932254</v>
      </c>
      <c r="D22" s="95">
        <v>105.7</v>
      </c>
      <c r="E22" s="95">
        <v>152.8</v>
      </c>
      <c r="F22" s="125">
        <f t="shared" si="1"/>
        <v>-30.824607329842934</v>
      </c>
      <c r="G22" s="71" t="s">
        <v>68</v>
      </c>
    </row>
    <row r="23" spans="1:7" ht="13.5" customHeight="1">
      <c r="A23" s="95">
        <v>187.3</v>
      </c>
      <c r="B23" s="95">
        <v>189.9</v>
      </c>
      <c r="C23" s="125">
        <f t="shared" si="0"/>
        <v>-1.369141653501842</v>
      </c>
      <c r="D23" s="95">
        <v>21.5</v>
      </c>
      <c r="E23" s="95">
        <v>54.3</v>
      </c>
      <c r="F23" s="125">
        <f t="shared" si="1"/>
        <v>-60.40515653775322</v>
      </c>
      <c r="G23" s="71" t="s">
        <v>69</v>
      </c>
    </row>
    <row r="24" spans="1:7" ht="13.5" customHeight="1">
      <c r="A24" s="101" t="s">
        <v>71</v>
      </c>
      <c r="B24" s="101" t="s">
        <v>71</v>
      </c>
      <c r="C24" s="97" t="s">
        <v>102</v>
      </c>
      <c r="D24" s="101" t="s">
        <v>71</v>
      </c>
      <c r="E24" s="101" t="s">
        <v>71</v>
      </c>
      <c r="F24" s="97" t="s">
        <v>102</v>
      </c>
      <c r="G24" s="71" t="s">
        <v>70</v>
      </c>
    </row>
    <row r="25" spans="1:6" ht="13.5" customHeight="1">
      <c r="A25" s="95"/>
      <c r="B25" s="95"/>
      <c r="C25" s="123"/>
      <c r="D25" s="95"/>
      <c r="E25" s="95"/>
      <c r="F25" s="97"/>
    </row>
    <row r="26" spans="1:8" ht="12">
      <c r="A26" s="95">
        <v>4349.1</v>
      </c>
      <c r="B26" s="95">
        <v>6090.7</v>
      </c>
      <c r="C26" s="125">
        <f>SUM(A26/B26)*100-100</f>
        <v>-28.59441443512239</v>
      </c>
      <c r="D26" s="95">
        <v>2194.2</v>
      </c>
      <c r="E26" s="95">
        <v>3426.6</v>
      </c>
      <c r="F26" s="125">
        <f>SUM(D26/E26)*100-100</f>
        <v>-35.96568026615304</v>
      </c>
      <c r="H26" s="71" t="s">
        <v>73</v>
      </c>
    </row>
    <row r="27" spans="1:6" ht="13.5" customHeight="1">
      <c r="A27" s="95"/>
      <c r="B27" s="95"/>
      <c r="C27" s="95"/>
      <c r="D27" s="95"/>
      <c r="E27" s="95"/>
      <c r="F27" s="123"/>
    </row>
    <row r="28" spans="1:7" ht="13.5" customHeight="1">
      <c r="A28" s="95">
        <v>195</v>
      </c>
      <c r="B28" s="95">
        <v>200.5</v>
      </c>
      <c r="C28" s="125">
        <f>SUM(A28/B28)*100-100</f>
        <v>-2.743142144638398</v>
      </c>
      <c r="D28" s="95">
        <v>62.3</v>
      </c>
      <c r="E28" s="95">
        <v>93.3</v>
      </c>
      <c r="F28" s="125">
        <f>SUM(D28/E28)*100-100</f>
        <v>-33.22615219721328</v>
      </c>
      <c r="G28" s="71" t="s">
        <v>74</v>
      </c>
    </row>
    <row r="29" spans="1:7" ht="12">
      <c r="A29" s="95">
        <v>78.5</v>
      </c>
      <c r="B29" s="95">
        <v>102.4</v>
      </c>
      <c r="C29" s="125">
        <f>SUM(A29/B29)*100-100</f>
        <v>-23.33984375</v>
      </c>
      <c r="D29" s="95">
        <v>20.3</v>
      </c>
      <c r="E29" s="95">
        <v>29.9</v>
      </c>
      <c r="F29" s="125">
        <f>SUM(D29/E29)*100-100</f>
        <v>-32.10702341137123</v>
      </c>
      <c r="G29" s="71" t="s">
        <v>75</v>
      </c>
    </row>
    <row r="30" spans="1:7" ht="13.5" customHeight="1">
      <c r="A30" s="95">
        <v>146.9</v>
      </c>
      <c r="B30" s="95">
        <v>133.6</v>
      </c>
      <c r="C30" s="125">
        <f>SUM(A30/B30)*100-100</f>
        <v>9.95508982035929</v>
      </c>
      <c r="D30" s="95">
        <v>59.3</v>
      </c>
      <c r="E30" s="95">
        <v>54</v>
      </c>
      <c r="F30" s="125">
        <f>SUM(D30/E30)*100-100</f>
        <v>9.81481481481481</v>
      </c>
      <c r="G30" s="71" t="s">
        <v>76</v>
      </c>
    </row>
    <row r="31" spans="1:7" ht="13.5" customHeight="1">
      <c r="A31" s="95">
        <v>126.8</v>
      </c>
      <c r="B31" s="95">
        <v>127.2</v>
      </c>
      <c r="C31" s="125">
        <f>SUM(A31/B31)*100-100</f>
        <v>-0.3144654088050345</v>
      </c>
      <c r="D31" s="95">
        <v>37.5</v>
      </c>
      <c r="E31" s="95">
        <v>54.9</v>
      </c>
      <c r="F31" s="125">
        <f>SUM(D31/E31)*100-100</f>
        <v>-31.69398907103826</v>
      </c>
      <c r="G31" s="71" t="s">
        <v>77</v>
      </c>
    </row>
    <row r="32" spans="1:7" ht="13.5" customHeight="1">
      <c r="A32" s="95">
        <v>8.8</v>
      </c>
      <c r="B32" s="95">
        <v>2.5</v>
      </c>
      <c r="C32" s="125">
        <f>SUM(A32/B32)*100-100</f>
        <v>252.00000000000006</v>
      </c>
      <c r="D32" s="95">
        <v>0.4</v>
      </c>
      <c r="E32" s="95">
        <v>1.9</v>
      </c>
      <c r="F32" s="125">
        <f>SUM(D32/E32)*100-100</f>
        <v>-78.94736842105263</v>
      </c>
      <c r="G32" s="71" t="s">
        <v>78</v>
      </c>
    </row>
    <row r="33" spans="1:7" ht="12">
      <c r="A33" s="95">
        <v>38.8</v>
      </c>
      <c r="B33" s="95">
        <v>1.3</v>
      </c>
      <c r="C33" s="97" t="s">
        <v>102</v>
      </c>
      <c r="D33" s="95">
        <v>4.6</v>
      </c>
      <c r="E33" s="95">
        <v>0.9</v>
      </c>
      <c r="F33" s="97" t="s">
        <v>102</v>
      </c>
      <c r="G33" s="71" t="s">
        <v>79</v>
      </c>
    </row>
    <row r="34" spans="1:6" ht="13.5" customHeight="1">
      <c r="A34" s="95"/>
      <c r="B34" s="95"/>
      <c r="C34" s="125"/>
      <c r="D34" s="95"/>
      <c r="E34" s="95"/>
      <c r="F34" s="123"/>
    </row>
    <row r="35" spans="1:8" ht="13.5" customHeight="1">
      <c r="A35" s="95">
        <f>SUM(A28:A34)</f>
        <v>594.7999999999998</v>
      </c>
      <c r="B35" s="95">
        <v>567.5</v>
      </c>
      <c r="C35" s="125">
        <f>SUM(A35/B35)*100-100</f>
        <v>4.810572687224649</v>
      </c>
      <c r="D35" s="95">
        <v>184.5</v>
      </c>
      <c r="E35" s="95">
        <f>SUM(E28:E33)</f>
        <v>234.9</v>
      </c>
      <c r="F35" s="125">
        <f>SUM(D35/E35)*100-100</f>
        <v>-21.455938697318004</v>
      </c>
      <c r="H35" s="71" t="s">
        <v>80</v>
      </c>
    </row>
    <row r="36" spans="1:6" ht="12">
      <c r="A36" s="95"/>
      <c r="B36" s="95"/>
      <c r="C36" s="125"/>
      <c r="D36" s="95"/>
      <c r="E36" s="95"/>
      <c r="F36" s="125"/>
    </row>
    <row r="37" spans="1:7" ht="13.5" customHeight="1">
      <c r="A37" s="95">
        <v>487.6</v>
      </c>
      <c r="B37" s="95">
        <v>523.3</v>
      </c>
      <c r="C37" s="125">
        <f>SUM(A37/B37)*100-100</f>
        <v>-6.822090579017754</v>
      </c>
      <c r="D37" s="95">
        <v>303.9</v>
      </c>
      <c r="E37" s="95">
        <v>356.6</v>
      </c>
      <c r="F37" s="125">
        <f>SUM(D37/E37)*100-100</f>
        <v>-14.77846326416153</v>
      </c>
      <c r="G37" s="71" t="s">
        <v>81</v>
      </c>
    </row>
    <row r="38" spans="1:7" ht="13.5" customHeight="1">
      <c r="A38" s="95">
        <v>182.8</v>
      </c>
      <c r="B38" s="95">
        <v>218</v>
      </c>
      <c r="C38" s="125">
        <f>SUM(A38/B38)*100-100</f>
        <v>-16.146788990825684</v>
      </c>
      <c r="D38" s="95">
        <v>128.8</v>
      </c>
      <c r="E38" s="95">
        <v>137.6</v>
      </c>
      <c r="F38" s="125">
        <f>SUM(D38/E38)*100-100</f>
        <v>-6.395348837209298</v>
      </c>
      <c r="G38" s="71" t="s">
        <v>82</v>
      </c>
    </row>
    <row r="39" spans="1:7" ht="13.5" customHeight="1">
      <c r="A39" s="95">
        <v>337.1</v>
      </c>
      <c r="B39" s="95">
        <v>679.5</v>
      </c>
      <c r="C39" s="125">
        <f>SUM(A39/B39)*100-100</f>
        <v>-50.38999264164827</v>
      </c>
      <c r="D39" s="95">
        <v>159</v>
      </c>
      <c r="E39" s="95">
        <v>322.9</v>
      </c>
      <c r="F39" s="125">
        <f>SUM(D39/E39)*100-100</f>
        <v>-50.75874883864973</v>
      </c>
      <c r="G39" s="71" t="s">
        <v>83</v>
      </c>
    </row>
    <row r="40" spans="1:7" ht="13.5" customHeight="1">
      <c r="A40" s="95">
        <v>0</v>
      </c>
      <c r="B40" s="95">
        <v>0</v>
      </c>
      <c r="C40" s="97" t="s">
        <v>102</v>
      </c>
      <c r="D40" s="95">
        <v>0</v>
      </c>
      <c r="E40" s="95">
        <v>0</v>
      </c>
      <c r="F40" s="97" t="s">
        <v>102</v>
      </c>
      <c r="G40" s="71" t="s">
        <v>84</v>
      </c>
    </row>
    <row r="41" spans="1:7" ht="13.5" customHeight="1">
      <c r="A41" s="95">
        <v>0</v>
      </c>
      <c r="B41" s="95">
        <v>0</v>
      </c>
      <c r="C41" s="97" t="s">
        <v>102</v>
      </c>
      <c r="D41" s="95">
        <v>0</v>
      </c>
      <c r="E41" s="95">
        <v>0</v>
      </c>
      <c r="F41" s="97" t="s">
        <v>102</v>
      </c>
      <c r="G41" s="71" t="s">
        <v>85</v>
      </c>
    </row>
    <row r="42" spans="1:7" ht="12">
      <c r="A42" s="95">
        <v>128.4</v>
      </c>
      <c r="B42" s="95">
        <v>120.7</v>
      </c>
      <c r="C42" s="125">
        <f>SUM(A42/B42)*100-100</f>
        <v>6.37945318972659</v>
      </c>
      <c r="D42" s="95">
        <v>64</v>
      </c>
      <c r="E42" s="95">
        <v>95.3</v>
      </c>
      <c r="F42" s="125">
        <f>SUM(D42/E42)*100-100</f>
        <v>-32.843651626442806</v>
      </c>
      <c r="G42" s="71" t="s">
        <v>86</v>
      </c>
    </row>
    <row r="43" spans="1:7" ht="13.5" customHeight="1">
      <c r="A43" s="101" t="s">
        <v>71</v>
      </c>
      <c r="B43" s="101" t="s">
        <v>71</v>
      </c>
      <c r="C43" s="97" t="s">
        <v>102</v>
      </c>
      <c r="D43" s="101" t="s">
        <v>71</v>
      </c>
      <c r="E43" s="101" t="s">
        <v>71</v>
      </c>
      <c r="F43" s="97" t="s">
        <v>102</v>
      </c>
      <c r="G43" s="71" t="s">
        <v>87</v>
      </c>
    </row>
    <row r="44" spans="1:6" ht="13.5" customHeight="1">
      <c r="A44" s="95"/>
      <c r="B44" s="95"/>
      <c r="C44" s="125"/>
      <c r="D44" s="95"/>
      <c r="E44" s="95"/>
      <c r="F44" s="125"/>
    </row>
    <row r="45" spans="1:8" ht="13.5" customHeight="1">
      <c r="A45" s="95">
        <v>1135.8</v>
      </c>
      <c r="B45" s="95">
        <v>1541.5</v>
      </c>
      <c r="C45" s="125">
        <f>SUM(A45/B45)*100-100</f>
        <v>-26.318520921180664</v>
      </c>
      <c r="D45" s="95">
        <f>SUM(D37:D43)</f>
        <v>655.7</v>
      </c>
      <c r="E45" s="95">
        <v>912.4</v>
      </c>
      <c r="F45" s="125">
        <f>SUM(D45/E45)*100-100</f>
        <v>-28.134590092064883</v>
      </c>
      <c r="H45" s="71" t="s">
        <v>88</v>
      </c>
    </row>
    <row r="46" spans="1:6" ht="13.5" customHeight="1">
      <c r="A46" s="95"/>
      <c r="B46" s="95"/>
      <c r="C46" s="125"/>
      <c r="D46" s="95"/>
      <c r="E46" s="95"/>
      <c r="F46" s="125"/>
    </row>
    <row r="47" spans="1:7" ht="12">
      <c r="A47" s="95">
        <v>240.1</v>
      </c>
      <c r="B47" s="95">
        <v>221.1</v>
      </c>
      <c r="C47" s="125">
        <f>SUM(A47/B47)*100-100</f>
        <v>8.593396653098154</v>
      </c>
      <c r="D47" s="95">
        <v>135.3</v>
      </c>
      <c r="E47" s="95">
        <v>184.2</v>
      </c>
      <c r="F47" s="125">
        <f>SUM(D47/E47)*100-100</f>
        <v>-26.547231270358296</v>
      </c>
      <c r="G47" s="71" t="s">
        <v>89</v>
      </c>
    </row>
    <row r="48" spans="1:7" ht="13.5" customHeight="1">
      <c r="A48" s="95">
        <v>783.9</v>
      </c>
      <c r="B48" s="95">
        <v>829.7</v>
      </c>
      <c r="C48" s="125">
        <f>SUM(A48/B48)*100-100</f>
        <v>-5.520067494275054</v>
      </c>
      <c r="D48" s="95">
        <v>431.2</v>
      </c>
      <c r="E48" s="95">
        <v>600.6</v>
      </c>
      <c r="F48" s="125">
        <f>SUM(D48/E48)*100-100</f>
        <v>-28.205128205128204</v>
      </c>
      <c r="G48" s="71" t="s">
        <v>90</v>
      </c>
    </row>
    <row r="49" spans="1:7" ht="13.5" customHeight="1">
      <c r="A49" s="95">
        <v>391.4</v>
      </c>
      <c r="B49" s="95">
        <v>487</v>
      </c>
      <c r="C49" s="125">
        <f>SUM(A49/B49)*100-100</f>
        <v>-19.630390143737174</v>
      </c>
      <c r="D49" s="95">
        <v>301</v>
      </c>
      <c r="E49" s="95">
        <v>348.2</v>
      </c>
      <c r="F49" s="125">
        <f>SUM(D49/E49)*100-100</f>
        <v>-13.555427914991384</v>
      </c>
      <c r="G49" s="71" t="s">
        <v>91</v>
      </c>
    </row>
    <row r="50" spans="1:7" ht="12">
      <c r="A50" s="95">
        <v>3738.6</v>
      </c>
      <c r="B50" s="95">
        <v>4532.9</v>
      </c>
      <c r="C50" s="125">
        <f>SUM(A50/B50)*100-100</f>
        <v>-17.52299852191753</v>
      </c>
      <c r="D50" s="95">
        <v>2722.6</v>
      </c>
      <c r="E50" s="95">
        <v>3423.2</v>
      </c>
      <c r="F50" s="125">
        <f>SUM(D50/E50)*100-100</f>
        <v>-20.466230427670013</v>
      </c>
      <c r="G50" s="71" t="s">
        <v>92</v>
      </c>
    </row>
    <row r="51" spans="1:6" ht="13.5" customHeight="1">
      <c r="A51" s="95"/>
      <c r="B51" s="95"/>
      <c r="C51" s="125"/>
      <c r="D51" s="95"/>
      <c r="E51" s="95"/>
      <c r="F51" s="125"/>
    </row>
    <row r="52" spans="1:8" ht="13.5" customHeight="1">
      <c r="A52" s="95">
        <f>SUM(A47:A51)</f>
        <v>5154</v>
      </c>
      <c r="B52" s="95">
        <v>6070.8</v>
      </c>
      <c r="C52" s="125">
        <f>SUM(A52/B52)*100-100</f>
        <v>-15.101798774461358</v>
      </c>
      <c r="D52" s="95">
        <f>SUM(D47:D51)</f>
        <v>3590.1</v>
      </c>
      <c r="E52" s="95">
        <v>4556.3</v>
      </c>
      <c r="F52" s="125">
        <f>SUM(D52/E52)*100-100</f>
        <v>-21.205802954151395</v>
      </c>
      <c r="H52" s="71" t="s">
        <v>93</v>
      </c>
    </row>
    <row r="53" spans="1:6" ht="13.5" customHeight="1">
      <c r="A53" s="95"/>
      <c r="B53" s="95"/>
      <c r="C53" s="125"/>
      <c r="D53" s="95"/>
      <c r="E53" s="95"/>
      <c r="F53" s="125"/>
    </row>
    <row r="54" spans="1:7" ht="12">
      <c r="A54" s="95">
        <v>84.2</v>
      </c>
      <c r="B54" s="95">
        <v>104.7</v>
      </c>
      <c r="C54" s="125">
        <f>SUM(A54/B54)*100-100</f>
        <v>-19.57975167144221</v>
      </c>
      <c r="D54" s="95">
        <v>53.1</v>
      </c>
      <c r="E54" s="95">
        <v>73.8</v>
      </c>
      <c r="F54" s="125">
        <f>SUM(D54/E54)*100-100</f>
        <v>-28.048780487804876</v>
      </c>
      <c r="G54" s="71" t="s">
        <v>94</v>
      </c>
    </row>
    <row r="55" spans="1:6" ht="13.5" customHeight="1">
      <c r="A55" s="95"/>
      <c r="B55" s="95"/>
      <c r="C55" s="123"/>
      <c r="D55" s="95"/>
      <c r="E55" s="95"/>
      <c r="F55" s="97"/>
    </row>
    <row r="56" spans="1:7" ht="13.5" customHeight="1">
      <c r="A56" s="101" t="s">
        <v>71</v>
      </c>
      <c r="B56" s="101" t="s">
        <v>71</v>
      </c>
      <c r="C56" s="97" t="s">
        <v>102</v>
      </c>
      <c r="D56" s="101" t="s">
        <v>71</v>
      </c>
      <c r="E56" s="101" t="s">
        <v>71</v>
      </c>
      <c r="F56" s="97" t="s">
        <v>102</v>
      </c>
      <c r="G56" s="71" t="s">
        <v>95</v>
      </c>
    </row>
    <row r="57" spans="1:6" ht="12">
      <c r="A57" s="95"/>
      <c r="B57" s="95"/>
      <c r="C57" s="123"/>
      <c r="D57" s="95"/>
      <c r="E57" s="95"/>
      <c r="F57" s="97" t="s">
        <v>39</v>
      </c>
    </row>
    <row r="58" spans="1:9" ht="13.5" customHeight="1">
      <c r="A58" s="104">
        <v>11318</v>
      </c>
      <c r="B58" s="104">
        <v>14375.2</v>
      </c>
      <c r="C58" s="126">
        <f>SUM(A58/B58)*100-100</f>
        <v>-21.2671823696366</v>
      </c>
      <c r="D58" s="104">
        <v>6677.5</v>
      </c>
      <c r="E58" s="104">
        <v>9204.1</v>
      </c>
      <c r="F58" s="126">
        <f>SUM(D58/E58)*100-100</f>
        <v>-27.45080996512425</v>
      </c>
      <c r="G58" s="127" t="s">
        <v>55</v>
      </c>
      <c r="H58" s="127"/>
      <c r="I58" s="75"/>
    </row>
    <row r="59" spans="1:8" ht="13.5" customHeight="1">
      <c r="A59" s="128"/>
      <c r="B59" s="128"/>
      <c r="C59" s="129"/>
      <c r="D59" s="128"/>
      <c r="E59" s="128"/>
      <c r="F59" s="129"/>
      <c r="G59" s="110"/>
      <c r="H59" s="110"/>
    </row>
    <row r="60" spans="1:8" ht="13.5" customHeight="1">
      <c r="A60" s="128"/>
      <c r="B60" s="128"/>
      <c r="C60" s="129"/>
      <c r="D60" s="128"/>
      <c r="E60" s="128"/>
      <c r="F60" s="129"/>
      <c r="G60" s="110"/>
      <c r="H60" s="110"/>
    </row>
    <row r="61" spans="1:8" ht="13.5" customHeight="1">
      <c r="A61" s="128"/>
      <c r="B61" s="128"/>
      <c r="C61" s="129"/>
      <c r="D61" s="128"/>
      <c r="E61" s="128"/>
      <c r="F61" s="129"/>
      <c r="G61" s="110"/>
      <c r="H61" s="110"/>
    </row>
    <row r="62" spans="1:8" ht="13.5" customHeight="1">
      <c r="A62" s="128"/>
      <c r="B62" s="128"/>
      <c r="C62" s="129"/>
      <c r="D62" s="128"/>
      <c r="E62" s="128"/>
      <c r="F62" s="129"/>
      <c r="G62" s="110"/>
      <c r="H62" s="110"/>
    </row>
    <row r="63" ht="13.5" customHeight="1"/>
    <row r="64" spans="1:5" ht="13.5" customHeight="1">
      <c r="A64" s="106"/>
      <c r="B64" s="106"/>
      <c r="D64" s="106"/>
      <c r="E64" s="106"/>
    </row>
    <row r="65" spans="1:5" ht="13.5" customHeight="1">
      <c r="A65" s="106"/>
      <c r="B65" s="106"/>
      <c r="D65" s="106"/>
      <c r="E65" s="106"/>
    </row>
    <row r="66" ht="13.5" customHeight="1"/>
    <row r="67" spans="1:5" ht="12.75">
      <c r="A67" s="107"/>
      <c r="B67" s="130"/>
      <c r="C67" s="39"/>
      <c r="D67" s="107"/>
      <c r="E67" s="130"/>
    </row>
    <row r="68" spans="1:6" ht="13.5" customHeight="1">
      <c r="A68" s="134">
        <f>SUM(A26+A35+A45+A52+A54)</f>
        <v>11317.900000000001</v>
      </c>
      <c r="B68" s="134">
        <f>SUM(B26+B35+B45+B52+B54)</f>
        <v>14375.2</v>
      </c>
      <c r="C68" s="134"/>
      <c r="D68" s="134">
        <f>SUM(D26+D35+D45+D52+D54)</f>
        <v>6677.6</v>
      </c>
      <c r="E68" s="134">
        <f>SUM(E26+E35+E45+E52+E54)</f>
        <v>9204</v>
      </c>
      <c r="F68" s="159"/>
    </row>
    <row r="69" spans="1:5" ht="12.75">
      <c r="A69" s="39"/>
      <c r="B69" s="39"/>
      <c r="C69" s="39"/>
      <c r="D69" s="39"/>
      <c r="E69" s="39"/>
    </row>
    <row r="70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mergeCells count="2">
    <mergeCell ref="A10:B11"/>
    <mergeCell ref="D10:E11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">
      <selection activeCell="K3" sqref="K3"/>
    </sheetView>
  </sheetViews>
  <sheetFormatPr defaultColWidth="11.421875" defaultRowHeight="12.75"/>
  <cols>
    <col min="1" max="1" width="9.00390625" style="71" customWidth="1"/>
    <col min="2" max="2" width="24.8515625" style="71" customWidth="1"/>
    <col min="3" max="3" width="6.00390625" style="71" customWidth="1"/>
    <col min="4" max="4" width="1.8515625" style="71" hidden="1" customWidth="1"/>
    <col min="5" max="6" width="9.7109375" style="134" customWidth="1"/>
    <col min="7" max="7" width="11.421875" style="135" customWidth="1"/>
    <col min="8" max="9" width="9.7109375" style="134" customWidth="1"/>
    <col min="10" max="10" width="11.421875" style="112" customWidth="1"/>
    <col min="11" max="16384" width="11.421875" style="71" customWidth="1"/>
  </cols>
  <sheetData>
    <row r="1" spans="1:10" ht="12">
      <c r="A1" s="68" t="s">
        <v>103</v>
      </c>
      <c r="B1" s="68"/>
      <c r="C1" s="68"/>
      <c r="D1" s="68"/>
      <c r="E1" s="131"/>
      <c r="F1" s="131"/>
      <c r="G1" s="132"/>
      <c r="H1" s="131"/>
      <c r="I1" s="131"/>
      <c r="J1" s="109"/>
    </row>
    <row r="2" spans="1:10" ht="12">
      <c r="A2" s="68"/>
      <c r="B2" s="68"/>
      <c r="C2" s="68"/>
      <c r="D2" s="68"/>
      <c r="E2" s="131"/>
      <c r="F2" s="131"/>
      <c r="G2" s="132"/>
      <c r="H2" s="131"/>
      <c r="I2" s="131"/>
      <c r="J2" s="109"/>
    </row>
    <row r="3" ht="12">
      <c r="A3" s="133" t="s">
        <v>155</v>
      </c>
    </row>
    <row r="4" ht="13.5" customHeight="1"/>
    <row r="5" spans="1:10" ht="13.5" customHeight="1">
      <c r="A5" s="75"/>
      <c r="B5" s="77"/>
      <c r="C5" s="75"/>
      <c r="D5" s="76"/>
      <c r="E5" s="193" t="s">
        <v>38</v>
      </c>
      <c r="F5" s="194"/>
      <c r="G5" s="195"/>
      <c r="H5" s="193" t="s">
        <v>42</v>
      </c>
      <c r="I5" s="194"/>
      <c r="J5" s="194"/>
    </row>
    <row r="6" spans="1:10" ht="13.5" customHeight="1">
      <c r="A6" s="136" t="s">
        <v>104</v>
      </c>
      <c r="B6" s="137"/>
      <c r="C6" s="80"/>
      <c r="D6" s="81"/>
      <c r="E6" s="196"/>
      <c r="F6" s="197"/>
      <c r="G6" s="198"/>
      <c r="H6" s="196"/>
      <c r="I6" s="197"/>
      <c r="J6" s="197"/>
    </row>
    <row r="7" spans="1:10" ht="13.5" customHeight="1">
      <c r="A7" s="138" t="s">
        <v>105</v>
      </c>
      <c r="B7" s="80" t="s">
        <v>106</v>
      </c>
      <c r="C7" s="80"/>
      <c r="D7" s="81"/>
      <c r="E7" s="82" t="s">
        <v>58</v>
      </c>
      <c r="F7" s="139"/>
      <c r="G7" s="140"/>
      <c r="H7" s="82" t="s">
        <v>58</v>
      </c>
      <c r="I7" s="139"/>
      <c r="J7" s="141"/>
    </row>
    <row r="8" spans="1:10" ht="13.5" customHeight="1">
      <c r="A8" s="136" t="s">
        <v>107</v>
      </c>
      <c r="B8" s="137"/>
      <c r="C8" s="80"/>
      <c r="D8" s="81"/>
      <c r="E8" s="89">
        <v>2009</v>
      </c>
      <c r="F8" s="89">
        <v>2008</v>
      </c>
      <c r="G8" s="142" t="s">
        <v>32</v>
      </c>
      <c r="H8" s="89">
        <v>2009</v>
      </c>
      <c r="I8" s="89">
        <v>2008</v>
      </c>
      <c r="J8" s="143" t="s">
        <v>32</v>
      </c>
    </row>
    <row r="9" spans="1:10" ht="13.5" customHeight="1">
      <c r="A9" s="136" t="s">
        <v>108</v>
      </c>
      <c r="B9" s="137"/>
      <c r="C9" s="80"/>
      <c r="D9" s="81"/>
      <c r="E9" s="193" t="s">
        <v>109</v>
      </c>
      <c r="F9" s="195"/>
      <c r="G9" s="144" t="s">
        <v>34</v>
      </c>
      <c r="H9" s="193" t="s">
        <v>109</v>
      </c>
      <c r="I9" s="195"/>
      <c r="J9" s="145" t="s">
        <v>34</v>
      </c>
    </row>
    <row r="10" spans="1:10" ht="13.5" customHeight="1">
      <c r="A10" s="92"/>
      <c r="B10" s="146"/>
      <c r="C10" s="92"/>
      <c r="D10" s="93"/>
      <c r="E10" s="196"/>
      <c r="F10" s="198"/>
      <c r="G10" s="147" t="s">
        <v>35</v>
      </c>
      <c r="H10" s="196"/>
      <c r="I10" s="198"/>
      <c r="J10" s="148" t="s">
        <v>35</v>
      </c>
    </row>
    <row r="11" spans="1:11" ht="13.5" customHeight="1">
      <c r="A11" s="81"/>
      <c r="E11" s="149"/>
      <c r="F11" s="149"/>
      <c r="G11" s="150"/>
      <c r="H11" s="149"/>
      <c r="I11" s="149"/>
      <c r="J11" s="151"/>
      <c r="K11" s="80"/>
    </row>
    <row r="12" spans="1:10" ht="13.5" customHeight="1">
      <c r="A12" s="152">
        <v>1</v>
      </c>
      <c r="B12" s="71" t="s">
        <v>110</v>
      </c>
      <c r="E12" s="95">
        <v>153.4</v>
      </c>
      <c r="F12" s="95">
        <v>187.5</v>
      </c>
      <c r="G12" s="125">
        <f>SUM(E12/F12)*100-100</f>
        <v>-18.186666666666667</v>
      </c>
      <c r="H12" s="95">
        <v>514</v>
      </c>
      <c r="I12" s="95">
        <v>193.1</v>
      </c>
      <c r="J12" s="153">
        <f>SUM(H12/I12)*100-100</f>
        <v>166.18332470222686</v>
      </c>
    </row>
    <row r="13" spans="1:10" ht="13.5" customHeight="1">
      <c r="A13" s="152">
        <v>3</v>
      </c>
      <c r="B13" s="71" t="s">
        <v>111</v>
      </c>
      <c r="E13" s="95">
        <v>382.3</v>
      </c>
      <c r="F13" s="95">
        <v>407.5</v>
      </c>
      <c r="G13" s="125">
        <f>SUM(E13/F13)*100-100</f>
        <v>-6.184049079754601</v>
      </c>
      <c r="H13" s="95">
        <v>113.9</v>
      </c>
      <c r="I13" s="95">
        <v>157</v>
      </c>
      <c r="J13" s="153">
        <f>SUM(H13/I13)*100-100</f>
        <v>-27.452229299363054</v>
      </c>
    </row>
    <row r="14" spans="1:10" ht="13.5" customHeight="1">
      <c r="A14" s="152">
        <v>4</v>
      </c>
      <c r="B14" s="71" t="s">
        <v>112</v>
      </c>
      <c r="E14" s="95">
        <v>82</v>
      </c>
      <c r="F14" s="95">
        <v>112</v>
      </c>
      <c r="G14" s="125">
        <f>SUM(E14/F14)*100-100</f>
        <v>-26.785714285714292</v>
      </c>
      <c r="H14" s="95">
        <v>48.1</v>
      </c>
      <c r="I14" s="95">
        <v>82.9</v>
      </c>
      <c r="J14" s="153">
        <f>SUM(H14/I14)*100-100</f>
        <v>-41.978287092882994</v>
      </c>
    </row>
    <row r="15" spans="1:10" ht="13.5" customHeight="1">
      <c r="A15" s="152">
        <v>5</v>
      </c>
      <c r="B15" s="71" t="s">
        <v>113</v>
      </c>
      <c r="E15" s="95">
        <v>162.6</v>
      </c>
      <c r="F15" s="95">
        <v>182.8</v>
      </c>
      <c r="G15" s="125">
        <f>SUM(E15/F15)*100-100</f>
        <v>-11.050328227571129</v>
      </c>
      <c r="H15" s="95">
        <v>156</v>
      </c>
      <c r="I15" s="95">
        <v>175.1</v>
      </c>
      <c r="J15" s="153">
        <f>SUM(H15/I15)*100-100</f>
        <v>-10.908052541404913</v>
      </c>
    </row>
    <row r="16" spans="1:10" ht="13.5" customHeight="1">
      <c r="A16" s="152">
        <v>9</v>
      </c>
      <c r="B16" s="71" t="s">
        <v>114</v>
      </c>
      <c r="E16" s="95">
        <v>194.9</v>
      </c>
      <c r="F16" s="95">
        <v>281.2</v>
      </c>
      <c r="G16" s="125">
        <f>SUM(E16/F16)*100-100</f>
        <v>-30.689900426742525</v>
      </c>
      <c r="H16" s="95">
        <v>66.4</v>
      </c>
      <c r="I16" s="95">
        <v>102.8</v>
      </c>
      <c r="J16" s="153">
        <f>SUM(H16/I16)*100-100</f>
        <v>-35.40856031128405</v>
      </c>
    </row>
    <row r="17" spans="1:10" ht="12">
      <c r="A17" s="81"/>
      <c r="E17" s="95"/>
      <c r="F17" s="95"/>
      <c r="G17" s="125"/>
      <c r="H17" s="95"/>
      <c r="I17" s="95"/>
      <c r="J17" s="153"/>
    </row>
    <row r="18" spans="1:10" ht="13.5" customHeight="1">
      <c r="A18" s="152">
        <v>11</v>
      </c>
      <c r="B18" s="71" t="s">
        <v>115</v>
      </c>
      <c r="E18" s="95">
        <v>11.3</v>
      </c>
      <c r="F18" s="95">
        <v>17.1</v>
      </c>
      <c r="G18" s="125">
        <f aca="true" t="shared" si="0" ref="G18:G24">SUM(E18/F18)*100-100</f>
        <v>-33.91812865497076</v>
      </c>
      <c r="H18" s="95">
        <v>30.8</v>
      </c>
      <c r="I18" s="95">
        <v>41.1</v>
      </c>
      <c r="J18" s="153">
        <f aca="true" t="shared" si="1" ref="J18:J24">SUM(H18/I18)*100-100</f>
        <v>-25.06082725060827</v>
      </c>
    </row>
    <row r="19" spans="1:10" ht="13.5" customHeight="1">
      <c r="A19" s="138">
        <v>12</v>
      </c>
      <c r="B19" s="71" t="s">
        <v>116</v>
      </c>
      <c r="E19" s="95">
        <v>136.2</v>
      </c>
      <c r="F19" s="95">
        <v>150.5</v>
      </c>
      <c r="G19" s="125">
        <f t="shared" si="0"/>
        <v>-9.50166112956812</v>
      </c>
      <c r="H19" s="95">
        <v>116.6</v>
      </c>
      <c r="I19" s="95">
        <v>182.4</v>
      </c>
      <c r="J19" s="153">
        <f t="shared" si="1"/>
        <v>-36.074561403508774</v>
      </c>
    </row>
    <row r="20" spans="1:10" ht="13.5" customHeight="1">
      <c r="A20" s="152">
        <v>13</v>
      </c>
      <c r="B20" s="71" t="s">
        <v>117</v>
      </c>
      <c r="E20" s="95">
        <v>415.5</v>
      </c>
      <c r="F20" s="95">
        <v>505.5</v>
      </c>
      <c r="G20" s="125">
        <f t="shared" si="0"/>
        <v>-17.804154302670625</v>
      </c>
      <c r="H20" s="95">
        <v>220.5</v>
      </c>
      <c r="I20" s="95">
        <v>316.8</v>
      </c>
      <c r="J20" s="153">
        <f t="shared" si="1"/>
        <v>-30.397727272727266</v>
      </c>
    </row>
    <row r="21" spans="1:10" ht="13.5" customHeight="1">
      <c r="A21" s="152">
        <v>14</v>
      </c>
      <c r="B21" s="71" t="s">
        <v>118</v>
      </c>
      <c r="E21" s="95">
        <v>337.2</v>
      </c>
      <c r="F21" s="95">
        <v>481.5</v>
      </c>
      <c r="G21" s="125">
        <f t="shared" si="0"/>
        <v>-29.968847352024923</v>
      </c>
      <c r="H21" s="95">
        <v>335.1</v>
      </c>
      <c r="I21" s="95">
        <v>440.4</v>
      </c>
      <c r="J21" s="153">
        <f t="shared" si="1"/>
        <v>-23.9100817438692</v>
      </c>
    </row>
    <row r="22" spans="1:10" ht="13.5" customHeight="1">
      <c r="A22" s="152">
        <v>16</v>
      </c>
      <c r="B22" s="71" t="s">
        <v>119</v>
      </c>
      <c r="E22" s="95">
        <v>386.6</v>
      </c>
      <c r="F22" s="95">
        <v>501.9</v>
      </c>
      <c r="G22" s="125">
        <f t="shared" si="0"/>
        <v>-22.972703725841797</v>
      </c>
      <c r="H22" s="95">
        <v>227.2</v>
      </c>
      <c r="I22" s="95">
        <v>269</v>
      </c>
      <c r="J22" s="153">
        <f t="shared" si="1"/>
        <v>-15.539033457249076</v>
      </c>
    </row>
    <row r="23" spans="1:10" ht="13.5" customHeight="1">
      <c r="A23" s="152">
        <v>17</v>
      </c>
      <c r="B23" s="71" t="s">
        <v>120</v>
      </c>
      <c r="E23" s="95">
        <v>78</v>
      </c>
      <c r="F23" s="95">
        <v>114.1</v>
      </c>
      <c r="G23" s="125">
        <f t="shared" si="0"/>
        <v>-31.638913234005244</v>
      </c>
      <c r="H23" s="95">
        <v>237.2</v>
      </c>
      <c r="I23" s="95">
        <v>268.9</v>
      </c>
      <c r="J23" s="153">
        <f t="shared" si="1"/>
        <v>-11.788769059129791</v>
      </c>
    </row>
    <row r="24" spans="1:10" ht="13.5" customHeight="1">
      <c r="A24" s="152">
        <v>18</v>
      </c>
      <c r="B24" s="71" t="s">
        <v>121</v>
      </c>
      <c r="E24" s="95">
        <v>1061</v>
      </c>
      <c r="F24" s="95">
        <v>994.3</v>
      </c>
      <c r="G24" s="125">
        <f t="shared" si="0"/>
        <v>6.708236950618527</v>
      </c>
      <c r="H24" s="95">
        <v>121.6</v>
      </c>
      <c r="I24" s="95">
        <v>129.3</v>
      </c>
      <c r="J24" s="153">
        <f t="shared" si="1"/>
        <v>-5.9551430781129255</v>
      </c>
    </row>
    <row r="25" spans="1:10" ht="12">
      <c r="A25" s="81"/>
      <c r="E25" s="95"/>
      <c r="F25" s="95"/>
      <c r="G25" s="125"/>
      <c r="H25" s="95"/>
      <c r="I25" s="95"/>
      <c r="J25" s="153"/>
    </row>
    <row r="26" spans="1:10" ht="13.5" customHeight="1">
      <c r="A26" s="152">
        <v>21</v>
      </c>
      <c r="B26" s="71" t="s">
        <v>122</v>
      </c>
      <c r="E26" s="95">
        <v>1403</v>
      </c>
      <c r="F26" s="95">
        <v>1284.1</v>
      </c>
      <c r="G26" s="125">
        <f>SUM(E26/F26)*100-100</f>
        <v>9.259403473249762</v>
      </c>
      <c r="H26" s="95">
        <v>0</v>
      </c>
      <c r="I26" s="95">
        <v>0</v>
      </c>
      <c r="J26" s="154" t="s">
        <v>123</v>
      </c>
    </row>
    <row r="27" spans="1:13" ht="13.5" customHeight="1">
      <c r="A27" s="152">
        <v>23</v>
      </c>
      <c r="B27" s="71" t="s">
        <v>124</v>
      </c>
      <c r="E27" s="95">
        <v>2.2</v>
      </c>
      <c r="F27" s="95">
        <v>0</v>
      </c>
      <c r="G27" s="154" t="s">
        <v>123</v>
      </c>
      <c r="H27" s="95">
        <v>2.3</v>
      </c>
      <c r="I27" s="95">
        <v>0.2</v>
      </c>
      <c r="J27" s="154" t="s">
        <v>123</v>
      </c>
      <c r="K27" s="39"/>
      <c r="L27" s="39"/>
      <c r="M27" s="39"/>
    </row>
    <row r="28" spans="1:10" ht="12">
      <c r="A28" s="81"/>
      <c r="E28" s="95"/>
      <c r="F28" s="95"/>
      <c r="G28" s="155"/>
      <c r="H28" s="95"/>
      <c r="I28" s="95"/>
      <c r="J28" s="156"/>
    </row>
    <row r="29" spans="1:10" ht="13.5" customHeight="1">
      <c r="A29" s="152">
        <v>31</v>
      </c>
      <c r="B29" s="71" t="s">
        <v>125</v>
      </c>
      <c r="E29" s="95">
        <v>1058.5</v>
      </c>
      <c r="F29" s="95">
        <v>1287.1</v>
      </c>
      <c r="G29" s="125">
        <f>SUM(E29/F29)*100-100</f>
        <v>-17.760857742211172</v>
      </c>
      <c r="H29" s="95">
        <v>15.3</v>
      </c>
      <c r="I29" s="95">
        <v>0</v>
      </c>
      <c r="J29" s="154" t="s">
        <v>123</v>
      </c>
    </row>
    <row r="30" spans="1:10" ht="13.5" customHeight="1">
      <c r="A30" s="138">
        <v>32</v>
      </c>
      <c r="B30" s="71" t="s">
        <v>126</v>
      </c>
      <c r="E30" s="95">
        <v>1155.5</v>
      </c>
      <c r="F30" s="95">
        <v>790.6</v>
      </c>
      <c r="G30" s="125">
        <f>SUM(E30/F30)*100-100</f>
        <v>46.1548191247154</v>
      </c>
      <c r="H30" s="95">
        <v>839.7</v>
      </c>
      <c r="I30" s="95">
        <v>729</v>
      </c>
      <c r="J30" s="153">
        <f>SUM(H30/I30)*100-100</f>
        <v>15.18518518518519</v>
      </c>
    </row>
    <row r="31" spans="1:10" ht="13.5" customHeight="1">
      <c r="A31" s="138">
        <v>34</v>
      </c>
      <c r="B31" s="71" t="s">
        <v>127</v>
      </c>
      <c r="E31" s="95">
        <v>154.8</v>
      </c>
      <c r="F31" s="95">
        <v>171</v>
      </c>
      <c r="G31" s="125">
        <f>SUM(E31/F31)*100-100</f>
        <v>-9.473684210526315</v>
      </c>
      <c r="H31" s="95">
        <v>105.6</v>
      </c>
      <c r="I31" s="95">
        <v>118.4</v>
      </c>
      <c r="J31" s="153">
        <f>SUM(H31/I31)*100-100</f>
        <v>-10.810810810810821</v>
      </c>
    </row>
    <row r="32" spans="1:10" ht="12">
      <c r="A32" s="81"/>
      <c r="E32" s="95"/>
      <c r="F32" s="95"/>
      <c r="G32" s="125"/>
      <c r="H32" s="95"/>
      <c r="I32" s="95"/>
      <c r="J32" s="156"/>
    </row>
    <row r="33" spans="1:10" ht="13.5" customHeight="1">
      <c r="A33" s="138">
        <v>41</v>
      </c>
      <c r="B33" s="71" t="s">
        <v>128</v>
      </c>
      <c r="E33" s="95">
        <v>790.4</v>
      </c>
      <c r="F33" s="95">
        <v>2338.1</v>
      </c>
      <c r="G33" s="125">
        <f>SUM(E33/F33)*100-100</f>
        <v>-66.19477353406612</v>
      </c>
      <c r="H33" s="95">
        <v>0.1</v>
      </c>
      <c r="I33" s="95">
        <v>0.2</v>
      </c>
      <c r="J33" s="153">
        <f>SUM(H33/I33)*100-100</f>
        <v>-50</v>
      </c>
    </row>
    <row r="34" spans="1:10" ht="13.5" customHeight="1">
      <c r="A34" s="138">
        <v>45</v>
      </c>
      <c r="B34" s="71" t="s">
        <v>129</v>
      </c>
      <c r="E34" s="95">
        <v>113.6</v>
      </c>
      <c r="F34" s="95">
        <v>101.3</v>
      </c>
      <c r="G34" s="125">
        <f>SUM(E34/F34)*100-100</f>
        <v>12.142152023692006</v>
      </c>
      <c r="H34" s="95">
        <v>64.1</v>
      </c>
      <c r="I34" s="95">
        <v>69.1</v>
      </c>
      <c r="J34" s="153">
        <f>SUM(H34/I34)*100-100</f>
        <v>-7.235890014471778</v>
      </c>
    </row>
    <row r="35" spans="1:10" ht="12">
      <c r="A35" s="81"/>
      <c r="E35" s="95"/>
      <c r="F35" s="95"/>
      <c r="G35" s="125"/>
      <c r="H35" s="95"/>
      <c r="I35" s="95"/>
      <c r="J35" s="153"/>
    </row>
    <row r="36" spans="1:10" ht="13.5" customHeight="1">
      <c r="A36" s="138">
        <v>52</v>
      </c>
      <c r="B36" s="71" t="s">
        <v>130</v>
      </c>
      <c r="E36" s="95">
        <v>32.7</v>
      </c>
      <c r="F36" s="95">
        <v>63.8</v>
      </c>
      <c r="G36" s="125">
        <f>SUM(E36/F36)*100-100</f>
        <v>-48.74608150470219</v>
      </c>
      <c r="H36" s="95">
        <v>72.6</v>
      </c>
      <c r="I36" s="95">
        <v>119.5</v>
      </c>
      <c r="J36" s="153">
        <f>SUM(H36/I36)*100-100</f>
        <v>-39.24686192468619</v>
      </c>
    </row>
    <row r="37" spans="1:10" ht="13.5" customHeight="1">
      <c r="A37" s="138">
        <v>53</v>
      </c>
      <c r="B37" s="71" t="s">
        <v>131</v>
      </c>
      <c r="E37" s="95">
        <v>72.4</v>
      </c>
      <c r="F37" s="95">
        <v>130.4</v>
      </c>
      <c r="G37" s="125">
        <f>SUM(E37/F37)*100-100</f>
        <v>-44.47852760736196</v>
      </c>
      <c r="H37" s="95">
        <v>150.2</v>
      </c>
      <c r="I37" s="95">
        <v>260.7</v>
      </c>
      <c r="J37" s="153">
        <f>SUM(H37/I37)*100-100</f>
        <v>-42.385884158036056</v>
      </c>
    </row>
    <row r="38" spans="1:10" ht="13.5" customHeight="1">
      <c r="A38" s="138">
        <v>54</v>
      </c>
      <c r="B38" s="71" t="s">
        <v>132</v>
      </c>
      <c r="E38" s="95">
        <v>50.2</v>
      </c>
      <c r="F38" s="95">
        <v>97.6</v>
      </c>
      <c r="G38" s="125">
        <f>SUM(E38/F38)*100-100</f>
        <v>-48.565573770491795</v>
      </c>
      <c r="H38" s="95">
        <v>145.3</v>
      </c>
      <c r="I38" s="95">
        <v>220.3</v>
      </c>
      <c r="J38" s="153">
        <f>SUM(H38/I38)*100-100</f>
        <v>-34.044484793463454</v>
      </c>
    </row>
    <row r="39" spans="1:10" ht="13.5" customHeight="1">
      <c r="A39" s="138">
        <v>55</v>
      </c>
      <c r="B39" s="71" t="s">
        <v>133</v>
      </c>
      <c r="E39" s="95">
        <v>65.4</v>
      </c>
      <c r="F39" s="95">
        <v>86.7</v>
      </c>
      <c r="G39" s="125">
        <f>SUM(E39/F39)*100-100</f>
        <v>-24.567474048442904</v>
      </c>
      <c r="H39" s="95">
        <v>63.9</v>
      </c>
      <c r="I39" s="95">
        <v>100</v>
      </c>
      <c r="J39" s="153">
        <f>SUM(H39/I39)*100-100</f>
        <v>-36.1</v>
      </c>
    </row>
    <row r="40" spans="1:10" ht="13.5" customHeight="1">
      <c r="A40" s="138">
        <v>56</v>
      </c>
      <c r="B40" s="71" t="s">
        <v>134</v>
      </c>
      <c r="E40" s="95">
        <v>209.6</v>
      </c>
      <c r="F40" s="95">
        <v>296.9</v>
      </c>
      <c r="G40" s="125">
        <f>SUM(E40/F40)*100-100</f>
        <v>-29.403839676658805</v>
      </c>
      <c r="H40" s="95">
        <v>186.9</v>
      </c>
      <c r="I40" s="95">
        <v>225</v>
      </c>
      <c r="J40" s="153">
        <f>SUM(H40/I40)*100-100</f>
        <v>-16.933333333333337</v>
      </c>
    </row>
    <row r="41" spans="1:10" ht="12">
      <c r="A41" s="81"/>
      <c r="E41" s="95"/>
      <c r="F41" s="95"/>
      <c r="G41" s="155"/>
      <c r="H41" s="95"/>
      <c r="I41" s="95"/>
      <c r="J41" s="153"/>
    </row>
    <row r="42" spans="1:10" ht="13.5" customHeight="1">
      <c r="A42" s="138">
        <v>62</v>
      </c>
      <c r="B42" s="71" t="s">
        <v>135</v>
      </c>
      <c r="E42" s="95">
        <v>19.2</v>
      </c>
      <c r="F42" s="95">
        <v>1.8</v>
      </c>
      <c r="G42" s="125">
        <f>SUM(E42/F42)*100-100</f>
        <v>966.6666666666665</v>
      </c>
      <c r="H42" s="95">
        <v>14.4</v>
      </c>
      <c r="I42" s="95">
        <v>16.5</v>
      </c>
      <c r="J42" s="153">
        <f>SUM(H42/I42)*100-100</f>
        <v>-12.72727272727272</v>
      </c>
    </row>
    <row r="43" spans="1:10" ht="13.5" customHeight="1">
      <c r="A43" s="138">
        <v>63</v>
      </c>
      <c r="B43" s="71" t="s">
        <v>136</v>
      </c>
      <c r="E43" s="95">
        <v>233.9</v>
      </c>
      <c r="F43" s="95">
        <v>436.8</v>
      </c>
      <c r="G43" s="125">
        <f>SUM(E43/F43)*100-100</f>
        <v>-46.451465201465204</v>
      </c>
      <c r="H43" s="95">
        <v>122.3</v>
      </c>
      <c r="I43" s="95">
        <v>114.7</v>
      </c>
      <c r="J43" s="153">
        <f>SUM(H43/I43)*100-100</f>
        <v>6.625980819529204</v>
      </c>
    </row>
    <row r="44" spans="1:10" ht="13.5" customHeight="1">
      <c r="A44" s="138">
        <v>64</v>
      </c>
      <c r="B44" s="71" t="s">
        <v>137</v>
      </c>
      <c r="E44" s="95">
        <v>14.3</v>
      </c>
      <c r="F44" s="95">
        <v>2.5</v>
      </c>
      <c r="G44" s="125">
        <f>SUM(E44/F44)*100-100</f>
        <v>472.0000000000001</v>
      </c>
      <c r="H44" s="95">
        <v>2.3</v>
      </c>
      <c r="I44" s="95">
        <v>29.8</v>
      </c>
      <c r="J44" s="153">
        <f>SUM(H44/I44)*100-100</f>
        <v>-92.28187919463087</v>
      </c>
    </row>
    <row r="45" spans="1:10" ht="13.5" customHeight="1">
      <c r="A45" s="138">
        <v>69</v>
      </c>
      <c r="B45" s="71" t="s">
        <v>138</v>
      </c>
      <c r="E45" s="95">
        <v>139.2</v>
      </c>
      <c r="F45" s="95">
        <v>204.9</v>
      </c>
      <c r="G45" s="125">
        <f>SUM(E45/F45)*100-100</f>
        <v>-32.06442166910689</v>
      </c>
      <c r="H45" s="95">
        <v>148.1</v>
      </c>
      <c r="I45" s="95">
        <v>229.3</v>
      </c>
      <c r="J45" s="153">
        <f>SUM(H45/I45)*100-100</f>
        <v>-35.41212385521152</v>
      </c>
    </row>
    <row r="46" spans="1:10" ht="12">
      <c r="A46" s="81"/>
      <c r="E46" s="95"/>
      <c r="F46" s="95"/>
      <c r="G46" s="155"/>
      <c r="H46" s="95"/>
      <c r="I46" s="95"/>
      <c r="J46" s="153"/>
    </row>
    <row r="47" spans="1:10" ht="13.5" customHeight="1">
      <c r="A47" s="138">
        <v>71</v>
      </c>
      <c r="B47" s="71" t="s">
        <v>139</v>
      </c>
      <c r="E47" s="95">
        <v>0.4</v>
      </c>
      <c r="F47" s="95">
        <v>0.5</v>
      </c>
      <c r="G47" s="125">
        <f>SUM(E47/F47)*100-100</f>
        <v>-20</v>
      </c>
      <c r="H47" s="95">
        <v>1</v>
      </c>
      <c r="I47" s="95">
        <v>1.8</v>
      </c>
      <c r="J47" s="153">
        <f>SUM(H47/I47)*100-100</f>
        <v>-44.44444444444444</v>
      </c>
    </row>
    <row r="48" spans="1:10" ht="13.5" customHeight="1">
      <c r="A48" s="138">
        <v>72</v>
      </c>
      <c r="B48" s="71" t="s">
        <v>140</v>
      </c>
      <c r="E48" s="95">
        <v>167</v>
      </c>
      <c r="F48" s="95">
        <v>108</v>
      </c>
      <c r="G48" s="125">
        <f>SUM(E48/F48)*100-100</f>
        <v>54.62962962962962</v>
      </c>
      <c r="H48" s="95">
        <v>360.2</v>
      </c>
      <c r="I48" s="95">
        <v>719.4</v>
      </c>
      <c r="J48" s="153">
        <f>SUM(H48/I48)*100-100</f>
        <v>-49.930497636919654</v>
      </c>
    </row>
    <row r="49" spans="1:10" ht="12">
      <c r="A49" s="138"/>
      <c r="E49" s="95"/>
      <c r="F49" s="95"/>
      <c r="G49" s="155"/>
      <c r="H49" s="95"/>
      <c r="I49" s="95"/>
      <c r="J49" s="153"/>
    </row>
    <row r="50" spans="1:10" ht="13.5" customHeight="1">
      <c r="A50" s="138">
        <v>81</v>
      </c>
      <c r="B50" s="71" t="s">
        <v>141</v>
      </c>
      <c r="E50" s="95">
        <v>339.8</v>
      </c>
      <c r="F50" s="95">
        <v>514.9</v>
      </c>
      <c r="G50" s="125">
        <f>SUM(E50/F50)*100-100</f>
        <v>-34.00660322392697</v>
      </c>
      <c r="H50" s="95">
        <v>658.7</v>
      </c>
      <c r="I50" s="95">
        <v>824</v>
      </c>
      <c r="J50" s="153">
        <f>SUM(H50/I50)*100-100</f>
        <v>-20.06067961165047</v>
      </c>
    </row>
    <row r="51" spans="1:10" ht="13.5" customHeight="1">
      <c r="A51" s="138">
        <v>84</v>
      </c>
      <c r="B51" s="71" t="s">
        <v>142</v>
      </c>
      <c r="E51" s="95">
        <v>99.7</v>
      </c>
      <c r="F51" s="95">
        <v>177.2</v>
      </c>
      <c r="G51" s="125">
        <f>SUM(E51/F51)*100-100</f>
        <v>-43.73589164785553</v>
      </c>
      <c r="H51" s="95">
        <v>50.6</v>
      </c>
      <c r="I51" s="95">
        <v>49.6</v>
      </c>
      <c r="J51" s="153">
        <f>SUM(H51/I51)*100-100</f>
        <v>2.0161290322580783</v>
      </c>
    </row>
    <row r="52" spans="1:10" ht="13.5" customHeight="1">
      <c r="A52" s="138">
        <v>89</v>
      </c>
      <c r="B52" s="71" t="s">
        <v>143</v>
      </c>
      <c r="E52" s="95">
        <v>384.4</v>
      </c>
      <c r="F52" s="95">
        <v>551.2</v>
      </c>
      <c r="G52" s="125">
        <f>SUM(E52/F52)*100-100</f>
        <v>-30.261248185776495</v>
      </c>
      <c r="H52" s="95">
        <v>794.3</v>
      </c>
      <c r="I52" s="95">
        <v>1070.4</v>
      </c>
      <c r="J52" s="153">
        <f>SUM(H52/I52)*100-100</f>
        <v>-25.79409566517191</v>
      </c>
    </row>
    <row r="53" spans="1:10" ht="12">
      <c r="A53" s="81"/>
      <c r="E53" s="95"/>
      <c r="F53" s="95"/>
      <c r="G53" s="155"/>
      <c r="H53" s="95"/>
      <c r="I53" s="95"/>
      <c r="J53" s="153"/>
    </row>
    <row r="54" spans="1:10" ht="13.5" customHeight="1">
      <c r="A54" s="138">
        <v>91</v>
      </c>
      <c r="B54" s="71" t="s">
        <v>144</v>
      </c>
      <c r="E54" s="95">
        <v>193.3</v>
      </c>
      <c r="F54" s="95">
        <v>277.9</v>
      </c>
      <c r="G54" s="125">
        <f>SUM(E54/F54)*100-100</f>
        <v>-30.44260525368837</v>
      </c>
      <c r="H54" s="95">
        <v>405.3</v>
      </c>
      <c r="I54" s="95">
        <v>534.7</v>
      </c>
      <c r="J54" s="153">
        <f>SUM(H54/I54)*100-100</f>
        <v>-24.20048625397419</v>
      </c>
    </row>
    <row r="55" spans="1:10" ht="13.5" customHeight="1">
      <c r="A55" s="138">
        <v>93</v>
      </c>
      <c r="B55" s="71" t="s">
        <v>145</v>
      </c>
      <c r="E55" s="95"/>
      <c r="F55" s="95"/>
      <c r="G55" s="155"/>
      <c r="H55" s="95"/>
      <c r="I55" s="95"/>
      <c r="J55" s="153"/>
    </row>
    <row r="56" spans="1:10" ht="12">
      <c r="A56" s="138"/>
      <c r="B56" s="71" t="s">
        <v>146</v>
      </c>
      <c r="E56" s="95">
        <v>823.3</v>
      </c>
      <c r="F56" s="95">
        <v>1080.8</v>
      </c>
      <c r="G56" s="125">
        <f aca="true" t="shared" si="2" ref="G56:G61">SUM(E56/F56)*100-100</f>
        <v>-23.82494448556625</v>
      </c>
      <c r="H56" s="95">
        <v>1132.9</v>
      </c>
      <c r="I56" s="95">
        <v>1434.8</v>
      </c>
      <c r="J56" s="153">
        <f aca="true" t="shared" si="3" ref="J56:J61">SUM(H56/I56)*100-100</f>
        <v>-21.041260105938093</v>
      </c>
    </row>
    <row r="57" spans="1:10" ht="13.5" customHeight="1">
      <c r="A57" s="138">
        <v>94</v>
      </c>
      <c r="B57" s="71" t="s">
        <v>147</v>
      </c>
      <c r="E57" s="95">
        <v>342.7</v>
      </c>
      <c r="F57" s="95">
        <v>463.5</v>
      </c>
      <c r="G57" s="125">
        <f t="shared" si="2"/>
        <v>-26.06256742179073</v>
      </c>
      <c r="H57" s="95">
        <v>255.4</v>
      </c>
      <c r="I57" s="95">
        <v>362.3</v>
      </c>
      <c r="J57" s="153">
        <f t="shared" si="3"/>
        <v>-29.505934308584045</v>
      </c>
    </row>
    <row r="58" spans="1:10" ht="13.5" customHeight="1">
      <c r="A58" s="138">
        <v>95</v>
      </c>
      <c r="B58" s="71" t="s">
        <v>148</v>
      </c>
      <c r="E58" s="95">
        <v>226.2</v>
      </c>
      <c r="F58" s="95">
        <v>278.2</v>
      </c>
      <c r="G58" s="125">
        <f t="shared" si="2"/>
        <v>-18.691588785046733</v>
      </c>
      <c r="H58" s="95">
        <v>132.9</v>
      </c>
      <c r="I58" s="95">
        <v>173.8</v>
      </c>
      <c r="J58" s="153">
        <f t="shared" si="3"/>
        <v>-23.53279631760644</v>
      </c>
    </row>
    <row r="59" spans="1:10" ht="13.5" customHeight="1">
      <c r="A59" s="138">
        <v>96</v>
      </c>
      <c r="B59" s="71" t="s">
        <v>149</v>
      </c>
      <c r="E59" s="95">
        <v>670.3</v>
      </c>
      <c r="F59" s="95">
        <v>836.7</v>
      </c>
      <c r="G59" s="125">
        <f t="shared" si="2"/>
        <v>-19.887653878331548</v>
      </c>
      <c r="H59" s="95">
        <v>189.5</v>
      </c>
      <c r="I59" s="95">
        <v>250.6</v>
      </c>
      <c r="J59" s="153">
        <f t="shared" si="3"/>
        <v>-24.381484437350352</v>
      </c>
    </row>
    <row r="60" spans="1:10" ht="13.5" customHeight="1">
      <c r="A60" s="138">
        <v>97</v>
      </c>
      <c r="B60" s="71" t="s">
        <v>150</v>
      </c>
      <c r="E60" s="95">
        <v>1302.5</v>
      </c>
      <c r="F60" s="95">
        <v>1891.9</v>
      </c>
      <c r="G60" s="125">
        <f t="shared" si="2"/>
        <v>-31.153866483429354</v>
      </c>
      <c r="H60" s="95">
        <v>982.2</v>
      </c>
      <c r="I60" s="95">
        <v>1422</v>
      </c>
      <c r="J60" s="153">
        <f t="shared" si="3"/>
        <v>-30.9282700421941</v>
      </c>
    </row>
    <row r="61" spans="1:10" ht="13.5" customHeight="1">
      <c r="A61" s="138">
        <v>99</v>
      </c>
      <c r="B61" s="71" t="s">
        <v>151</v>
      </c>
      <c r="E61" s="95">
        <v>2135.2</v>
      </c>
      <c r="F61" s="95">
        <v>2787.7</v>
      </c>
      <c r="G61" s="125">
        <f t="shared" si="2"/>
        <v>-23.406392366466974</v>
      </c>
      <c r="H61" s="95">
        <v>1988.2</v>
      </c>
      <c r="I61" s="95">
        <v>2562.7</v>
      </c>
      <c r="J61" s="153">
        <f t="shared" si="3"/>
        <v>-22.41776251609629</v>
      </c>
    </row>
    <row r="62" spans="1:10" ht="12">
      <c r="A62" s="138"/>
      <c r="E62" s="95"/>
      <c r="F62" s="95"/>
      <c r="G62" s="125"/>
      <c r="H62" s="95"/>
      <c r="I62" s="95"/>
      <c r="J62" s="153"/>
    </row>
    <row r="63" spans="1:10" ht="13.5" customHeight="1">
      <c r="A63" s="138"/>
      <c r="B63" s="71" t="s">
        <v>152</v>
      </c>
      <c r="E63" s="95">
        <v>195.6</v>
      </c>
      <c r="F63" s="95">
        <v>223.6</v>
      </c>
      <c r="G63" s="125">
        <f>SUM(E63/F63)*100-100</f>
        <v>-12.522361359570667</v>
      </c>
      <c r="H63" s="95">
        <v>246.1</v>
      </c>
      <c r="I63" s="95">
        <v>377.7</v>
      </c>
      <c r="J63" s="153">
        <f>SUM(H63/I63)*100-100</f>
        <v>-34.842467566851994</v>
      </c>
    </row>
    <row r="64" spans="1:10" ht="12">
      <c r="A64" s="93"/>
      <c r="E64" s="95"/>
      <c r="F64" s="95"/>
      <c r="G64" s="125"/>
      <c r="H64" s="95"/>
      <c r="I64" s="95"/>
      <c r="J64" s="153"/>
    </row>
    <row r="65" spans="1:10" ht="13.5" customHeight="1">
      <c r="A65" s="81"/>
      <c r="B65" s="75" t="s">
        <v>153</v>
      </c>
      <c r="C65" s="157"/>
      <c r="D65" s="75"/>
      <c r="E65" s="104">
        <v>15796.5</v>
      </c>
      <c r="F65" s="104">
        <v>20421.8</v>
      </c>
      <c r="G65" s="126">
        <f>SUM(E65/F65)*100-100</f>
        <v>-22.64883604775288</v>
      </c>
      <c r="H65" s="104">
        <v>11318</v>
      </c>
      <c r="I65" s="104">
        <v>14375.2</v>
      </c>
      <c r="J65" s="158">
        <f>SUM(H65/I65)*100-100</f>
        <v>-21.2671823696366</v>
      </c>
    </row>
    <row r="66" ht="12">
      <c r="A66" s="71" t="s">
        <v>154</v>
      </c>
    </row>
    <row r="67" spans="1:9" ht="13.5" customHeight="1">
      <c r="A67" s="71" t="s">
        <v>98</v>
      </c>
      <c r="E67" s="106"/>
      <c r="F67" s="106"/>
      <c r="G67" s="106"/>
      <c r="H67" s="106"/>
      <c r="I67" s="106"/>
    </row>
    <row r="68" ht="13.5" customHeight="1">
      <c r="A68" s="39"/>
    </row>
    <row r="69" ht="13.5" customHeight="1"/>
    <row r="70" spans="5:9" ht="13.5" customHeight="1">
      <c r="E70" s="160">
        <f>SUM(E12:E64)</f>
        <v>15796.299999999997</v>
      </c>
      <c r="F70" s="160">
        <f>SUM(F12:F64)</f>
        <v>20421.6</v>
      </c>
      <c r="G70" s="160"/>
      <c r="H70" s="160">
        <f>SUM(H12:H65)</f>
        <v>22635.800000000003</v>
      </c>
      <c r="I70" s="160">
        <f>SUM(I12:I64)</f>
        <v>14375.3</v>
      </c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mergeCells count="4">
    <mergeCell ref="E5:G6"/>
    <mergeCell ref="H5:J6"/>
    <mergeCell ref="E9:F10"/>
    <mergeCell ref="H9:I10"/>
  </mergeCells>
  <printOptions/>
  <pageMargins left="0.53" right="0.22" top="0.2" bottom="0.15748031496062992" header="0.18" footer="0.17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2009-09-10T05:53:47Z</cp:lastPrinted>
  <dcterms:created xsi:type="dcterms:W3CDTF">2008-09-02T12:22:41Z</dcterms:created>
  <dcterms:modified xsi:type="dcterms:W3CDTF">2009-09-10T06:15:44Z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