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Sep 09 S1" sheetId="2" r:id="rId2"/>
    <sheet name="Januar bis Sep 09 S2" sheetId="3" r:id="rId3"/>
    <sheet name="Januar bis Sep 09 S3" sheetId="4" r:id="rId4"/>
    <sheet name="Januar bis Sep 09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Sep 09 S2'!$A:$XFD</definedName>
    <definedName name="DATABASE" localSheetId="3">'Januar bis Sep 09 S3'!$A:$XFD</definedName>
    <definedName name="DATABASE" localSheetId="4">'Januar bis Sep 09 S4'!$A:$XFD</definedName>
    <definedName name="DATABASE">'[1]3GÜTER'!#REF!</definedName>
    <definedName name="_xlnm.Print_Area" localSheetId="1">'Januar bis Sep 09 S1'!$A$1:$J$61</definedName>
    <definedName name="_xlnm.Print_Area" localSheetId="2">'Januar bis Sep 09 S2'!$A$1:$I$66</definedName>
    <definedName name="_xlnm.Print_Area" localSheetId="3">'Januar bis Sep 09 S3'!$A$1:$H$67</definedName>
    <definedName name="_xlnm.Print_Area" localSheetId="4">'Januar bis Sep 09 S4'!$A$1:$J$68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Sep 09 S1'!$A$1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Sep 09 S2'!#REF!</definedName>
    <definedName name="CRITERIA" localSheetId="3">'Januar bis Sep 09 S3'!#REF!</definedName>
    <definedName name="CRITERIA" localSheetId="4">'Januar bis Sep 09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<sst xmlns="http://schemas.openxmlformats.org/spreadsheetml/2006/main" count="286" uniqueCount="157">
  <si>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</si>
  <si>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</si>
  <si>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</si>
  <si>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</si>
  <si>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</si>
  <si>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</si>
  <si>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</si>
  <si>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</si>
  <si>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</si>
  <si>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</si>
  <si>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</si>
  <si>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</si>
  <si>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</si>
  <si>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</si>
  <si>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</si>
  <si>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</si>
  <si>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</si>
  <si>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</si>
  <si>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</si>
  <si>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</si>
  <si>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</si>
  <si>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</si>
  <si>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</si>
  <si>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</si>
  <si>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</si>
  <si>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</si>
  <si>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</si>
  <si>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</si>
  <si>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</si>
  <si>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</si>
  <si>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</si>
  <si>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</si>
  <si>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</si>
  <si>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</si>
  <si>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</si>
  <si>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</si>
  <si>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</si>
  <si>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</si>
  <si>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</si>
  <si>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</si>
  <si>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</si>
  <si>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</si>
  <si>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</si>
  <si>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</si>
  <si>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</si>
  <si>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</si>
  <si>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</si>
  <si>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</si>
  <si>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</si>
  <si>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</si>
  <si>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</si>
  <si>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</si>
  <si>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</si>
  <si>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</si>
  <si>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</si>
  <si>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</si>
  <si>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</si>
  <si>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</si>
  <si>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</si>
  <si>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</si>
  <si>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</si>
  <si>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</si>
  <si>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</si>
  <si>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</si>
  <si>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</si>
  <si>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</si>
  <si>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</si>
  <si>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</si>
  <si>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</si>
  <si>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</si>
  <si>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</si>
  <si>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</si>
  <si>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</si>
  <si>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</si>
  <si>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</si>
  <si>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</si>
  <si>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</si>
  <si>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</si>
  <si>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</si>
  <si>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</si>
  <si>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</si>
  <si>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</si>
  <si>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</si>
  <si>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</si>
  <si>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</si>
  <si>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</si>
  <si>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</si>
  <si>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</si>
  <si>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</si>
  <si>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</si>
  <si>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</si>
  <si>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</si>
  <si>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</si>
  <si>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</si>
  <si>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</si>
  <si>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</si>
  <si>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</si>
  <si>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</si>
  <si>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</si>
  <si>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</si>
  <si>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</si>
  <si>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</si>
  <si>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</si>
  <si>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</si>
  <si>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</si>
  <si>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</si>
  <si>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</si>
  <si>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</si>
  <si>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</si>
  <si>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</si>
  <si>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</si>
  <si>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</si>
  <si>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</si>
  <si>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</si>
  <si>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</si>
  <si>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</si>
  <si>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</si>
  <si>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</si>
  <si>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</si>
  <si>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</si>
  <si>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</si>
  <si>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</si>
  <si>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</si>
  <si>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</si>
  <si>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</si>
  <si>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</si>
  <si>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</si>
  <si>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</si>
  <si>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</si>
  <si>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</si>
  <si>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</si>
  <si>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</si>
  <si>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</si>
  <si>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</si>
  <si>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</si>
  <si>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</si>
  <si>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</si>
  <si>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</si>
  <si>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</si>
  <si>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</si>
  <si>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</si>
  <si>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</si>
  <si>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</si>
  <si>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</si>
  <si>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</si>
  <si>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</si>
  <si>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</si>
  <si>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</si>
  <si>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</si>
  <si>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H II 2 - vj 3/09 H</t>
  </si>
  <si>
    <t>Januar bis September 2009</t>
  </si>
  <si>
    <t>Seeverkehr des Hafens Hamburg Januar bis September 2009</t>
  </si>
  <si>
    <t xml:space="preserve">3. Vierteljahr </t>
  </si>
  <si>
    <t>Januar bis September</t>
  </si>
  <si>
    <t xml:space="preserve">                -</t>
  </si>
  <si>
    <t xml:space="preserve">                   -</t>
  </si>
  <si>
    <t xml:space="preserve">                  -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</si>
</sst>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11" fillId="2" borderId="0" xfId="24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10" fillId="2" borderId="0" xfId="24" applyFont="1" applyFill="1" applyAlignment="1">
      <alignment horizontal="centerContinuous"/>
      <protection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0" fontId="5" fillId="2" borderId="0" xfId="27" applyFont="1" applyFill="1" applyAlignment="1">
      <alignment horizontal="centerContinuous"/>
      <protection/>
    </xf>
    <xf numFmtId="173" fontId="5" fillId="2" borderId="0" xfId="27" applyNumberFormat="1" applyFont="1" applyFill="1" applyAlignment="1">
      <alignment horizontal="centerContinuous"/>
      <protection/>
    </xf>
    <xf numFmtId="177" fontId="5" fillId="2" borderId="0" xfId="27" applyNumberFormat="1" applyFont="1" applyFill="1" applyAlignment="1">
      <alignment horizontal="centerContinuous"/>
      <protection/>
    </xf>
    <xf numFmtId="0" fontId="5" fillId="2" borderId="0" xfId="27" applyFont="1" applyFill="1">
      <alignment/>
      <protection/>
    </xf>
    <xf numFmtId="0" fontId="17" fillId="2" borderId="0" xfId="27" applyFont="1" applyFill="1">
      <alignment/>
      <protection/>
    </xf>
    <xf numFmtId="173" fontId="5" fillId="2" borderId="0" xfId="27" applyNumberFormat="1" applyFont="1" applyFill="1">
      <alignment/>
      <protection/>
    </xf>
    <xf numFmtId="177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5" fillId="2" borderId="3" xfId="27" applyFont="1" applyFill="1" applyBorder="1">
      <alignment/>
      <protection/>
    </xf>
    <xf numFmtId="0" fontId="5" fillId="2" borderId="1" xfId="27" applyFont="1" applyFill="1" applyBorder="1">
      <alignment/>
      <protection/>
    </xf>
    <xf numFmtId="173" fontId="5" fillId="2" borderId="2" xfId="27" applyNumberFormat="1" applyFont="1" applyFill="1" applyBorder="1">
      <alignment/>
      <protection/>
    </xf>
    <xf numFmtId="177" fontId="5" fillId="2" borderId="3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0" fontId="5" fillId="2" borderId="5" xfId="27" applyFont="1" applyFill="1" applyBorder="1">
      <alignment/>
      <protection/>
    </xf>
    <xf numFmtId="0" fontId="5" fillId="2" borderId="9" xfId="27" applyFont="1" applyFill="1" applyBorder="1" applyAlignment="1">
      <alignment horizontal="centerContinuous"/>
      <protection/>
    </xf>
    <xf numFmtId="0" fontId="5" fillId="2" borderId="10" xfId="27" applyFont="1" applyFill="1" applyBorder="1" applyAlignment="1">
      <alignment horizontal="centerContinuous"/>
      <protection/>
    </xf>
    <xf numFmtId="176" fontId="5" fillId="2" borderId="11" xfId="27" applyNumberFormat="1" applyFont="1" applyFill="1" applyBorder="1" applyAlignment="1">
      <alignment horizontal="centerContinuous"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177" fontId="5" fillId="2" borderId="11" xfId="27" applyNumberFormat="1" applyFont="1" applyFill="1" applyBorder="1">
      <alignment/>
      <protection/>
    </xf>
    <xf numFmtId="177" fontId="5" fillId="2" borderId="11" xfId="27" applyNumberFormat="1" applyFont="1" applyFill="1" applyBorder="1" applyAlignment="1">
      <alignment horizontal="centerContinuous"/>
      <protection/>
    </xf>
    <xf numFmtId="0" fontId="5" fillId="2" borderId="15" xfId="27" applyFont="1" applyFill="1" applyBorder="1" applyAlignment="1">
      <alignment horizontal="center"/>
      <protection/>
    </xf>
    <xf numFmtId="177" fontId="5" fillId="2" borderId="12" xfId="27" applyNumberFormat="1" applyFont="1" applyFill="1" applyBorder="1" applyAlignment="1">
      <alignment horizontal="center"/>
      <protection/>
    </xf>
    <xf numFmtId="177" fontId="5" fillId="2" borderId="13" xfId="27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8" xfId="27" applyFont="1" applyFill="1" applyBorder="1">
      <alignment/>
      <protection/>
    </xf>
    <xf numFmtId="177" fontId="5" fillId="2" borderId="14" xfId="27" applyNumberFormat="1" applyFont="1" applyFill="1" applyBorder="1" applyAlignment="1">
      <alignment horizontal="center"/>
      <protection/>
    </xf>
    <xf numFmtId="170" fontId="5" fillId="2" borderId="13" xfId="27" applyNumberFormat="1" applyFont="1" applyFill="1" applyBorder="1">
      <alignment/>
      <protection/>
    </xf>
    <xf numFmtId="0" fontId="5" fillId="2" borderId="13" xfId="27" applyFont="1" applyFill="1" applyBorder="1">
      <alignment/>
      <protection/>
    </xf>
    <xf numFmtId="173" fontId="5" fillId="2" borderId="13" xfId="27" applyNumberFormat="1" applyFont="1" applyFill="1" applyBorder="1">
      <alignment/>
      <protection/>
    </xf>
    <xf numFmtId="177" fontId="5" fillId="2" borderId="13" xfId="27" applyNumberFormat="1" applyFont="1" applyFill="1" applyBorder="1">
      <alignment/>
      <protection/>
    </xf>
    <xf numFmtId="175" fontId="5" fillId="2" borderId="13" xfId="27" applyNumberFormat="1" applyFont="1" applyFill="1" applyBorder="1">
      <alignment/>
      <protection/>
    </xf>
    <xf numFmtId="179" fontId="5" fillId="2" borderId="13" xfId="27" applyNumberFormat="1" applyFont="1" applyFill="1" applyBorder="1">
      <alignment/>
      <protection/>
    </xf>
    <xf numFmtId="170" fontId="5" fillId="2" borderId="4" xfId="27" applyNumberFormat="1" applyFont="1" applyFill="1" applyBorder="1">
      <alignment/>
      <protection/>
    </xf>
    <xf numFmtId="170" fontId="5" fillId="2" borderId="13" xfId="28" applyNumberFormat="1" applyFont="1" applyFill="1" applyBorder="1" applyAlignment="1">
      <alignment horizontal="left"/>
      <protection/>
    </xf>
    <xf numFmtId="176" fontId="5" fillId="2" borderId="13" xfId="27" applyNumberFormat="1" applyFont="1" applyFill="1" applyBorder="1">
      <alignment/>
      <protection/>
    </xf>
    <xf numFmtId="178" fontId="5" fillId="2" borderId="13" xfId="27" applyNumberFormat="1" applyFont="1" applyFill="1" applyBorder="1">
      <alignment/>
      <protection/>
    </xf>
    <xf numFmtId="173" fontId="5" fillId="2" borderId="14" xfId="27" applyNumberFormat="1" applyFont="1" applyFill="1" applyBorder="1">
      <alignment/>
      <protection/>
    </xf>
    <xf numFmtId="170" fontId="5" fillId="2" borderId="12" xfId="27" applyNumberFormat="1" applyFont="1" applyFill="1" applyBorder="1">
      <alignment/>
      <protection/>
    </xf>
    <xf numFmtId="175" fontId="5" fillId="2" borderId="12" xfId="27" applyNumberFormat="1" applyFont="1" applyFill="1" applyBorder="1">
      <alignment/>
      <protection/>
    </xf>
    <xf numFmtId="179" fontId="5" fillId="2" borderId="12" xfId="27" applyNumberFormat="1" applyFont="1" applyFill="1" applyBorder="1">
      <alignment/>
      <protection/>
    </xf>
    <xf numFmtId="170" fontId="5" fillId="2" borderId="0" xfId="27" applyNumberFormat="1" applyFont="1" applyFill="1">
      <alignment/>
      <protection/>
    </xf>
    <xf numFmtId="170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76" fontId="5" fillId="2" borderId="0" xfId="27" applyNumberFormat="1" applyFont="1" applyFill="1" applyAlignment="1">
      <alignment horizontal="centerContinuous"/>
      <protection/>
    </xf>
    <xf numFmtId="173" fontId="5" fillId="2" borderId="0" xfId="27" applyNumberFormat="1" applyFont="1" applyFill="1" applyBorder="1" applyAlignment="1">
      <alignment horizontal="centerContinuous"/>
      <protection/>
    </xf>
    <xf numFmtId="176" fontId="5" fillId="2" borderId="0" xfId="27" applyNumberFormat="1" applyFont="1" applyFill="1">
      <alignment/>
      <protection/>
    </xf>
    <xf numFmtId="173" fontId="5" fillId="2" borderId="0" xfId="27" applyNumberFormat="1" applyFont="1" applyFill="1" applyBorder="1">
      <alignment/>
      <protection/>
    </xf>
    <xf numFmtId="176" fontId="5" fillId="2" borderId="2" xfId="27" applyNumberFormat="1" applyFont="1" applyFill="1" applyBorder="1">
      <alignment/>
      <protection/>
    </xf>
    <xf numFmtId="173" fontId="5" fillId="2" borderId="3" xfId="27" applyNumberFormat="1" applyFont="1" applyFill="1" applyBorder="1">
      <alignment/>
      <protection/>
    </xf>
    <xf numFmtId="173" fontId="5" fillId="2" borderId="11" xfId="27" applyNumberFormat="1" applyFont="1" applyFill="1" applyBorder="1">
      <alignment/>
      <protection/>
    </xf>
    <xf numFmtId="173" fontId="5" fillId="2" borderId="11" xfId="27" applyNumberFormat="1" applyFont="1" applyFill="1" applyBorder="1" applyAlignment="1">
      <alignment horizontal="centerContinuous"/>
      <protection/>
    </xf>
    <xf numFmtId="173" fontId="5" fillId="2" borderId="12" xfId="27" applyNumberFormat="1" applyFont="1" applyFill="1" applyBorder="1" applyAlignment="1">
      <alignment horizontal="center"/>
      <protection/>
    </xf>
    <xf numFmtId="173" fontId="5" fillId="2" borderId="13" xfId="27" applyNumberFormat="1" applyFont="1" applyFill="1" applyBorder="1" applyAlignment="1">
      <alignment horizontal="center"/>
      <protection/>
    </xf>
    <xf numFmtId="173" fontId="5" fillId="2" borderId="14" xfId="27" applyNumberFormat="1" applyFont="1" applyFill="1" applyBorder="1" applyAlignment="1">
      <alignment horizontal="center"/>
      <protection/>
    </xf>
    <xf numFmtId="173" fontId="5" fillId="2" borderId="12" xfId="27" applyNumberFormat="1" applyFont="1" applyFill="1" applyBorder="1">
      <alignment/>
      <protection/>
    </xf>
    <xf numFmtId="0" fontId="5" fillId="2" borderId="2" xfId="27" applyFont="1" applyFill="1" applyBorder="1" applyAlignment="1">
      <alignment horizontal="centerContinuous"/>
      <protection/>
    </xf>
    <xf numFmtId="0" fontId="18" fillId="2" borderId="0" xfId="27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168" fontId="5" fillId="2" borderId="0" xfId="27" applyNumberFormat="1" applyFont="1" applyFill="1" applyAlignment="1">
      <alignment horizontal="centerContinuous"/>
      <protection/>
    </xf>
    <xf numFmtId="171" fontId="5" fillId="2" borderId="0" xfId="27" applyNumberFormat="1" applyFont="1" applyFill="1" applyAlignment="1">
      <alignment horizontal="centerContinuous"/>
      <protection/>
    </xf>
    <xf numFmtId="0" fontId="5" fillId="2" borderId="0" xfId="28" applyFont="1" applyFill="1">
      <alignment/>
      <protection/>
    </xf>
    <xf numFmtId="168" fontId="5" fillId="2" borderId="0" xfId="27" applyNumberFormat="1" applyFont="1" applyFill="1">
      <alignment/>
      <protection/>
    </xf>
    <xf numFmtId="171" fontId="5" fillId="2" borderId="0" xfId="27" applyNumberFormat="1" applyFont="1" applyFill="1">
      <alignment/>
      <protection/>
    </xf>
    <xf numFmtId="0" fontId="5" fillId="2" borderId="0" xfId="27" applyFont="1" applyFill="1" applyAlignment="1">
      <alignment horizontal="center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168" fontId="5" fillId="2" borderId="10" xfId="27" applyNumberFormat="1" applyFont="1" applyFill="1" applyBorder="1" applyAlignment="1">
      <alignment horizontal="centerContinuous"/>
      <protection/>
    </xf>
    <xf numFmtId="171" fontId="5" fillId="2" borderId="11" xfId="27" applyNumberFormat="1" applyFont="1" applyFill="1" applyBorder="1" applyAlignment="1">
      <alignment horizontal="centerContinuous"/>
      <protection/>
    </xf>
    <xf numFmtId="173" fontId="5" fillId="2" borderId="10" xfId="27" applyNumberFormat="1" applyFont="1" applyFill="1" applyBorder="1" applyAlignment="1">
      <alignment horizontal="centerContinuous"/>
      <protection/>
    </xf>
    <xf numFmtId="171" fontId="5" fillId="2" borderId="12" xfId="27" applyNumberFormat="1" applyFont="1" applyFill="1" applyBorder="1" applyAlignment="1">
      <alignment horizontal="center"/>
      <protection/>
    </xf>
    <xf numFmtId="173" fontId="5" fillId="2" borderId="1" xfId="27" applyNumberFormat="1" applyFont="1" applyFill="1" applyBorder="1" applyAlignment="1">
      <alignment horizontal="center"/>
      <protection/>
    </xf>
    <xf numFmtId="171" fontId="5" fillId="2" borderId="13" xfId="27" applyNumberFormat="1" applyFont="1" applyFill="1" applyBorder="1" applyAlignment="1">
      <alignment horizontal="center"/>
      <protection/>
    </xf>
    <xf numFmtId="173" fontId="5" fillId="2" borderId="4" xfId="27" applyNumberFormat="1" applyFont="1" applyFill="1" applyBorder="1" applyAlignment="1">
      <alignment horizontal="center"/>
      <protection/>
    </xf>
    <xf numFmtId="0" fontId="5" fillId="2" borderId="6" xfId="27" applyFont="1" applyFill="1" applyBorder="1">
      <alignment/>
      <protection/>
    </xf>
    <xf numFmtId="171" fontId="5" fillId="2" borderId="14" xfId="27" applyNumberFormat="1" applyFont="1" applyFill="1" applyBorder="1" applyAlignment="1">
      <alignment horizontal="center"/>
      <protection/>
    </xf>
    <xf numFmtId="173" fontId="5" fillId="2" borderId="6" xfId="27" applyNumberFormat="1" applyFont="1" applyFill="1" applyBorder="1" applyAlignment="1">
      <alignment horizontal="center"/>
      <protection/>
    </xf>
    <xf numFmtId="168" fontId="5" fillId="2" borderId="12" xfId="27" applyNumberFormat="1" applyFont="1" applyFill="1" applyBorder="1">
      <alignment/>
      <protection/>
    </xf>
    <xf numFmtId="171" fontId="5" fillId="2" borderId="12" xfId="27" applyNumberFormat="1" applyFont="1" applyFill="1" applyBorder="1">
      <alignment/>
      <protection/>
    </xf>
    <xf numFmtId="173" fontId="5" fillId="2" borderId="1" xfId="27" applyNumberFormat="1" applyFont="1" applyFill="1" applyBorder="1">
      <alignment/>
      <protection/>
    </xf>
    <xf numFmtId="169" fontId="5" fillId="2" borderId="5" xfId="27" applyNumberFormat="1" applyFont="1" applyFill="1" applyBorder="1" applyAlignment="1">
      <alignment horizontal="center"/>
      <protection/>
    </xf>
    <xf numFmtId="179" fontId="5" fillId="2" borderId="4" xfId="27" applyNumberFormat="1" applyFont="1" applyFill="1" applyBorder="1">
      <alignment/>
      <protection/>
    </xf>
    <xf numFmtId="178" fontId="5" fillId="2" borderId="4" xfId="27" applyNumberFormat="1" applyFont="1" applyFill="1" applyBorder="1" applyAlignment="1">
      <alignment horizontal="left"/>
      <protection/>
    </xf>
    <xf numFmtId="175" fontId="5" fillId="2" borderId="13" xfId="27" applyNumberFormat="1" applyFont="1" applyFill="1" applyBorder="1" applyAlignment="1">
      <alignment horizontal="justify"/>
      <protection/>
    </xf>
    <xf numFmtId="173" fontId="5" fillId="2" borderId="4" xfId="27" applyNumberFormat="1" applyFont="1" applyFill="1" applyBorder="1" applyAlignment="1">
      <alignment horizontal="justify"/>
      <protection/>
    </xf>
    <xf numFmtId="0" fontId="5" fillId="2" borderId="8" xfId="27" applyFont="1" applyFill="1" applyBorder="1" applyAlignment="1">
      <alignment horizontal="center"/>
      <protection/>
    </xf>
    <xf numFmtId="0" fontId="0" fillId="2" borderId="2" xfId="0" applyFill="1" applyBorder="1" applyAlignment="1">
      <alignment/>
    </xf>
    <xf numFmtId="179" fontId="5" fillId="2" borderId="1" xfId="27" applyNumberFormat="1" applyFont="1" applyFill="1" applyBorder="1">
      <alignment/>
      <protection/>
    </xf>
    <xf numFmtId="170" fontId="5" fillId="2" borderId="0" xfId="27" applyNumberFormat="1" applyFont="1" applyFill="1" applyBorder="1">
      <alignment/>
      <protection/>
    </xf>
    <xf numFmtId="179" fontId="5" fillId="2" borderId="0" xfId="27" applyNumberFormat="1" applyFont="1" applyFill="1" applyBorder="1">
      <alignment/>
      <protection/>
    </xf>
    <xf numFmtId="0" fontId="5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81" fontId="0" fillId="2" borderId="0" xfId="24" applyNumberFormat="1" applyFont="1" applyFill="1">
      <alignment/>
      <protection/>
    </xf>
    <xf numFmtId="172" fontId="0" fillId="2" borderId="0" xfId="24" applyNumberFormat="1" applyFont="1" applyFill="1">
      <alignment/>
      <protection/>
    </xf>
    <xf numFmtId="180" fontId="5" fillId="2" borderId="13" xfId="24" applyNumberFormat="1" applyFont="1" applyFill="1" applyBorder="1">
      <alignment/>
      <protection/>
    </xf>
    <xf numFmtId="178" fontId="5" fillId="2" borderId="13" xfId="27" applyNumberFormat="1" applyFont="1" applyFill="1" applyBorder="1" applyAlignment="1">
      <alignment horizontal="left"/>
      <protection/>
    </xf>
    <xf numFmtId="0" fontId="17" fillId="2" borderId="0" xfId="27" applyFont="1" applyFill="1" applyAlignment="1">
      <alignment horizontal="left"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2" fillId="2" borderId="9" xfId="24" applyFont="1" applyFill="1" applyBorder="1" applyAlignment="1">
      <alignment horizontal="center"/>
      <protection/>
    </xf>
    <xf numFmtId="0" fontId="12" fillId="2" borderId="11" xfId="24" applyFont="1" applyFill="1" applyBorder="1" applyAlignment="1">
      <alignment horizontal="center"/>
      <protection/>
    </xf>
    <xf numFmtId="180" fontId="10" fillId="2" borderId="13" xfId="24" applyNumberFormat="1" applyFont="1" applyFill="1" applyBorder="1" applyAlignment="1">
      <alignment vertical="center"/>
      <protection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3" fillId="2" borderId="0" xfId="24" applyFont="1" applyFill="1" applyAlignment="1">
      <alignment horizontal="center"/>
      <protection/>
    </xf>
    <xf numFmtId="0" fontId="5" fillId="2" borderId="1" xfId="27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5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3" borderId="7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95250</xdr:rowOff>
    </xdr:from>
    <xdr:to>
      <xdr:col>4</xdr:col>
      <xdr:colOff>190500</xdr:colOff>
      <xdr:row>27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39528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57</xdr:row>
      <xdr:rowOff>95250</xdr:rowOff>
    </xdr:from>
    <xdr:to>
      <xdr:col>9</xdr:col>
      <xdr:colOff>400050</xdr:colOff>
      <xdr:row>60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8896350"/>
          <a:ext cx="5991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54</xdr:row>
      <xdr:rowOff>66675</xdr:rowOff>
    </xdr:from>
    <xdr:to>
      <xdr:col>4</xdr:col>
      <xdr:colOff>819150</xdr:colOff>
      <xdr:row>55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84296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480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65</xdr:row>
      <xdr:rowOff>66675</xdr:rowOff>
    </xdr:from>
    <xdr:to>
      <xdr:col>14</xdr:col>
      <xdr:colOff>76200</xdr:colOff>
      <xdr:row>65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1087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64</xdr:row>
      <xdr:rowOff>161925</xdr:rowOff>
    </xdr:from>
    <xdr:to>
      <xdr:col>18</xdr:col>
      <xdr:colOff>590550</xdr:colOff>
      <xdr:row>64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906500" y="11010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67</xdr:row>
      <xdr:rowOff>57150</xdr:rowOff>
    </xdr:from>
    <xdr:to>
      <xdr:col>32</xdr:col>
      <xdr:colOff>504825</xdr:colOff>
      <xdr:row>67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92675" y="11420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66</xdr:row>
      <xdr:rowOff>47625</xdr:rowOff>
    </xdr:from>
    <xdr:to>
      <xdr:col>7</xdr:col>
      <xdr:colOff>2000250</xdr:colOff>
      <xdr:row>66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161925</xdr:rowOff>
    </xdr:from>
    <xdr:to>
      <xdr:col>8</xdr:col>
      <xdr:colOff>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4850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099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64</xdr:row>
      <xdr:rowOff>161925</xdr:rowOff>
    </xdr:from>
    <xdr:to>
      <xdr:col>0</xdr:col>
      <xdr:colOff>533400</xdr:colOff>
      <xdr:row>64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8575" y="1088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67</xdr:row>
      <xdr:rowOff>57150</xdr:rowOff>
    </xdr:from>
    <xdr:to>
      <xdr:col>14</xdr:col>
      <xdr:colOff>504825</xdr:colOff>
      <xdr:row>67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12966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S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203" t="s">
        <v>17</v>
      </c>
      <c r="C8" s="204"/>
      <c r="D8" s="205"/>
      <c r="E8" s="23" t="s">
        <v>16</v>
      </c>
      <c r="F8" s="203" t="s">
        <v>17</v>
      </c>
      <c r="G8" s="204"/>
      <c r="H8" s="20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18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84" t="s">
        <v>23</v>
      </c>
      <c r="C16" s="184"/>
      <c r="D16" s="184"/>
      <c r="E16" s="185"/>
      <c r="F16" s="32"/>
      <c r="G16" s="182">
        <v>40220</v>
      </c>
      <c r="H16" s="183"/>
    </row>
    <row r="17" spans="1:8" ht="12.75">
      <c r="A17" s="17" t="s">
        <v>10</v>
      </c>
      <c r="B17" s="180" t="s">
        <v>24</v>
      </c>
      <c r="C17" s="180"/>
      <c r="D17" s="180"/>
      <c r="E17" s="181"/>
      <c r="F17" s="18"/>
      <c r="G17" s="18"/>
      <c r="H17" s="19"/>
    </row>
    <row r="18" spans="1:8" ht="12.75">
      <c r="A18" s="22" t="s">
        <v>16</v>
      </c>
      <c r="B18" s="175" t="s">
        <v>25</v>
      </c>
      <c r="C18" s="176"/>
      <c r="D18" s="176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72" t="s">
        <v>26</v>
      </c>
      <c r="B20" s="173"/>
      <c r="C20" s="173"/>
      <c r="D20" s="173"/>
      <c r="E20" s="173"/>
      <c r="F20" s="173"/>
      <c r="G20" s="173"/>
      <c r="H20" s="174"/>
    </row>
    <row r="21" spans="1:8" ht="28.5" customHeight="1">
      <c r="A21" s="169" t="s">
        <v>27</v>
      </c>
      <c r="B21" s="170"/>
      <c r="C21" s="170"/>
      <c r="D21" s="170"/>
      <c r="E21" s="170"/>
      <c r="F21" s="170"/>
      <c r="G21" s="170"/>
      <c r="H21" s="171"/>
    </row>
    <row r="22" spans="1:8" ht="12.75">
      <c r="A22" s="177" t="s">
        <v>28</v>
      </c>
      <c r="B22" s="178"/>
      <c r="C22" s="178"/>
      <c r="D22" s="178"/>
      <c r="E22" s="178"/>
      <c r="F22" s="178"/>
      <c r="G22" s="178"/>
      <c r="H22" s="179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F8" r:id="rId4" display="mailto:info-SH@statistik-nord.de"/>
    <hyperlink ref="B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1:P63"/>
  <sheetViews>
    <sheetView workbookViewId="0" topLeftCell="A22">
      <selection activeCell="L22" sqref="L22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3.421875" style="38" customWidth="1"/>
    <col min="6" max="6" width="10.7109375" style="38" bestFit="1" customWidth="1"/>
    <col min="7" max="7" width="10.140625" style="38" customWidth="1"/>
    <col min="8" max="9" width="10.8515625" style="38" customWidth="1"/>
    <col min="10" max="10" width="8.7109375" style="38" customWidth="1"/>
    <col min="11" max="11" width="0.85546875" style="39" customWidth="1"/>
    <col min="12" max="12" width="11.28125" style="38" bestFit="1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7" ht="10.5" customHeight="1"/>
    <row r="18" ht="10.5" customHeight="1"/>
    <row r="19" ht="10.5" customHeight="1"/>
    <row r="20" ht="10.5" customHeight="1"/>
    <row r="21" spans="2:10" ht="15.75">
      <c r="B21" s="40" t="s">
        <v>151</v>
      </c>
      <c r="C21" s="40"/>
      <c r="D21" s="40"/>
      <c r="E21" s="41"/>
      <c r="F21" s="40"/>
      <c r="G21" s="40"/>
      <c r="H21" s="40"/>
      <c r="I21" s="42"/>
      <c r="J21" s="42"/>
    </row>
    <row r="22" ht="11.25" customHeight="1"/>
    <row r="23" ht="12.75">
      <c r="B23" s="43" t="s">
        <v>48</v>
      </c>
    </row>
    <row r="24" spans="2:10" ht="5.25" customHeight="1">
      <c r="B24" s="39"/>
      <c r="C24" s="44"/>
      <c r="D24" s="43"/>
      <c r="E24" s="43"/>
      <c r="F24" s="43"/>
      <c r="G24" s="43"/>
      <c r="H24" s="43"/>
      <c r="I24" s="43"/>
      <c r="J24" s="43"/>
    </row>
    <row r="25" spans="2:16" ht="12.75">
      <c r="B25" s="45"/>
      <c r="C25" s="45"/>
      <c r="D25" s="45"/>
      <c r="E25" s="46"/>
      <c r="F25" s="186" t="s">
        <v>152</v>
      </c>
      <c r="G25" s="187"/>
      <c r="H25" s="47" t="s">
        <v>153</v>
      </c>
      <c r="I25" s="48"/>
      <c r="J25" s="48"/>
      <c r="L25" s="43"/>
      <c r="M25" s="43"/>
      <c r="N25" s="43"/>
      <c r="O25" s="43"/>
      <c r="P25" s="43"/>
    </row>
    <row r="26" spans="2:16" ht="12.75">
      <c r="B26" s="49"/>
      <c r="D26" s="49"/>
      <c r="E26" s="50"/>
      <c r="F26" s="51"/>
      <c r="G26" s="51"/>
      <c r="H26" s="51"/>
      <c r="I26" s="51"/>
      <c r="J26" s="52" t="s">
        <v>29</v>
      </c>
      <c r="L26" s="43"/>
      <c r="M26" s="43"/>
      <c r="N26" s="43"/>
      <c r="O26" s="43"/>
      <c r="P26" s="43"/>
    </row>
    <row r="27" spans="2:16" ht="12.75">
      <c r="B27" s="49"/>
      <c r="C27" s="49" t="s">
        <v>30</v>
      </c>
      <c r="E27" s="50"/>
      <c r="F27" s="53">
        <v>2009</v>
      </c>
      <c r="G27" s="53">
        <v>2008</v>
      </c>
      <c r="H27" s="53">
        <v>2009</v>
      </c>
      <c r="I27" s="53">
        <v>2008</v>
      </c>
      <c r="J27" s="54" t="s">
        <v>31</v>
      </c>
      <c r="L27" s="43"/>
      <c r="M27" s="43"/>
      <c r="N27" s="43"/>
      <c r="O27" s="43"/>
      <c r="P27" s="43"/>
    </row>
    <row r="28" spans="2:16" ht="12.75">
      <c r="B28" s="55"/>
      <c r="C28" s="55"/>
      <c r="D28" s="55"/>
      <c r="E28" s="56"/>
      <c r="F28" s="57"/>
      <c r="G28" s="57"/>
      <c r="H28" s="57"/>
      <c r="I28" s="57"/>
      <c r="J28" s="58" t="s">
        <v>32</v>
      </c>
      <c r="L28" s="43"/>
      <c r="M28" s="43"/>
      <c r="O28" s="43"/>
      <c r="P28" s="43"/>
    </row>
    <row r="29" spans="12:16" ht="9.75" customHeight="1">
      <c r="L29" s="43"/>
      <c r="M29" s="43"/>
      <c r="N29" s="43"/>
      <c r="O29" s="43"/>
      <c r="P29" s="43"/>
    </row>
    <row r="30" spans="2:16" ht="12.75">
      <c r="B30" s="192" t="s">
        <v>33</v>
      </c>
      <c r="C30" s="192"/>
      <c r="D30" s="192"/>
      <c r="E30" s="192"/>
      <c r="F30" s="192"/>
      <c r="G30" s="192"/>
      <c r="H30" s="192"/>
      <c r="I30" s="192"/>
      <c r="J30" s="192"/>
      <c r="L30" s="43"/>
      <c r="M30" s="43"/>
      <c r="N30" s="43"/>
      <c r="O30" s="43"/>
      <c r="P30" s="43"/>
    </row>
    <row r="31" spans="12:16" ht="9.75" customHeight="1">
      <c r="L31" s="43"/>
      <c r="M31" s="43"/>
      <c r="N31" s="43"/>
      <c r="O31" s="43"/>
      <c r="P31" s="43"/>
    </row>
    <row r="32" spans="2:16" ht="12.75">
      <c r="B32" s="192" t="s">
        <v>34</v>
      </c>
      <c r="C32" s="192"/>
      <c r="D32" s="192"/>
      <c r="E32" s="192"/>
      <c r="F32" s="192"/>
      <c r="G32" s="192"/>
      <c r="H32" s="192"/>
      <c r="I32" s="192"/>
      <c r="J32" s="192"/>
      <c r="L32" s="43"/>
      <c r="M32" s="43"/>
      <c r="N32" s="43"/>
      <c r="O32" s="43"/>
      <c r="P32" s="43"/>
    </row>
    <row r="33" spans="12:16" ht="9.75" customHeight="1">
      <c r="L33" s="43"/>
      <c r="M33" s="43"/>
      <c r="N33" s="43"/>
      <c r="O33" s="43"/>
      <c r="P33" s="43"/>
    </row>
    <row r="34" spans="2:16" ht="12.75">
      <c r="B34" s="38" t="s">
        <v>35</v>
      </c>
      <c r="F34" s="59">
        <v>16434.8</v>
      </c>
      <c r="G34" s="59">
        <v>21963.5</v>
      </c>
      <c r="H34" s="59">
        <v>46595</v>
      </c>
      <c r="I34" s="59">
        <v>62873.8</v>
      </c>
      <c r="J34" s="60">
        <f>SUM(H34/I34)*100-100</f>
        <v>-25.891229733211603</v>
      </c>
      <c r="L34" s="43"/>
      <c r="M34" s="43"/>
      <c r="N34" s="61"/>
      <c r="O34" s="43"/>
      <c r="P34" s="43"/>
    </row>
    <row r="35" spans="2:16" ht="12.75">
      <c r="B35" s="38" t="s">
        <v>36</v>
      </c>
      <c r="C35" s="38" t="s">
        <v>37</v>
      </c>
      <c r="F35" s="59">
        <v>7270.5</v>
      </c>
      <c r="G35" s="59">
        <v>9031.7</v>
      </c>
      <c r="H35" s="59">
        <v>18444.5</v>
      </c>
      <c r="I35" s="59">
        <v>23591.4</v>
      </c>
      <c r="J35" s="60">
        <f>SUM(H35/I35)*100-100</f>
        <v>-21.81684851259358</v>
      </c>
      <c r="L35" s="43"/>
      <c r="M35" s="43"/>
      <c r="N35" s="61"/>
      <c r="O35" s="43"/>
      <c r="P35" s="43"/>
    </row>
    <row r="36" spans="3:16" ht="12.75">
      <c r="C36" s="38" t="s">
        <v>38</v>
      </c>
      <c r="F36" s="59">
        <v>9164.4</v>
      </c>
      <c r="G36" s="59">
        <v>12931.7</v>
      </c>
      <c r="H36" s="59">
        <v>28150.5</v>
      </c>
      <c r="I36" s="59">
        <v>39282.3</v>
      </c>
      <c r="J36" s="60">
        <f>SUM(H36/I36)*100-100</f>
        <v>-28.33795373488823</v>
      </c>
      <c r="L36" s="43"/>
      <c r="M36" s="43"/>
      <c r="N36" s="61"/>
      <c r="O36" s="43"/>
      <c r="P36" s="43"/>
    </row>
    <row r="37" spans="6:16" ht="12.75">
      <c r="F37" s="59"/>
      <c r="G37" s="59"/>
      <c r="H37" s="59"/>
      <c r="I37" s="59"/>
      <c r="J37" s="60"/>
      <c r="L37" s="43"/>
      <c r="M37" s="43"/>
      <c r="N37" s="61"/>
      <c r="O37" s="43"/>
      <c r="P37" s="43"/>
    </row>
    <row r="38" spans="2:16" ht="12.75">
      <c r="B38" s="38" t="s">
        <v>39</v>
      </c>
      <c r="F38" s="59">
        <v>12310.4</v>
      </c>
      <c r="G38" s="59">
        <v>14352.8</v>
      </c>
      <c r="H38" s="59">
        <v>36398.9</v>
      </c>
      <c r="I38" s="59">
        <v>44405.7</v>
      </c>
      <c r="J38" s="60">
        <f>SUM(H38/I38)*100-100</f>
        <v>-18.03101854041259</v>
      </c>
      <c r="L38" s="43"/>
      <c r="M38" s="43"/>
      <c r="N38" s="61"/>
      <c r="O38" s="43"/>
      <c r="P38" s="43"/>
    </row>
    <row r="39" spans="2:16" ht="12.75">
      <c r="B39" s="38" t="s">
        <v>36</v>
      </c>
      <c r="C39" s="38" t="s">
        <v>37</v>
      </c>
      <c r="F39" s="59">
        <v>2980.3</v>
      </c>
      <c r="G39" s="59">
        <v>2017</v>
      </c>
      <c r="H39" s="59">
        <v>8749.4</v>
      </c>
      <c r="I39" s="59">
        <v>7250</v>
      </c>
      <c r="J39" s="60">
        <f>SUM(H39/I39)*100-100</f>
        <v>20.681379310344823</v>
      </c>
      <c r="L39" s="43"/>
      <c r="M39" s="43"/>
      <c r="N39" s="61"/>
      <c r="O39" s="43"/>
      <c r="P39" s="43"/>
    </row>
    <row r="40" spans="3:16" ht="12.75">
      <c r="C40" s="38" t="s">
        <v>38</v>
      </c>
      <c r="F40" s="59">
        <v>9330.1</v>
      </c>
      <c r="G40" s="59">
        <v>12335.8</v>
      </c>
      <c r="H40" s="59">
        <v>27649.5</v>
      </c>
      <c r="I40" s="59">
        <v>37155.7</v>
      </c>
      <c r="J40" s="62">
        <f>SUM(H40/I40)*100-100</f>
        <v>-25.584768958733108</v>
      </c>
      <c r="M40" s="43"/>
      <c r="N40" s="61"/>
      <c r="O40" s="43"/>
      <c r="P40" s="43"/>
    </row>
    <row r="41" spans="3:16" ht="12.75">
      <c r="C41" s="45"/>
      <c r="D41" s="45"/>
      <c r="E41" s="45"/>
      <c r="F41" s="63"/>
      <c r="G41" s="63"/>
      <c r="H41" s="63"/>
      <c r="I41" s="63"/>
      <c r="J41" s="60"/>
      <c r="L41" s="43"/>
      <c r="M41" s="43"/>
      <c r="N41" s="61"/>
      <c r="O41" s="43"/>
      <c r="P41" s="43"/>
    </row>
    <row r="42" spans="3:16" ht="12.75">
      <c r="C42" s="38" t="s">
        <v>40</v>
      </c>
      <c r="F42" s="59">
        <v>28745.2</v>
      </c>
      <c r="G42" s="59">
        <v>36316.3</v>
      </c>
      <c r="H42" s="59">
        <f>SUM(H34+H38)</f>
        <v>82993.9</v>
      </c>
      <c r="I42" s="59">
        <v>107279.5</v>
      </c>
      <c r="J42" s="60">
        <f>SUM(H42/I42)*100-100</f>
        <v>-22.63768940011839</v>
      </c>
      <c r="L42" s="43"/>
      <c r="M42" s="43"/>
      <c r="N42" s="61"/>
      <c r="O42" s="43"/>
      <c r="P42" s="43"/>
    </row>
    <row r="43" spans="4:16" ht="12.75">
      <c r="D43" s="38" t="s">
        <v>37</v>
      </c>
      <c r="F43" s="59">
        <v>10250.8</v>
      </c>
      <c r="G43" s="59">
        <v>11048.7</v>
      </c>
      <c r="H43" s="59">
        <f>SUM(H35+H39)</f>
        <v>27193.9</v>
      </c>
      <c r="I43" s="59">
        <v>30841.4</v>
      </c>
      <c r="J43" s="60">
        <f>SUM(H43/I43)*100-100</f>
        <v>-11.826635626138895</v>
      </c>
      <c r="L43" s="43"/>
      <c r="M43" s="43"/>
      <c r="N43" s="61"/>
      <c r="O43" s="43"/>
      <c r="P43" s="43"/>
    </row>
    <row r="44" spans="4:16" ht="12.75">
      <c r="D44" s="38" t="s">
        <v>38</v>
      </c>
      <c r="F44" s="59">
        <v>18494.5</v>
      </c>
      <c r="G44" s="59">
        <v>25267.5</v>
      </c>
      <c r="H44" s="59">
        <f>SUM(H36+H40)</f>
        <v>55800</v>
      </c>
      <c r="I44" s="59">
        <v>76438</v>
      </c>
      <c r="J44" s="60">
        <f>SUM(H44/I44)*100-100</f>
        <v>-26.99965985504592</v>
      </c>
      <c r="L44" s="43"/>
      <c r="M44" s="43"/>
      <c r="N44" s="61"/>
      <c r="O44" s="43"/>
      <c r="P44" s="43"/>
    </row>
    <row r="45" spans="6:16" ht="12.75">
      <c r="F45" s="64"/>
      <c r="G45" s="64"/>
      <c r="H45" s="64"/>
      <c r="I45" s="64"/>
      <c r="J45" s="60"/>
      <c r="L45" s="43"/>
      <c r="M45" s="43"/>
      <c r="N45" s="43"/>
      <c r="O45" s="43"/>
      <c r="P45" s="43"/>
    </row>
    <row r="46" spans="2:16" ht="12.75">
      <c r="B46" s="192" t="s">
        <v>41</v>
      </c>
      <c r="C46" s="192"/>
      <c r="D46" s="192"/>
      <c r="E46" s="192"/>
      <c r="F46" s="192"/>
      <c r="G46" s="192"/>
      <c r="H46" s="192"/>
      <c r="I46" s="192"/>
      <c r="J46" s="192"/>
      <c r="L46" s="43"/>
      <c r="M46" s="43"/>
      <c r="N46" s="43"/>
      <c r="O46" s="43"/>
      <c r="P46" s="43"/>
    </row>
    <row r="47" spans="6:16" ht="9.75" customHeight="1">
      <c r="F47" s="64"/>
      <c r="G47" s="64"/>
      <c r="H47" s="64"/>
      <c r="I47" s="64"/>
      <c r="J47" s="60"/>
      <c r="L47" s="43"/>
      <c r="M47" s="43"/>
      <c r="N47" s="70"/>
      <c r="O47" s="43"/>
      <c r="P47" s="43"/>
    </row>
    <row r="48" spans="2:16" ht="12.75">
      <c r="B48" s="38" t="s">
        <v>42</v>
      </c>
      <c r="F48" s="59">
        <v>14294</v>
      </c>
      <c r="G48" s="59">
        <v>19458.1</v>
      </c>
      <c r="H48" s="59">
        <f>21548.5+21507.7</f>
        <v>43056.2</v>
      </c>
      <c r="I48" s="59">
        <v>59044.5</v>
      </c>
      <c r="J48" s="60">
        <f>SUM(H48/I48)*100-100</f>
        <v>-27.078390027860337</v>
      </c>
      <c r="L48" s="164"/>
      <c r="M48" s="43"/>
      <c r="N48" s="70"/>
      <c r="O48" s="43"/>
      <c r="P48" s="165"/>
    </row>
    <row r="49" spans="2:16" ht="12.75">
      <c r="B49" s="38" t="s">
        <v>43</v>
      </c>
      <c r="F49" s="59">
        <v>1104012</v>
      </c>
      <c r="G49" s="65">
        <v>1575728</v>
      </c>
      <c r="H49" s="65">
        <f>2850906+499490</f>
        <v>3350396</v>
      </c>
      <c r="I49" s="65">
        <v>4684621</v>
      </c>
      <c r="J49" s="60">
        <f>SUM(H49/I49)*100-100</f>
        <v>-28.48095929211776</v>
      </c>
      <c r="L49" s="164"/>
      <c r="M49" s="43"/>
      <c r="N49" s="70"/>
      <c r="O49" s="43"/>
      <c r="P49" s="165"/>
    </row>
    <row r="50" spans="2:16" ht="12.75">
      <c r="B50" s="38" t="s">
        <v>44</v>
      </c>
      <c r="F50" s="59">
        <v>1753461</v>
      </c>
      <c r="G50" s="65">
        <v>2519261</v>
      </c>
      <c r="H50" s="65">
        <f>4534279+791348</f>
        <v>5325627</v>
      </c>
      <c r="I50" s="65">
        <v>7501145</v>
      </c>
      <c r="J50" s="60">
        <f>SUM(H50/I50)*100-100</f>
        <v>-29.00247895487955</v>
      </c>
      <c r="L50" s="164"/>
      <c r="M50" s="43"/>
      <c r="N50" s="70"/>
      <c r="O50" s="43"/>
      <c r="P50" s="165"/>
    </row>
    <row r="51" spans="6:16" ht="12.75">
      <c r="F51" s="64"/>
      <c r="G51" s="64"/>
      <c r="H51" s="64"/>
      <c r="I51" s="64"/>
      <c r="J51" s="60"/>
      <c r="L51" s="43"/>
      <c r="M51" s="43"/>
      <c r="N51" s="70"/>
      <c r="O51" s="43"/>
      <c r="P51" s="43"/>
    </row>
    <row r="52" spans="5:16" ht="12.75">
      <c r="E52" s="38" t="s">
        <v>49</v>
      </c>
      <c r="F52" s="64"/>
      <c r="G52" s="64"/>
      <c r="H52" s="64"/>
      <c r="I52" s="64"/>
      <c r="J52" s="60"/>
      <c r="L52" s="66"/>
      <c r="M52" s="66"/>
      <c r="N52" s="70"/>
      <c r="O52" s="66"/>
      <c r="P52" s="66"/>
    </row>
    <row r="53" spans="6:16" ht="9.75" customHeight="1">
      <c r="F53" s="67"/>
      <c r="G53" s="67"/>
      <c r="H53" s="67"/>
      <c r="I53" s="67"/>
      <c r="J53" s="60"/>
      <c r="L53" s="66"/>
      <c r="M53" s="66"/>
      <c r="N53" s="70"/>
      <c r="O53" s="66"/>
      <c r="P53" s="66"/>
    </row>
    <row r="54" spans="2:16" ht="12.75">
      <c r="B54" s="38" t="s">
        <v>45</v>
      </c>
      <c r="F54" s="166">
        <v>2594</v>
      </c>
      <c r="G54" s="166">
        <v>3184</v>
      </c>
      <c r="H54" s="65">
        <v>7710</v>
      </c>
      <c r="I54" s="65">
        <v>8994</v>
      </c>
      <c r="J54" s="60">
        <f>SUM(H54/I54)*100-100</f>
        <v>-14.276184122748504</v>
      </c>
      <c r="L54" s="66"/>
      <c r="M54" s="66"/>
      <c r="N54" s="70"/>
      <c r="O54" s="66"/>
      <c r="P54" s="66"/>
    </row>
    <row r="55" spans="2:16" ht="12.75">
      <c r="B55" s="38" t="s">
        <v>46</v>
      </c>
      <c r="F55" s="188">
        <v>502</v>
      </c>
      <c r="G55" s="188">
        <v>535</v>
      </c>
      <c r="H55" s="188">
        <v>1479</v>
      </c>
      <c r="I55" s="188">
        <v>1527</v>
      </c>
      <c r="J55" s="189">
        <f>SUM(H55/I55)*100-100</f>
        <v>-3.143418467583487</v>
      </c>
      <c r="L55" s="66"/>
      <c r="M55" s="66"/>
      <c r="N55" s="70"/>
      <c r="O55" s="66"/>
      <c r="P55" s="66"/>
    </row>
    <row r="56" spans="6:16" ht="12.75">
      <c r="F56" s="191"/>
      <c r="G56" s="188"/>
      <c r="H56" s="188"/>
      <c r="I56" s="188"/>
      <c r="J56" s="190"/>
      <c r="L56" s="43"/>
      <c r="M56" s="43"/>
      <c r="N56" s="70"/>
      <c r="O56" s="43"/>
      <c r="P56" s="43"/>
    </row>
    <row r="57" spans="2:16" ht="9" customHeight="1">
      <c r="B57" s="38" t="s">
        <v>47</v>
      </c>
      <c r="F57" s="64"/>
      <c r="G57" s="70"/>
      <c r="H57" s="70"/>
      <c r="I57" s="68"/>
      <c r="J57" s="69"/>
      <c r="L57" s="43"/>
      <c r="M57" s="43"/>
      <c r="N57" s="70"/>
      <c r="O57" s="43"/>
      <c r="P57" s="43"/>
    </row>
    <row r="58" spans="2:16" ht="8.25" customHeight="1">
      <c r="B58" s="43"/>
      <c r="C58" s="43" t="s">
        <v>36</v>
      </c>
      <c r="D58" s="43"/>
      <c r="E58" s="43"/>
      <c r="F58" s="43"/>
      <c r="G58" s="43"/>
      <c r="H58" s="43"/>
      <c r="I58" s="43"/>
      <c r="J58" s="43"/>
      <c r="L58" s="43"/>
      <c r="M58" s="43"/>
      <c r="N58" s="70"/>
      <c r="O58" s="43"/>
      <c r="P58" s="43"/>
    </row>
    <row r="59" spans="2:16" ht="12.75">
      <c r="B59" s="43"/>
      <c r="C59" s="43" t="s">
        <v>36</v>
      </c>
      <c r="D59" s="43"/>
      <c r="E59" s="43"/>
      <c r="F59" s="43"/>
      <c r="G59" s="43"/>
      <c r="H59" s="43"/>
      <c r="I59" s="43"/>
      <c r="J59" s="43"/>
      <c r="L59" s="43"/>
      <c r="M59" s="43"/>
      <c r="N59" s="43"/>
      <c r="O59" s="43"/>
      <c r="P59" s="43"/>
    </row>
    <row r="60" spans="2:16" ht="12.75">
      <c r="B60" s="43"/>
      <c r="C60" s="43"/>
      <c r="D60" s="43"/>
      <c r="E60" s="43"/>
      <c r="F60" s="43"/>
      <c r="G60" s="43"/>
      <c r="H60" s="43"/>
      <c r="I60" s="43"/>
      <c r="J60" s="43"/>
      <c r="L60" s="43"/>
      <c r="M60" s="43"/>
      <c r="N60" s="43"/>
      <c r="O60" s="43"/>
      <c r="P60" s="43"/>
    </row>
    <row r="61" spans="2:16" ht="23.25" customHeight="1">
      <c r="B61" s="43"/>
      <c r="C61" s="43" t="s">
        <v>36</v>
      </c>
      <c r="D61" s="43"/>
      <c r="E61" s="43"/>
      <c r="F61" s="43"/>
      <c r="G61" s="43"/>
      <c r="H61" s="43"/>
      <c r="I61" s="43"/>
      <c r="J61" s="43"/>
      <c r="L61" s="43"/>
      <c r="M61" s="43"/>
      <c r="N61" s="43"/>
      <c r="O61" s="43"/>
      <c r="P61" s="43"/>
    </row>
    <row r="62" spans="2:16" ht="12.75">
      <c r="B62" s="43"/>
      <c r="C62" s="43"/>
      <c r="D62" s="43"/>
      <c r="E62" s="43"/>
      <c r="F62" s="43"/>
      <c r="G62" s="43"/>
      <c r="H62" s="43"/>
      <c r="I62" s="43"/>
      <c r="J62" s="43"/>
      <c r="L62" s="43"/>
      <c r="M62" s="43"/>
      <c r="N62" s="43"/>
      <c r="O62" s="43"/>
      <c r="P62" s="43"/>
    </row>
    <row r="63" spans="2:16" ht="12.75">
      <c r="B63" s="43"/>
      <c r="C63" s="43"/>
      <c r="D63" s="43"/>
      <c r="E63" s="43"/>
      <c r="F63" s="43"/>
      <c r="G63" s="43"/>
      <c r="H63" s="43"/>
      <c r="I63" s="43"/>
      <c r="J63" s="43"/>
      <c r="L63" s="43"/>
      <c r="M63" s="43"/>
      <c r="N63" s="43"/>
      <c r="O63" s="43"/>
      <c r="P63" s="43"/>
    </row>
  </sheetData>
  <mergeCells count="9">
    <mergeCell ref="F25:G25"/>
    <mergeCell ref="I55:I56"/>
    <mergeCell ref="J55:J56"/>
    <mergeCell ref="F55:F56"/>
    <mergeCell ref="G55:G56"/>
    <mergeCell ref="H55:H56"/>
    <mergeCell ref="B30:J30"/>
    <mergeCell ref="B32:J32"/>
    <mergeCell ref="B46:J46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74" customWidth="1"/>
    <col min="2" max="2" width="7.421875" style="74" customWidth="1"/>
    <col min="3" max="3" width="26.00390625" style="74" customWidth="1"/>
    <col min="4" max="5" width="9.8515625" style="74" customWidth="1"/>
    <col min="6" max="6" width="8.8515625" style="76" customWidth="1"/>
    <col min="7" max="8" width="9.8515625" style="74" customWidth="1"/>
    <col min="9" max="9" width="11.140625" style="77" customWidth="1"/>
    <col min="10" max="11" width="9.8515625" style="70" customWidth="1"/>
    <col min="12" max="12" width="11.28125" style="70" customWidth="1"/>
    <col min="13" max="14" width="9.8515625" style="70" customWidth="1"/>
    <col min="15" max="15" width="10.8515625" style="70" customWidth="1"/>
    <col min="16" max="17" width="11.421875" style="70" customWidth="1"/>
    <col min="18" max="18" width="18.57421875" style="70" customWidth="1"/>
    <col min="19" max="19" width="9.00390625" style="70" customWidth="1"/>
    <col min="20" max="20" width="24.8515625" style="70" customWidth="1"/>
    <col min="21" max="21" width="5.00390625" style="70" customWidth="1"/>
    <col min="22" max="22" width="1.8515625" style="70" hidden="1" customWidth="1"/>
    <col min="23" max="24" width="9.7109375" style="70" customWidth="1"/>
    <col min="25" max="25" width="11.421875" style="70" customWidth="1"/>
    <col min="26" max="27" width="9.7109375" style="70" customWidth="1"/>
    <col min="28" max="28" width="11.421875" style="70" customWidth="1"/>
    <col min="29" max="16384" width="11.421875" style="74" customWidth="1"/>
  </cols>
  <sheetData>
    <row r="1" spans="1:9" ht="12.75">
      <c r="A1" s="71"/>
      <c r="B1" s="71"/>
      <c r="C1" s="71"/>
      <c r="D1" s="71"/>
      <c r="E1" s="71"/>
      <c r="F1" s="72"/>
      <c r="G1" s="71"/>
      <c r="H1" s="71"/>
      <c r="I1" s="73"/>
    </row>
    <row r="3" ht="12.75">
      <c r="A3" s="75" t="s">
        <v>95</v>
      </c>
    </row>
    <row r="4" ht="13.5" customHeight="1"/>
    <row r="5" spans="1:9" ht="13.5" customHeight="1">
      <c r="A5" s="78"/>
      <c r="B5" s="78"/>
      <c r="C5" s="79"/>
      <c r="D5" s="80"/>
      <c r="E5" s="78"/>
      <c r="F5" s="81" t="s">
        <v>50</v>
      </c>
      <c r="G5" s="78"/>
      <c r="H5" s="78"/>
      <c r="I5" s="82"/>
    </row>
    <row r="6" spans="1:9" ht="13.5" customHeight="1">
      <c r="A6" s="83"/>
      <c r="B6" s="83"/>
      <c r="C6" s="84"/>
      <c r="D6" s="85" t="s">
        <v>51</v>
      </c>
      <c r="E6" s="86"/>
      <c r="F6" s="87"/>
      <c r="G6" s="88" t="s">
        <v>52</v>
      </c>
      <c r="H6" s="89"/>
      <c r="I6" s="90"/>
    </row>
    <row r="7" spans="1:9" ht="13.5" customHeight="1">
      <c r="A7" s="83"/>
      <c r="B7" s="83" t="s">
        <v>53</v>
      </c>
      <c r="C7" s="84"/>
      <c r="D7" s="85" t="s">
        <v>153</v>
      </c>
      <c r="E7" s="86"/>
      <c r="F7" s="87"/>
      <c r="G7" s="85" t="s">
        <v>153</v>
      </c>
      <c r="H7" s="86"/>
      <c r="I7" s="91"/>
    </row>
    <row r="8" spans="1:9" ht="13.5" customHeight="1">
      <c r="A8" s="83"/>
      <c r="B8" s="83"/>
      <c r="C8" s="84"/>
      <c r="D8" s="92">
        <v>2009</v>
      </c>
      <c r="E8" s="92">
        <v>2008</v>
      </c>
      <c r="F8" s="93" t="s">
        <v>29</v>
      </c>
      <c r="G8" s="92">
        <v>2009</v>
      </c>
      <c r="H8" s="92">
        <v>2008</v>
      </c>
      <c r="I8" s="93" t="s">
        <v>29</v>
      </c>
    </row>
    <row r="9" spans="1:9" ht="13.5" customHeight="1">
      <c r="A9" s="83"/>
      <c r="B9" s="83"/>
      <c r="C9" s="84"/>
      <c r="D9" s="193" t="s">
        <v>54</v>
      </c>
      <c r="E9" s="194"/>
      <c r="F9" s="94" t="s">
        <v>31</v>
      </c>
      <c r="G9" s="193" t="s">
        <v>54</v>
      </c>
      <c r="H9" s="194"/>
      <c r="I9" s="94" t="s">
        <v>31</v>
      </c>
    </row>
    <row r="10" spans="1:9" ht="13.5" customHeight="1">
      <c r="A10" s="95"/>
      <c r="B10" s="95"/>
      <c r="C10" s="96"/>
      <c r="D10" s="195"/>
      <c r="E10" s="196"/>
      <c r="F10" s="97" t="s">
        <v>32</v>
      </c>
      <c r="G10" s="195"/>
      <c r="H10" s="196"/>
      <c r="I10" s="97" t="s">
        <v>32</v>
      </c>
    </row>
    <row r="11" spans="4:29" ht="13.5" customHeight="1">
      <c r="D11" s="98"/>
      <c r="E11" s="99"/>
      <c r="F11" s="100"/>
      <c r="G11" s="98"/>
      <c r="H11" s="99"/>
      <c r="I11" s="101"/>
      <c r="AC11" s="83"/>
    </row>
    <row r="12" spans="1:9" ht="13.5" customHeight="1">
      <c r="A12" s="74" t="s">
        <v>55</v>
      </c>
      <c r="D12" s="98">
        <v>653.3</v>
      </c>
      <c r="E12" s="98">
        <v>605.1</v>
      </c>
      <c r="F12" s="102">
        <f>SUM(D12/E12)*100-100</f>
        <v>7.965625516443552</v>
      </c>
      <c r="G12" s="98">
        <v>274.7</v>
      </c>
      <c r="H12" s="98">
        <v>334.3</v>
      </c>
      <c r="I12" s="103">
        <f>SUM(G12/H12)*100-100</f>
        <v>-17.828297935985645</v>
      </c>
    </row>
    <row r="13" spans="4:9" ht="13.5" customHeight="1">
      <c r="D13" s="98"/>
      <c r="E13" s="98"/>
      <c r="F13" s="102"/>
      <c r="G13" s="98"/>
      <c r="H13" s="98"/>
      <c r="I13" s="103"/>
    </row>
    <row r="14" spans="1:9" ht="13.5" customHeight="1">
      <c r="A14" s="74" t="s">
        <v>56</v>
      </c>
      <c r="D14" s="98">
        <f>SUM(D16:D22)</f>
        <v>16928.6</v>
      </c>
      <c r="E14" s="98">
        <v>23241.2</v>
      </c>
      <c r="F14" s="102">
        <f>SUM(D14/E14)*100-100</f>
        <v>-27.161248128323848</v>
      </c>
      <c r="G14" s="98">
        <f>SUM(G16:G22)</f>
        <v>5931.6</v>
      </c>
      <c r="H14" s="98">
        <v>8417</v>
      </c>
      <c r="I14" s="103">
        <f>SUM(G14/H14)*100-100</f>
        <v>-29.52833551146489</v>
      </c>
    </row>
    <row r="15" spans="1:9" ht="13.5" customHeight="1">
      <c r="A15" s="74" t="s">
        <v>57</v>
      </c>
      <c r="D15" s="104"/>
      <c r="E15" s="104"/>
      <c r="F15" s="102"/>
      <c r="G15" s="104"/>
      <c r="H15" s="104"/>
      <c r="I15" s="103"/>
    </row>
    <row r="16" spans="1:9" ht="13.5" customHeight="1">
      <c r="A16" s="74" t="s">
        <v>58</v>
      </c>
      <c r="D16" s="98">
        <v>8703.1</v>
      </c>
      <c r="E16" s="98">
        <v>11240.7</v>
      </c>
      <c r="F16" s="102">
        <f aca="true" t="shared" si="0" ref="F16:F22">SUM(D16/E16)*100-100</f>
        <v>-22.575106532511327</v>
      </c>
      <c r="G16" s="98">
        <v>4253.8</v>
      </c>
      <c r="H16" s="98">
        <v>6373.3</v>
      </c>
      <c r="I16" s="103">
        <f aca="true" t="shared" si="1" ref="I16:I22">SUM(G16/H16)*100-100</f>
        <v>-33.255927070748285</v>
      </c>
    </row>
    <row r="17" spans="1:9" ht="12.75">
      <c r="A17" s="74" t="s">
        <v>59</v>
      </c>
      <c r="D17" s="98">
        <v>2884.9</v>
      </c>
      <c r="E17" s="98">
        <v>4257.1</v>
      </c>
      <c r="F17" s="102">
        <f t="shared" si="0"/>
        <v>-32.233210401446996</v>
      </c>
      <c r="G17" s="98">
        <v>546.2</v>
      </c>
      <c r="H17" s="98">
        <v>825.4</v>
      </c>
      <c r="I17" s="103">
        <f t="shared" si="1"/>
        <v>-33.8260237460625</v>
      </c>
    </row>
    <row r="18" spans="1:9" ht="13.5" customHeight="1">
      <c r="A18" s="74" t="s">
        <v>60</v>
      </c>
      <c r="D18" s="98">
        <v>1554.1</v>
      </c>
      <c r="E18" s="98">
        <v>2706.6</v>
      </c>
      <c r="F18" s="102">
        <f t="shared" si="0"/>
        <v>-42.581098056602386</v>
      </c>
      <c r="G18" s="98">
        <v>144.7</v>
      </c>
      <c r="H18" s="98">
        <v>61.2</v>
      </c>
      <c r="I18" s="103">
        <f t="shared" si="1"/>
        <v>136.43790849673198</v>
      </c>
    </row>
    <row r="19" spans="1:9" ht="13.5" customHeight="1">
      <c r="A19" s="74" t="s">
        <v>61</v>
      </c>
      <c r="D19" s="98">
        <v>2625.5</v>
      </c>
      <c r="E19" s="98">
        <v>3548.8</v>
      </c>
      <c r="F19" s="102">
        <f t="shared" si="0"/>
        <v>-26.017245266005418</v>
      </c>
      <c r="G19" s="98">
        <v>555.3</v>
      </c>
      <c r="H19" s="98">
        <v>650.6</v>
      </c>
      <c r="I19" s="103">
        <f t="shared" si="1"/>
        <v>-14.648017214878578</v>
      </c>
    </row>
    <row r="20" spans="1:9" ht="13.5" customHeight="1">
      <c r="A20" s="74" t="s">
        <v>62</v>
      </c>
      <c r="D20" s="98">
        <v>498.2</v>
      </c>
      <c r="E20" s="98">
        <v>639.7</v>
      </c>
      <c r="F20" s="102">
        <f t="shared" si="0"/>
        <v>-22.119743629826488</v>
      </c>
      <c r="G20" s="98">
        <v>46.1</v>
      </c>
      <c r="H20" s="98">
        <v>67.5</v>
      </c>
      <c r="I20" s="103">
        <f t="shared" si="1"/>
        <v>-31.703703703703695</v>
      </c>
    </row>
    <row r="21" spans="1:9" ht="13.5" customHeight="1">
      <c r="A21" s="74" t="s">
        <v>63</v>
      </c>
      <c r="D21" s="98">
        <v>334.2</v>
      </c>
      <c r="E21" s="98">
        <v>476.5</v>
      </c>
      <c r="F21" s="102">
        <f t="shared" si="0"/>
        <v>-29.863588667366216</v>
      </c>
      <c r="G21" s="98">
        <v>178</v>
      </c>
      <c r="H21" s="98">
        <v>262.2</v>
      </c>
      <c r="I21" s="103">
        <f t="shared" si="1"/>
        <v>-32.112890922959565</v>
      </c>
    </row>
    <row r="22" spans="1:9" ht="13.5" customHeight="1">
      <c r="A22" s="74" t="s">
        <v>64</v>
      </c>
      <c r="D22" s="98">
        <v>328.6</v>
      </c>
      <c r="E22" s="98">
        <v>371.8</v>
      </c>
      <c r="F22" s="102">
        <f t="shared" si="0"/>
        <v>-11.619150080688527</v>
      </c>
      <c r="G22" s="98">
        <v>207.5</v>
      </c>
      <c r="H22" s="98">
        <v>176.8</v>
      </c>
      <c r="I22" s="103">
        <f t="shared" si="1"/>
        <v>17.364253393665138</v>
      </c>
    </row>
    <row r="23" spans="1:9" ht="13.5" customHeight="1">
      <c r="A23" s="74" t="s">
        <v>65</v>
      </c>
      <c r="D23" s="105" t="s">
        <v>66</v>
      </c>
      <c r="E23" s="105" t="s">
        <v>66</v>
      </c>
      <c r="F23" s="105" t="s">
        <v>154</v>
      </c>
      <c r="G23" s="105" t="s">
        <v>66</v>
      </c>
      <c r="H23" s="105" t="s">
        <v>66</v>
      </c>
      <c r="I23" s="167" t="s">
        <v>155</v>
      </c>
    </row>
    <row r="24" spans="4:9" ht="13.5" customHeight="1">
      <c r="D24" s="98"/>
      <c r="E24" s="98"/>
      <c r="F24" s="100"/>
      <c r="G24" s="98"/>
      <c r="H24" s="98"/>
      <c r="I24" s="100"/>
    </row>
    <row r="25" spans="2:9" ht="12.75">
      <c r="B25" s="74" t="s">
        <v>67</v>
      </c>
      <c r="D25" s="98">
        <f>D12+D14</f>
        <v>17581.899999999998</v>
      </c>
      <c r="E25" s="98">
        <v>23846.1</v>
      </c>
      <c r="F25" s="102">
        <f>SUM(D25/E25)*100-100</f>
        <v>-26.269285124192223</v>
      </c>
      <c r="G25" s="98">
        <v>6206.4</v>
      </c>
      <c r="H25" s="98">
        <v>8751.2</v>
      </c>
      <c r="I25" s="103">
        <f>SUM(G25/H25)*100-100</f>
        <v>-29.079440533869644</v>
      </c>
    </row>
    <row r="26" spans="4:9" ht="13.5" customHeight="1">
      <c r="D26" s="98"/>
      <c r="E26" s="98"/>
      <c r="F26" s="98"/>
      <c r="G26" s="98"/>
      <c r="H26" s="98"/>
      <c r="I26" s="106"/>
    </row>
    <row r="27" spans="1:31" ht="13.5" customHeight="1">
      <c r="A27" s="74" t="s">
        <v>68</v>
      </c>
      <c r="D27" s="98">
        <v>878.7</v>
      </c>
      <c r="E27" s="98">
        <v>569.8</v>
      </c>
      <c r="F27" s="102">
        <f>SUM(D27/E27)*100-100</f>
        <v>54.21200421200422</v>
      </c>
      <c r="G27" s="98">
        <v>115.8</v>
      </c>
      <c r="H27" s="98">
        <v>144.5</v>
      </c>
      <c r="I27" s="103">
        <f>SUM(G27/H27)*100-100</f>
        <v>-19.86159169550173</v>
      </c>
      <c r="AC27" s="70"/>
      <c r="AD27" s="70"/>
      <c r="AE27" s="70"/>
    </row>
    <row r="28" spans="1:9" ht="12.75">
      <c r="A28" s="74" t="s">
        <v>69</v>
      </c>
      <c r="D28" s="98">
        <v>44</v>
      </c>
      <c r="E28" s="98">
        <v>31</v>
      </c>
      <c r="F28" s="102">
        <f>SUM(D28/E28)*100-100</f>
        <v>41.935483870967744</v>
      </c>
      <c r="G28" s="98">
        <v>15.3</v>
      </c>
      <c r="H28" s="98">
        <v>17.6</v>
      </c>
      <c r="I28" s="103">
        <f>SUM(G28/H28)*100-100</f>
        <v>-13.068181818181827</v>
      </c>
    </row>
    <row r="29" spans="1:9" ht="13.5" customHeight="1">
      <c r="A29" s="74" t="s">
        <v>70</v>
      </c>
      <c r="D29" s="98">
        <v>314.2</v>
      </c>
      <c r="E29" s="98">
        <v>260.6</v>
      </c>
      <c r="F29" s="102">
        <f>SUM(D29/E29)*100-100</f>
        <v>20.567920184190314</v>
      </c>
      <c r="G29" s="98">
        <v>169.6</v>
      </c>
      <c r="H29" s="98">
        <v>174.9</v>
      </c>
      <c r="I29" s="103">
        <f>SUM(G29/H29)*100-100</f>
        <v>-3.0303030303030454</v>
      </c>
    </row>
    <row r="30" spans="1:9" ht="13.5" customHeight="1">
      <c r="A30" s="74" t="s">
        <v>71</v>
      </c>
      <c r="D30" s="98">
        <v>924.8</v>
      </c>
      <c r="E30" s="98">
        <v>1807.5</v>
      </c>
      <c r="F30" s="102">
        <f>SUM(D30/E30)*100-100</f>
        <v>-48.83540802213001</v>
      </c>
      <c r="G30" s="98">
        <v>78.1</v>
      </c>
      <c r="H30" s="98">
        <v>113</v>
      </c>
      <c r="I30" s="103">
        <f>SUM(G30/H30)*100-100</f>
        <v>-30.88495575221239</v>
      </c>
    </row>
    <row r="31" spans="1:9" ht="13.5" customHeight="1">
      <c r="A31" s="74" t="s">
        <v>72</v>
      </c>
      <c r="D31" s="98">
        <v>5.5</v>
      </c>
      <c r="E31" s="98">
        <v>3.3</v>
      </c>
      <c r="F31" s="102">
        <f>SUM(D31/E31)*100-100</f>
        <v>66.66666666666669</v>
      </c>
      <c r="G31" s="98">
        <v>4.9</v>
      </c>
      <c r="H31" s="98">
        <v>2.9</v>
      </c>
      <c r="I31" s="103">
        <f>SUM(G31/H31)*100-100</f>
        <v>68.96551724137933</v>
      </c>
    </row>
    <row r="32" spans="1:9" ht="12.75">
      <c r="A32" s="74" t="s">
        <v>73</v>
      </c>
      <c r="D32" s="98">
        <v>30.7</v>
      </c>
      <c r="E32" s="98" t="s">
        <v>66</v>
      </c>
      <c r="F32" s="102" t="s">
        <v>74</v>
      </c>
      <c r="G32" s="98">
        <v>26.8</v>
      </c>
      <c r="H32" s="98" t="s">
        <v>66</v>
      </c>
      <c r="I32" s="102" t="s">
        <v>98</v>
      </c>
    </row>
    <row r="33" spans="4:9" ht="13.5" customHeight="1">
      <c r="D33" s="98"/>
      <c r="E33" s="98"/>
      <c r="F33" s="102"/>
      <c r="G33" s="98"/>
      <c r="H33" s="98"/>
      <c r="I33" s="106"/>
    </row>
    <row r="34" spans="2:9" ht="13.5" customHeight="1">
      <c r="B34" s="74" t="s">
        <v>76</v>
      </c>
      <c r="D34" s="98">
        <v>2197.7</v>
      </c>
      <c r="E34" s="98">
        <v>2672.2</v>
      </c>
      <c r="F34" s="102">
        <f>SUM(D34/E34)*100-100</f>
        <v>-17.7569044233216</v>
      </c>
      <c r="G34" s="98">
        <f>SUM(G27:G32)</f>
        <v>410.49999999999994</v>
      </c>
      <c r="H34" s="98">
        <v>453</v>
      </c>
      <c r="I34" s="103">
        <f>SUM(G34/H34)*100-100</f>
        <v>-9.38189845474615</v>
      </c>
    </row>
    <row r="35" spans="4:9" ht="12.75">
      <c r="D35" s="98"/>
      <c r="E35" s="98"/>
      <c r="F35" s="102"/>
      <c r="G35" s="98"/>
      <c r="H35" s="98"/>
      <c r="I35" s="103"/>
    </row>
    <row r="36" spans="1:9" ht="13.5" customHeight="1">
      <c r="A36" s="74" t="s">
        <v>77</v>
      </c>
      <c r="D36" s="98">
        <v>3193.5</v>
      </c>
      <c r="E36" s="98">
        <v>3414.2</v>
      </c>
      <c r="F36" s="102">
        <f aca="true" t="shared" si="2" ref="F36:F42">SUM(D36/E36)*100-100</f>
        <v>-6.4641790170464475</v>
      </c>
      <c r="G36" s="98">
        <v>710.4</v>
      </c>
      <c r="H36" s="98">
        <v>995.3</v>
      </c>
      <c r="I36" s="103">
        <f>SUM(G36/H36)*100-100</f>
        <v>-28.624535315985128</v>
      </c>
    </row>
    <row r="37" spans="1:9" ht="13.5" customHeight="1">
      <c r="A37" s="74" t="s">
        <v>78</v>
      </c>
      <c r="D37" s="98">
        <v>2096.7</v>
      </c>
      <c r="E37" s="98">
        <v>2507.3</v>
      </c>
      <c r="F37" s="102">
        <f t="shared" si="2"/>
        <v>-16.376181549874374</v>
      </c>
      <c r="G37" s="98">
        <v>320.1</v>
      </c>
      <c r="H37" s="98">
        <v>349.2</v>
      </c>
      <c r="I37" s="103">
        <f>SUM(G37/H37)*100-100</f>
        <v>-8.333333333333329</v>
      </c>
    </row>
    <row r="38" spans="1:9" ht="13.5" customHeight="1">
      <c r="A38" s="74" t="s">
        <v>79</v>
      </c>
      <c r="D38" s="98">
        <v>3481.4</v>
      </c>
      <c r="E38" s="98">
        <v>5820.4</v>
      </c>
      <c r="F38" s="102">
        <f t="shared" si="2"/>
        <v>-40.18624149542986</v>
      </c>
      <c r="G38" s="98">
        <v>1147.7</v>
      </c>
      <c r="H38" s="98">
        <v>1536.8</v>
      </c>
      <c r="I38" s="103">
        <f>SUM(G38/H38)*100-100</f>
        <v>-25.318844351900054</v>
      </c>
    </row>
    <row r="39" spans="1:9" ht="13.5" customHeight="1">
      <c r="A39" s="74" t="s">
        <v>80</v>
      </c>
      <c r="D39" s="98">
        <v>304.6</v>
      </c>
      <c r="E39" s="98">
        <v>444.3</v>
      </c>
      <c r="F39" s="102">
        <f t="shared" si="2"/>
        <v>-31.442718883637184</v>
      </c>
      <c r="G39" s="98">
        <v>0.2</v>
      </c>
      <c r="H39" s="105" t="s">
        <v>66</v>
      </c>
      <c r="I39" s="102" t="s">
        <v>98</v>
      </c>
    </row>
    <row r="40" spans="1:9" ht="13.5" customHeight="1">
      <c r="A40" s="74" t="s">
        <v>81</v>
      </c>
      <c r="D40" s="98">
        <v>6.3</v>
      </c>
      <c r="E40" s="98">
        <v>39.8</v>
      </c>
      <c r="F40" s="102">
        <f t="shared" si="2"/>
        <v>-84.17085427135679</v>
      </c>
      <c r="G40" s="105" t="s">
        <v>66</v>
      </c>
      <c r="H40" s="98" t="s">
        <v>66</v>
      </c>
      <c r="I40" s="102" t="s">
        <v>98</v>
      </c>
    </row>
    <row r="41" spans="1:9" ht="12.75">
      <c r="A41" s="74" t="s">
        <v>82</v>
      </c>
      <c r="D41" s="98">
        <v>708</v>
      </c>
      <c r="E41" s="98">
        <v>691.8</v>
      </c>
      <c r="F41" s="102">
        <f t="shared" si="2"/>
        <v>2.3417172593235023</v>
      </c>
      <c r="G41" s="98">
        <v>340.1</v>
      </c>
      <c r="H41" s="98">
        <v>383.5</v>
      </c>
      <c r="I41" s="103">
        <f>SUM(G41/H41)*100-100</f>
        <v>-11.316818774445892</v>
      </c>
    </row>
    <row r="42" spans="1:9" ht="13.5" customHeight="1">
      <c r="A42" s="74" t="s">
        <v>83</v>
      </c>
      <c r="D42" s="98">
        <v>0.8</v>
      </c>
      <c r="E42" s="98">
        <v>0.2</v>
      </c>
      <c r="F42" s="102">
        <f t="shared" si="2"/>
        <v>300</v>
      </c>
      <c r="G42" s="98">
        <v>0.7</v>
      </c>
      <c r="H42" s="98">
        <v>0.2</v>
      </c>
      <c r="I42" s="103">
        <f>SUM(G42/H42)*100-100</f>
        <v>249.99999999999994</v>
      </c>
    </row>
    <row r="43" spans="4:9" ht="13.5" customHeight="1">
      <c r="D43" s="98"/>
      <c r="E43" s="98"/>
      <c r="F43" s="100"/>
      <c r="G43" s="98"/>
      <c r="H43" s="98"/>
      <c r="I43" s="103"/>
    </row>
    <row r="44" spans="2:9" ht="13.5" customHeight="1">
      <c r="B44" s="74" t="s">
        <v>84</v>
      </c>
      <c r="D44" s="98">
        <v>9791.4</v>
      </c>
      <c r="E44" s="98">
        <v>12918</v>
      </c>
      <c r="F44" s="102">
        <f>SUM(D44/E44)*100-100</f>
        <v>-24.203437064561086</v>
      </c>
      <c r="G44" s="98">
        <v>2519.3</v>
      </c>
      <c r="H44" s="98">
        <v>3265.1</v>
      </c>
      <c r="I44" s="103">
        <f>SUM(G44/H44)*100-100</f>
        <v>-22.841566873908903</v>
      </c>
    </row>
    <row r="45" spans="4:9" ht="13.5" customHeight="1">
      <c r="D45" s="98"/>
      <c r="E45" s="98"/>
      <c r="F45" s="102"/>
      <c r="G45" s="98"/>
      <c r="H45" s="98"/>
      <c r="I45" s="103"/>
    </row>
    <row r="46" spans="1:9" ht="12.75">
      <c r="A46" s="74" t="s">
        <v>85</v>
      </c>
      <c r="D46" s="98">
        <v>172</v>
      </c>
      <c r="E46" s="98">
        <v>223.3</v>
      </c>
      <c r="F46" s="102">
        <f>SUM(D46/E46)*100-100</f>
        <v>-22.97357814599195</v>
      </c>
      <c r="G46" s="98">
        <v>123.9</v>
      </c>
      <c r="H46" s="98">
        <v>179</v>
      </c>
      <c r="I46" s="103">
        <f>SUM(G46/H46)*100-100</f>
        <v>-30.782122905027933</v>
      </c>
    </row>
    <row r="47" spans="1:9" ht="13.5" customHeight="1">
      <c r="A47" s="74" t="s">
        <v>86</v>
      </c>
      <c r="D47" s="98">
        <v>416.6</v>
      </c>
      <c r="E47" s="98">
        <v>431.1</v>
      </c>
      <c r="F47" s="102">
        <f>SUM(D47/E47)*100-100</f>
        <v>-3.3634887497100436</v>
      </c>
      <c r="G47" s="98">
        <v>156</v>
      </c>
      <c r="H47" s="98">
        <v>268.8</v>
      </c>
      <c r="I47" s="103">
        <f>SUM(G47/H47)*100-100</f>
        <v>-41.96428571428572</v>
      </c>
    </row>
    <row r="48" spans="1:9" ht="13.5" customHeight="1">
      <c r="A48" s="74" t="s">
        <v>87</v>
      </c>
      <c r="D48" s="98">
        <v>1178.3</v>
      </c>
      <c r="E48" s="98">
        <v>1331.2</v>
      </c>
      <c r="F48" s="102">
        <f>SUM(D48/E48)*100-100</f>
        <v>-11.48587740384616</v>
      </c>
      <c r="G48" s="98">
        <v>949.6</v>
      </c>
      <c r="H48" s="98">
        <v>1097.1</v>
      </c>
      <c r="I48" s="103">
        <f>SUM(G48/H48)*100-100</f>
        <v>-13.444535593838296</v>
      </c>
    </row>
    <row r="49" spans="1:9" ht="12.75">
      <c r="A49" s="74" t="s">
        <v>88</v>
      </c>
      <c r="D49" s="98">
        <v>14724.3</v>
      </c>
      <c r="E49" s="98">
        <v>20776.5</v>
      </c>
      <c r="F49" s="102">
        <f>SUM(D49/E49)*100-100</f>
        <v>-29.13002671287272</v>
      </c>
      <c r="G49" s="98">
        <v>11122.7</v>
      </c>
      <c r="H49" s="98">
        <v>16124.3</v>
      </c>
      <c r="I49" s="103">
        <f>SUM(G49/H49)*100-100</f>
        <v>-31.019020980755755</v>
      </c>
    </row>
    <row r="50" spans="4:9" ht="13.5" customHeight="1">
      <c r="D50" s="98"/>
      <c r="E50" s="98"/>
      <c r="F50" s="102"/>
      <c r="G50" s="98"/>
      <c r="H50" s="98"/>
      <c r="I50" s="103"/>
    </row>
    <row r="51" spans="2:9" ht="13.5" customHeight="1">
      <c r="B51" s="74" t="s">
        <v>89</v>
      </c>
      <c r="D51" s="98">
        <v>16491.3</v>
      </c>
      <c r="E51" s="98">
        <v>22762.2</v>
      </c>
      <c r="F51" s="102">
        <f>SUM(D51/E51)*100-100</f>
        <v>-27.54962174130796</v>
      </c>
      <c r="G51" s="98">
        <v>12352.3</v>
      </c>
      <c r="H51" s="98">
        <v>17669.2</v>
      </c>
      <c r="I51" s="103">
        <f>SUM(G51/H51)*100-100</f>
        <v>-30.091345391981534</v>
      </c>
    </row>
    <row r="52" spans="4:9" ht="13.5" customHeight="1">
      <c r="D52" s="98"/>
      <c r="E52" s="98"/>
      <c r="F52" s="102"/>
      <c r="G52" s="98"/>
      <c r="H52" s="98"/>
      <c r="I52" s="103"/>
    </row>
    <row r="53" spans="1:9" ht="12.75">
      <c r="A53" s="74" t="s">
        <v>90</v>
      </c>
      <c r="D53" s="98">
        <v>532.7</v>
      </c>
      <c r="E53" s="98">
        <v>675.3</v>
      </c>
      <c r="F53" s="102">
        <f>SUM(D53/E53)*100-100</f>
        <v>-21.116540796682955</v>
      </c>
      <c r="G53" s="98">
        <v>60.1</v>
      </c>
      <c r="H53" s="98">
        <v>102</v>
      </c>
      <c r="I53" s="103">
        <f>SUM(G53/H53)*100-100</f>
        <v>-41.07843137254902</v>
      </c>
    </row>
    <row r="54" spans="4:9" ht="13.5" customHeight="1">
      <c r="D54" s="98"/>
      <c r="E54" s="98"/>
      <c r="F54" s="100"/>
      <c r="G54" s="98"/>
      <c r="H54" s="98"/>
      <c r="I54" s="107"/>
    </row>
    <row r="55" spans="1:9" ht="13.5" customHeight="1">
      <c r="A55" s="74" t="s">
        <v>91</v>
      </c>
      <c r="D55" s="105" t="s">
        <v>66</v>
      </c>
      <c r="E55" s="105" t="s">
        <v>66</v>
      </c>
      <c r="F55" s="105" t="s">
        <v>154</v>
      </c>
      <c r="G55" s="105" t="s">
        <v>66</v>
      </c>
      <c r="H55" s="105" t="s">
        <v>66</v>
      </c>
      <c r="I55" s="167" t="s">
        <v>155</v>
      </c>
    </row>
    <row r="56" spans="4:9" ht="12.75">
      <c r="D56" s="98"/>
      <c r="E56" s="98"/>
      <c r="F56" s="108"/>
      <c r="G56" s="98"/>
      <c r="H56" s="98"/>
      <c r="I56" s="107"/>
    </row>
    <row r="57" spans="1:9" ht="13.5" customHeight="1">
      <c r="A57" s="78"/>
      <c r="B57" s="78"/>
      <c r="C57" s="78" t="s">
        <v>92</v>
      </c>
      <c r="D57" s="109">
        <v>46595</v>
      </c>
      <c r="E57" s="109">
        <v>62873.8</v>
      </c>
      <c r="F57" s="110">
        <f>SUM(D57/E57)*100-100</f>
        <v>-25.891229733211603</v>
      </c>
      <c r="G57" s="109">
        <v>21548.5</v>
      </c>
      <c r="H57" s="109">
        <v>30240.4</v>
      </c>
      <c r="I57" s="111">
        <f>SUM(G57/H57)*100-100</f>
        <v>-28.742675361437023</v>
      </c>
    </row>
    <row r="58" ht="13.5" customHeight="1">
      <c r="A58" s="74" t="s">
        <v>93</v>
      </c>
    </row>
    <row r="59" spans="1:8" ht="13.5" customHeight="1">
      <c r="A59" s="74" t="s">
        <v>94</v>
      </c>
      <c r="D59" s="112"/>
      <c r="E59" s="112"/>
      <c r="G59" s="112"/>
      <c r="H59" s="112"/>
    </row>
    <row r="60" spans="4:8" ht="13.5" customHeight="1">
      <c r="D60" s="112"/>
      <c r="E60" s="112"/>
      <c r="G60" s="112"/>
      <c r="H60" s="112"/>
    </row>
    <row r="61" spans="4:8" ht="13.5" customHeight="1">
      <c r="D61" s="112"/>
      <c r="E61" s="112"/>
      <c r="G61" s="112"/>
      <c r="H61" s="112"/>
    </row>
    <row r="62" spans="4:8" ht="13.5" customHeight="1">
      <c r="D62" s="112"/>
      <c r="E62" s="112"/>
      <c r="G62" s="112"/>
      <c r="H62" s="112"/>
    </row>
    <row r="63" spans="4:8" ht="13.5" customHeight="1">
      <c r="D63" s="112"/>
      <c r="E63" s="112"/>
      <c r="G63" s="112"/>
      <c r="H63" s="112"/>
    </row>
    <row r="64" spans="4:8" ht="13.5" customHeight="1">
      <c r="D64" s="112"/>
      <c r="E64" s="112"/>
      <c r="G64" s="112"/>
      <c r="H64" s="112"/>
    </row>
    <row r="65" ht="13.5" customHeight="1"/>
    <row r="66" ht="13.5" customHeight="1">
      <c r="A66" s="168">
        <v>2</v>
      </c>
    </row>
    <row r="67" ht="13.5" customHeight="1"/>
    <row r="68" ht="13.5" customHeight="1"/>
    <row r="69" ht="13.5" customHeight="1"/>
    <row r="70" spans="4:9" ht="12.75">
      <c r="D70" s="113">
        <f>SUM(D25+D34+D44+D51+D53)</f>
        <v>46595</v>
      </c>
      <c r="E70" s="113">
        <f>SUM(E25+E34+E44+E51+E53)</f>
        <v>62873.8</v>
      </c>
      <c r="F70" s="70"/>
      <c r="G70" s="113">
        <f>SUM(G25+G34+G44+G51+G53)</f>
        <v>21548.6</v>
      </c>
      <c r="H70" s="113">
        <f>SUM(H25+H34+H44+H51+H53)</f>
        <v>30240.5</v>
      </c>
      <c r="I70" s="70"/>
    </row>
    <row r="71" spans="4:9" ht="13.5" customHeight="1">
      <c r="D71" s="70"/>
      <c r="E71" s="70"/>
      <c r="F71" s="70"/>
      <c r="G71" s="70"/>
      <c r="H71" s="70"/>
      <c r="I71" s="70"/>
    </row>
    <row r="72" spans="4:9" ht="12.75">
      <c r="D72" s="70"/>
      <c r="E72" s="70"/>
      <c r="F72" s="70"/>
      <c r="G72" s="70"/>
      <c r="H72" s="70"/>
      <c r="I72" s="70"/>
    </row>
    <row r="73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2">
    <mergeCell ref="D9:E10"/>
    <mergeCell ref="G9:H10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74" customWidth="1"/>
    <col min="3" max="3" width="11.28125" style="117" customWidth="1"/>
    <col min="4" max="5" width="9.8515625" style="74" customWidth="1"/>
    <col min="6" max="6" width="10.8515625" style="118" customWidth="1"/>
    <col min="7" max="7" width="11.421875" style="74" customWidth="1"/>
    <col min="8" max="8" width="32.7109375" style="74" customWidth="1"/>
    <col min="9" max="16384" width="11.421875" style="74" customWidth="1"/>
  </cols>
  <sheetData>
    <row r="1" spans="1:8" ht="12">
      <c r="A1" s="71"/>
      <c r="B1" s="71"/>
      <c r="C1" s="115"/>
      <c r="D1" s="71"/>
      <c r="E1" s="71"/>
      <c r="F1" s="116"/>
      <c r="G1" s="71"/>
      <c r="H1" s="71"/>
    </row>
    <row r="4" ht="13.5" customHeight="1"/>
    <row r="5" ht="13.5" customHeight="1"/>
    <row r="6" spans="1:8" ht="13.5" customHeight="1">
      <c r="A6" s="80"/>
      <c r="B6" s="78"/>
      <c r="C6" s="119" t="s">
        <v>96</v>
      </c>
      <c r="D6" s="78"/>
      <c r="E6" s="78"/>
      <c r="F6" s="120"/>
      <c r="G6" s="78"/>
      <c r="H6" s="78"/>
    </row>
    <row r="7" spans="1:8" ht="13.5" customHeight="1">
      <c r="A7" s="85" t="s">
        <v>51</v>
      </c>
      <c r="B7" s="86"/>
      <c r="C7" s="87"/>
      <c r="D7" s="88" t="s">
        <v>97</v>
      </c>
      <c r="E7" s="89"/>
      <c r="F7" s="121"/>
      <c r="G7" s="83"/>
      <c r="H7" s="83"/>
    </row>
    <row r="8" spans="1:8" ht="13.5" customHeight="1">
      <c r="A8" s="85" t="s">
        <v>153</v>
      </c>
      <c r="B8" s="86"/>
      <c r="C8" s="87"/>
      <c r="D8" s="85" t="s">
        <v>153</v>
      </c>
      <c r="E8" s="86"/>
      <c r="F8" s="122"/>
      <c r="G8" s="83"/>
      <c r="H8" s="83" t="s">
        <v>53</v>
      </c>
    </row>
    <row r="9" spans="1:8" ht="13.5" customHeight="1">
      <c r="A9" s="92">
        <v>2009</v>
      </c>
      <c r="B9" s="92">
        <v>2008</v>
      </c>
      <c r="C9" s="93" t="s">
        <v>29</v>
      </c>
      <c r="D9" s="92">
        <v>2009</v>
      </c>
      <c r="E9" s="92">
        <v>2008</v>
      </c>
      <c r="F9" s="123" t="s">
        <v>29</v>
      </c>
      <c r="G9" s="83"/>
      <c r="H9" s="83"/>
    </row>
    <row r="10" spans="1:8" ht="13.5" customHeight="1">
      <c r="A10" s="193" t="s">
        <v>54</v>
      </c>
      <c r="B10" s="194"/>
      <c r="C10" s="94" t="s">
        <v>31</v>
      </c>
      <c r="D10" s="193" t="s">
        <v>54</v>
      </c>
      <c r="E10" s="194"/>
      <c r="F10" s="124" t="s">
        <v>31</v>
      </c>
      <c r="G10" s="83"/>
      <c r="H10" s="83"/>
    </row>
    <row r="11" spans="1:8" ht="13.5" customHeight="1">
      <c r="A11" s="195"/>
      <c r="B11" s="196"/>
      <c r="C11" s="97" t="s">
        <v>32</v>
      </c>
      <c r="D11" s="195"/>
      <c r="E11" s="196"/>
      <c r="F11" s="125" t="s">
        <v>32</v>
      </c>
      <c r="G11" s="95"/>
      <c r="H11" s="95"/>
    </row>
    <row r="12" spans="1:6" ht="13.5" customHeight="1">
      <c r="A12" s="98"/>
      <c r="B12" s="99"/>
      <c r="C12" s="106"/>
      <c r="D12" s="98"/>
      <c r="E12" s="99"/>
      <c r="F12" s="126"/>
    </row>
    <row r="13" spans="1:7" ht="13.5" customHeight="1">
      <c r="A13" s="98">
        <v>879.5</v>
      </c>
      <c r="B13" s="98">
        <v>845</v>
      </c>
      <c r="C13" s="103">
        <f>SUM(A13/B13)*100-100</f>
        <v>4.082840236686394</v>
      </c>
      <c r="D13" s="98">
        <v>247.3</v>
      </c>
      <c r="E13" s="98">
        <v>248.7</v>
      </c>
      <c r="F13" s="103">
        <f>SUM(D13/E13)*100-100</f>
        <v>-0.5629272215520587</v>
      </c>
      <c r="G13" s="74" t="s">
        <v>55</v>
      </c>
    </row>
    <row r="14" spans="1:6" ht="13.5" customHeight="1">
      <c r="A14" s="98"/>
      <c r="B14" s="98"/>
      <c r="C14" s="103"/>
      <c r="D14" s="98"/>
      <c r="E14" s="98"/>
      <c r="F14" s="103"/>
    </row>
    <row r="15" spans="1:7" ht="13.5" customHeight="1">
      <c r="A15" s="98">
        <f>SUM(A16:A24)</f>
        <v>11451.5</v>
      </c>
      <c r="B15" s="98">
        <v>17394</v>
      </c>
      <c r="C15" s="103">
        <f>SUM(A15/B15)*100-100</f>
        <v>-34.16407956766702</v>
      </c>
      <c r="D15" s="98">
        <f>SUM(D16:D24)</f>
        <v>6147.900000000001</v>
      </c>
      <c r="E15" s="98">
        <v>10483.9</v>
      </c>
      <c r="F15" s="103">
        <f>SUM(D15/E15)*100-100</f>
        <v>-41.358654699110055</v>
      </c>
      <c r="G15" s="74" t="s">
        <v>56</v>
      </c>
    </row>
    <row r="16" spans="1:7" ht="13.5" customHeight="1">
      <c r="A16" s="104"/>
      <c r="B16" s="104"/>
      <c r="C16" s="103"/>
      <c r="D16" s="104"/>
      <c r="E16" s="104"/>
      <c r="F16" s="103"/>
      <c r="G16" s="74" t="s">
        <v>57</v>
      </c>
    </row>
    <row r="17" spans="1:7" ht="13.5" customHeight="1">
      <c r="A17" s="98">
        <v>6156</v>
      </c>
      <c r="B17" s="98">
        <v>10698.8</v>
      </c>
      <c r="C17" s="103">
        <f aca="true" t="shared" si="0" ref="C17:C23">SUM(A17/B17)*100-100</f>
        <v>-42.46083672935283</v>
      </c>
      <c r="D17" s="98">
        <v>4343</v>
      </c>
      <c r="E17" s="98">
        <v>7992.4</v>
      </c>
      <c r="F17" s="103">
        <f aca="true" t="shared" si="1" ref="F17:F23">SUM(D17/E17)*100-100</f>
        <v>-45.66087783394224</v>
      </c>
      <c r="G17" s="74" t="s">
        <v>58</v>
      </c>
    </row>
    <row r="18" spans="1:7" ht="12">
      <c r="A18" s="98">
        <v>658.3</v>
      </c>
      <c r="B18" s="98">
        <v>1089.3</v>
      </c>
      <c r="C18" s="103">
        <f t="shared" si="0"/>
        <v>-39.56669420728909</v>
      </c>
      <c r="D18" s="98">
        <v>381.1</v>
      </c>
      <c r="E18" s="98">
        <v>641</v>
      </c>
      <c r="F18" s="103">
        <f t="shared" si="1"/>
        <v>-40.546021840873635</v>
      </c>
      <c r="G18" s="74" t="s">
        <v>59</v>
      </c>
    </row>
    <row r="19" spans="1:7" ht="13.5" customHeight="1">
      <c r="A19" s="98">
        <v>644.7</v>
      </c>
      <c r="B19" s="98">
        <v>822.7</v>
      </c>
      <c r="C19" s="103">
        <f t="shared" si="0"/>
        <v>-21.63607633402212</v>
      </c>
      <c r="D19" s="98">
        <v>26</v>
      </c>
      <c r="E19" s="98">
        <v>40.3</v>
      </c>
      <c r="F19" s="103">
        <f t="shared" si="1"/>
        <v>-35.48387096774192</v>
      </c>
      <c r="G19" s="74" t="s">
        <v>60</v>
      </c>
    </row>
    <row r="20" spans="1:7" ht="13.5" customHeight="1">
      <c r="A20" s="98">
        <v>2488.2</v>
      </c>
      <c r="B20" s="98">
        <v>3019.5</v>
      </c>
      <c r="C20" s="103">
        <f t="shared" si="0"/>
        <v>-17.595628415300553</v>
      </c>
      <c r="D20" s="98">
        <v>878.5</v>
      </c>
      <c r="E20" s="98">
        <v>1033.8</v>
      </c>
      <c r="F20" s="103">
        <f t="shared" si="1"/>
        <v>-15.022248017024566</v>
      </c>
      <c r="G20" s="74" t="s">
        <v>61</v>
      </c>
    </row>
    <row r="21" spans="1:7" ht="13.5" customHeight="1">
      <c r="A21" s="98">
        <v>399.2</v>
      </c>
      <c r="B21" s="98">
        <v>368</v>
      </c>
      <c r="C21" s="103">
        <f t="shared" si="0"/>
        <v>8.478260869565219</v>
      </c>
      <c r="D21" s="98">
        <v>33.5</v>
      </c>
      <c r="E21" s="98">
        <v>45.3</v>
      </c>
      <c r="F21" s="103">
        <f t="shared" si="1"/>
        <v>-26.048565121412807</v>
      </c>
      <c r="G21" s="74" t="s">
        <v>62</v>
      </c>
    </row>
    <row r="22" spans="1:7" ht="13.5" customHeight="1">
      <c r="A22" s="98">
        <v>505.4</v>
      </c>
      <c r="B22" s="98">
        <v>925.6</v>
      </c>
      <c r="C22" s="103">
        <f t="shared" si="0"/>
        <v>-45.397579948141754</v>
      </c>
      <c r="D22" s="98">
        <v>318.7</v>
      </c>
      <c r="E22" s="98">
        <v>589.8</v>
      </c>
      <c r="F22" s="103">
        <f t="shared" si="1"/>
        <v>-45.964733808070534</v>
      </c>
      <c r="G22" s="74" t="s">
        <v>63</v>
      </c>
    </row>
    <row r="23" spans="1:7" ht="13.5" customHeight="1">
      <c r="A23" s="98">
        <v>599.3</v>
      </c>
      <c r="B23" s="98">
        <v>470.1</v>
      </c>
      <c r="C23" s="103">
        <f t="shared" si="0"/>
        <v>27.483514145926378</v>
      </c>
      <c r="D23" s="98">
        <v>167.1</v>
      </c>
      <c r="E23" s="98">
        <v>141.3</v>
      </c>
      <c r="F23" s="103">
        <f t="shared" si="1"/>
        <v>18.259023354564746</v>
      </c>
      <c r="G23" s="74" t="s">
        <v>64</v>
      </c>
    </row>
    <row r="24" spans="1:7" ht="13.5" customHeight="1">
      <c r="A24" s="98">
        <v>0.4</v>
      </c>
      <c r="B24" s="105" t="s">
        <v>66</v>
      </c>
      <c r="C24" s="100" t="s">
        <v>98</v>
      </c>
      <c r="D24" s="105" t="s">
        <v>66</v>
      </c>
      <c r="E24" s="105" t="s">
        <v>66</v>
      </c>
      <c r="F24" s="100" t="s">
        <v>98</v>
      </c>
      <c r="G24" s="74" t="s">
        <v>65</v>
      </c>
    </row>
    <row r="25" spans="1:6" ht="13.5" customHeight="1">
      <c r="A25" s="98"/>
      <c r="B25" s="98"/>
      <c r="C25" s="106"/>
      <c r="D25" s="98"/>
      <c r="E25" s="98"/>
      <c r="F25" s="100"/>
    </row>
    <row r="26" spans="1:8" ht="12">
      <c r="A26" s="98">
        <v>12330.9</v>
      </c>
      <c r="B26" s="98">
        <v>18239</v>
      </c>
      <c r="C26" s="103">
        <f>SUM(A26/B26)*100-100</f>
        <v>-32.392675037008615</v>
      </c>
      <c r="D26" s="98">
        <f>SUM(D15+D13)</f>
        <v>6395.200000000001</v>
      </c>
      <c r="E26" s="98">
        <v>10732.5</v>
      </c>
      <c r="F26" s="103">
        <f>SUM(D26/E26)*100-100</f>
        <v>-40.41276496622408</v>
      </c>
      <c r="H26" s="74" t="s">
        <v>67</v>
      </c>
    </row>
    <row r="27" spans="1:6" ht="13.5" customHeight="1">
      <c r="A27" s="98"/>
      <c r="B27" s="98"/>
      <c r="C27" s="98"/>
      <c r="D27" s="98"/>
      <c r="E27" s="98"/>
      <c r="F27" s="106"/>
    </row>
    <row r="28" spans="1:7" ht="13.5" customHeight="1">
      <c r="A28" s="98">
        <v>679.8</v>
      </c>
      <c r="B28" s="98">
        <v>776.2</v>
      </c>
      <c r="C28" s="103">
        <f>SUM(A28/B28)*100-100</f>
        <v>-12.419479515588776</v>
      </c>
      <c r="D28" s="98">
        <v>221.9</v>
      </c>
      <c r="E28" s="98">
        <v>261</v>
      </c>
      <c r="F28" s="103">
        <f aca="true" t="shared" si="2" ref="F28:F33">SUM(D28/E28)*100-100</f>
        <v>-14.980842911877389</v>
      </c>
      <c r="G28" s="74" t="s">
        <v>68</v>
      </c>
    </row>
    <row r="29" spans="1:7" ht="12">
      <c r="A29" s="98">
        <v>287.1</v>
      </c>
      <c r="B29" s="98">
        <v>223.1</v>
      </c>
      <c r="C29" s="103">
        <f>SUM(A29/B29)*100-100</f>
        <v>28.686687584043057</v>
      </c>
      <c r="D29" s="98">
        <v>76.6</v>
      </c>
      <c r="E29" s="98">
        <v>87.1</v>
      </c>
      <c r="F29" s="103">
        <f t="shared" si="2"/>
        <v>-12.055109070034447</v>
      </c>
      <c r="G29" s="74" t="s">
        <v>69</v>
      </c>
    </row>
    <row r="30" spans="1:7" ht="13.5" customHeight="1">
      <c r="A30" s="98">
        <v>562.6</v>
      </c>
      <c r="B30" s="98">
        <v>454.1</v>
      </c>
      <c r="C30" s="103">
        <f>SUM(A30/B30)*100-100</f>
        <v>23.8934155472363</v>
      </c>
      <c r="D30" s="98">
        <v>169.1</v>
      </c>
      <c r="E30" s="98">
        <v>178</v>
      </c>
      <c r="F30" s="103">
        <f t="shared" si="2"/>
        <v>-5</v>
      </c>
      <c r="G30" s="74" t="s">
        <v>70</v>
      </c>
    </row>
    <row r="31" spans="1:7" ht="13.5" customHeight="1">
      <c r="A31" s="98">
        <v>617.2</v>
      </c>
      <c r="B31" s="98">
        <v>463.6</v>
      </c>
      <c r="C31" s="103">
        <f>SUM(A31/B31)*100-100</f>
        <v>33.13201035375323</v>
      </c>
      <c r="D31" s="98">
        <v>104.4</v>
      </c>
      <c r="E31" s="98">
        <v>178.5</v>
      </c>
      <c r="F31" s="103">
        <f t="shared" si="2"/>
        <v>-41.5126050420168</v>
      </c>
      <c r="G31" s="74" t="s">
        <v>71</v>
      </c>
    </row>
    <row r="32" spans="1:7" ht="13.5" customHeight="1">
      <c r="A32" s="98">
        <v>27.3</v>
      </c>
      <c r="B32" s="98">
        <v>42.1</v>
      </c>
      <c r="C32" s="103">
        <f>SUM(A32/B32)*100-100</f>
        <v>-35.154394299287404</v>
      </c>
      <c r="D32" s="98">
        <v>0.4</v>
      </c>
      <c r="E32" s="98">
        <v>6.6</v>
      </c>
      <c r="F32" s="103">
        <f t="shared" si="2"/>
        <v>-93.93939393939394</v>
      </c>
      <c r="G32" s="74" t="s">
        <v>72</v>
      </c>
    </row>
    <row r="33" spans="1:7" ht="12">
      <c r="A33" s="98">
        <v>139</v>
      </c>
      <c r="B33" s="98">
        <v>2.9</v>
      </c>
      <c r="C33" s="100" t="s">
        <v>98</v>
      </c>
      <c r="D33" s="98">
        <v>14.3</v>
      </c>
      <c r="E33" s="98">
        <v>1.8</v>
      </c>
      <c r="F33" s="103">
        <f t="shared" si="2"/>
        <v>694.4444444444445</v>
      </c>
      <c r="G33" s="74" t="s">
        <v>73</v>
      </c>
    </row>
    <row r="34" spans="1:6" ht="13.5" customHeight="1">
      <c r="A34" s="98"/>
      <c r="B34" s="98"/>
      <c r="C34" s="103"/>
      <c r="D34" s="98"/>
      <c r="E34" s="98"/>
      <c r="F34" s="106"/>
    </row>
    <row r="35" spans="1:8" ht="13.5" customHeight="1">
      <c r="A35" s="98">
        <f>SUM(A28:A33)</f>
        <v>2313</v>
      </c>
      <c r="B35" s="98">
        <v>1962</v>
      </c>
      <c r="C35" s="103">
        <f>SUM(A35/B35)*100-100</f>
        <v>17.88990825688073</v>
      </c>
      <c r="D35" s="98">
        <f>SUM(D28:D33)</f>
        <v>586.6999999999999</v>
      </c>
      <c r="E35" s="98">
        <v>712.9</v>
      </c>
      <c r="F35" s="103">
        <f>SUM(D35/E35)*100-100</f>
        <v>-17.702342544536407</v>
      </c>
      <c r="H35" s="74" t="s">
        <v>76</v>
      </c>
    </row>
    <row r="36" spans="1:6" ht="12">
      <c r="A36" s="98"/>
      <c r="B36" s="98"/>
      <c r="C36" s="103"/>
      <c r="D36" s="98"/>
      <c r="E36" s="98"/>
      <c r="F36" s="103"/>
    </row>
    <row r="37" spans="1:7" ht="13.5" customHeight="1">
      <c r="A37" s="98">
        <v>1419.8</v>
      </c>
      <c r="B37" s="98">
        <v>1729.7</v>
      </c>
      <c r="C37" s="103">
        <f>SUM(A37/B37)*100-100</f>
        <v>-17.91640168815401</v>
      </c>
      <c r="D37" s="98">
        <v>989.9</v>
      </c>
      <c r="E37" s="98">
        <v>1210.8</v>
      </c>
      <c r="F37" s="103">
        <f>SUM(D37/E37)*100-100</f>
        <v>-18.244136108358106</v>
      </c>
      <c r="G37" s="74" t="s">
        <v>77</v>
      </c>
    </row>
    <row r="38" spans="1:7" ht="13.5" customHeight="1">
      <c r="A38" s="98">
        <v>691.5</v>
      </c>
      <c r="B38" s="98">
        <v>756.4</v>
      </c>
      <c r="C38" s="103">
        <f>SUM(A38/B38)*100-100</f>
        <v>-8.58011634056055</v>
      </c>
      <c r="D38" s="98">
        <v>429.9</v>
      </c>
      <c r="E38" s="98">
        <v>457.4</v>
      </c>
      <c r="F38" s="103">
        <f>SUM(D38/E38)*100-100</f>
        <v>-6.0122431132488</v>
      </c>
      <c r="G38" s="74" t="s">
        <v>78</v>
      </c>
    </row>
    <row r="39" spans="1:7" ht="13.5" customHeight="1">
      <c r="A39" s="98">
        <v>1559.3</v>
      </c>
      <c r="B39" s="98">
        <v>1944.3</v>
      </c>
      <c r="C39" s="103">
        <f>SUM(A39/B39)*100-100</f>
        <v>-19.80147096641464</v>
      </c>
      <c r="D39" s="98">
        <v>593.9</v>
      </c>
      <c r="E39" s="98">
        <v>874</v>
      </c>
      <c r="F39" s="103">
        <f>SUM(D39/E39)*100-100</f>
        <v>-32.048054919908466</v>
      </c>
      <c r="G39" s="74" t="s">
        <v>79</v>
      </c>
    </row>
    <row r="40" spans="1:7" ht="13.5" customHeight="1">
      <c r="A40" s="105" t="s">
        <v>66</v>
      </c>
      <c r="B40" s="105" t="s">
        <v>66</v>
      </c>
      <c r="C40" s="100" t="s">
        <v>98</v>
      </c>
      <c r="D40" s="105" t="s">
        <v>66</v>
      </c>
      <c r="E40" s="105" t="s">
        <v>66</v>
      </c>
      <c r="F40" s="100" t="s">
        <v>98</v>
      </c>
      <c r="G40" s="74" t="s">
        <v>80</v>
      </c>
    </row>
    <row r="41" spans="1:7" ht="13.5" customHeight="1">
      <c r="A41" s="98">
        <v>0.1</v>
      </c>
      <c r="B41" s="98" t="s">
        <v>66</v>
      </c>
      <c r="C41" s="100" t="s">
        <v>98</v>
      </c>
      <c r="D41" s="105" t="s">
        <v>66</v>
      </c>
      <c r="E41" s="98" t="s">
        <v>66</v>
      </c>
      <c r="F41" s="100" t="s">
        <v>98</v>
      </c>
      <c r="G41" s="74" t="s">
        <v>81</v>
      </c>
    </row>
    <row r="42" spans="1:7" ht="12">
      <c r="A42" s="98">
        <v>433.8</v>
      </c>
      <c r="B42" s="98">
        <v>380.2</v>
      </c>
      <c r="C42" s="103">
        <f>SUM(A42/B42)*100-100</f>
        <v>14.097843240399797</v>
      </c>
      <c r="D42" s="98">
        <v>215.8</v>
      </c>
      <c r="E42" s="98">
        <v>305.3</v>
      </c>
      <c r="F42" s="103">
        <f>SUM(D42/E42)*100-100</f>
        <v>-29.3154274484114</v>
      </c>
      <c r="G42" s="74" t="s">
        <v>82</v>
      </c>
    </row>
    <row r="43" spans="1:7" ht="13.5" customHeight="1">
      <c r="A43" s="105" t="s">
        <v>66</v>
      </c>
      <c r="B43" s="105" t="s">
        <v>66</v>
      </c>
      <c r="C43" s="167" t="s">
        <v>155</v>
      </c>
      <c r="D43" s="105" t="s">
        <v>66</v>
      </c>
      <c r="E43" s="105" t="s">
        <v>66</v>
      </c>
      <c r="F43" s="167" t="s">
        <v>156</v>
      </c>
      <c r="G43" s="74" t="s">
        <v>83</v>
      </c>
    </row>
    <row r="44" spans="1:6" ht="13.5" customHeight="1">
      <c r="A44" s="98"/>
      <c r="B44" s="98"/>
      <c r="C44" s="103"/>
      <c r="D44" s="98"/>
      <c r="E44" s="98"/>
      <c r="F44" s="103"/>
    </row>
    <row r="45" spans="1:8" ht="13.5" customHeight="1">
      <c r="A45" s="98">
        <f>SUM(A37:A42)</f>
        <v>4104.5</v>
      </c>
      <c r="B45" s="98">
        <v>4810.7</v>
      </c>
      <c r="C45" s="103">
        <f>SUM(A45/B45)*100-100</f>
        <v>-14.679776331926746</v>
      </c>
      <c r="D45" s="98">
        <f>SUM(D37:D43)</f>
        <v>2229.5</v>
      </c>
      <c r="E45" s="98">
        <v>2847.4</v>
      </c>
      <c r="F45" s="103">
        <f>SUM(D45/E45)*100-100</f>
        <v>-21.700498700568943</v>
      </c>
      <c r="H45" s="74" t="s">
        <v>84</v>
      </c>
    </row>
    <row r="46" spans="1:6" ht="13.5" customHeight="1">
      <c r="A46" s="98"/>
      <c r="B46" s="98"/>
      <c r="C46" s="103"/>
      <c r="D46" s="98"/>
      <c r="E46" s="98"/>
      <c r="F46" s="103"/>
    </row>
    <row r="47" spans="1:7" ht="12">
      <c r="A47" s="98">
        <v>679.2</v>
      </c>
      <c r="B47" s="98">
        <v>645</v>
      </c>
      <c r="C47" s="103">
        <f>SUM(A47/B47)*100-100</f>
        <v>5.302325581395365</v>
      </c>
      <c r="D47" s="98">
        <v>443.1</v>
      </c>
      <c r="E47" s="98">
        <v>536.5</v>
      </c>
      <c r="F47" s="103">
        <f>SUM(D47/E47)*100-100</f>
        <v>-17.409133271202236</v>
      </c>
      <c r="G47" s="74" t="s">
        <v>85</v>
      </c>
    </row>
    <row r="48" spans="1:7" ht="13.5" customHeight="1">
      <c r="A48" s="98">
        <v>3362.3</v>
      </c>
      <c r="B48" s="98">
        <v>2998.4</v>
      </c>
      <c r="C48" s="103">
        <f>SUM(A48/B48)*100-100</f>
        <v>12.136472785485594</v>
      </c>
      <c r="D48" s="98">
        <v>1430.7</v>
      </c>
      <c r="E48" s="98">
        <v>1979.9</v>
      </c>
      <c r="F48" s="103">
        <f>SUM(D48/E48)*100-100</f>
        <v>-27.738774685590187</v>
      </c>
      <c r="G48" s="74" t="s">
        <v>86</v>
      </c>
    </row>
    <row r="49" spans="1:7" ht="13.5" customHeight="1">
      <c r="A49" s="98">
        <v>1419.6</v>
      </c>
      <c r="B49" s="98">
        <v>1376.9</v>
      </c>
      <c r="C49" s="103">
        <f>SUM(A49/B49)*100-100</f>
        <v>3.1011692933401065</v>
      </c>
      <c r="D49" s="98">
        <v>1060.8</v>
      </c>
      <c r="E49" s="98">
        <v>1054</v>
      </c>
      <c r="F49" s="103">
        <f>SUM(D49/E49)*100-100</f>
        <v>0.6451612903225765</v>
      </c>
      <c r="G49" s="74" t="s">
        <v>87</v>
      </c>
    </row>
    <row r="50" spans="1:7" ht="12">
      <c r="A50" s="98">
        <v>11915.4</v>
      </c>
      <c r="B50" s="98">
        <v>14044.6</v>
      </c>
      <c r="C50" s="103">
        <f>SUM(A50/B50)*100-100</f>
        <v>-15.16027512353503</v>
      </c>
      <c r="D50" s="98">
        <v>9196.5</v>
      </c>
      <c r="E50" s="98">
        <v>10694</v>
      </c>
      <c r="F50" s="103">
        <f>SUM(D50/E50)*100-100</f>
        <v>-14.003179352908163</v>
      </c>
      <c r="G50" s="74" t="s">
        <v>88</v>
      </c>
    </row>
    <row r="51" spans="1:6" ht="13.5" customHeight="1">
      <c r="A51" s="98"/>
      <c r="B51" s="98"/>
      <c r="C51" s="103"/>
      <c r="D51" s="98"/>
      <c r="E51" s="98"/>
      <c r="F51" s="103"/>
    </row>
    <row r="52" spans="1:8" ht="13.5" customHeight="1">
      <c r="A52" s="98">
        <v>17376.6</v>
      </c>
      <c r="B52" s="98">
        <v>19065</v>
      </c>
      <c r="C52" s="103">
        <f>SUM(A52/B52)*100-100</f>
        <v>-8.856018882769476</v>
      </c>
      <c r="D52" s="98">
        <f>SUM(D47:D50)</f>
        <v>12131.1</v>
      </c>
      <c r="E52" s="98">
        <v>14264.4</v>
      </c>
      <c r="F52" s="103">
        <f>SUM(D52/E52)*100-100</f>
        <v>-14.955413476907538</v>
      </c>
      <c r="H52" s="74" t="s">
        <v>89</v>
      </c>
    </row>
    <row r="53" spans="1:6" ht="13.5" customHeight="1">
      <c r="A53" s="98"/>
      <c r="B53" s="98"/>
      <c r="C53" s="103"/>
      <c r="D53" s="98"/>
      <c r="E53" s="98"/>
      <c r="F53" s="103"/>
    </row>
    <row r="54" spans="1:7" ht="12">
      <c r="A54" s="98">
        <v>273.8</v>
      </c>
      <c r="B54" s="98">
        <v>329.1</v>
      </c>
      <c r="C54" s="103">
        <f>SUM(A54/B54)*100-100</f>
        <v>-16.803403220905494</v>
      </c>
      <c r="D54" s="98">
        <v>165.2</v>
      </c>
      <c r="E54" s="98">
        <v>246.8</v>
      </c>
      <c r="F54" s="103">
        <f>SUM(D54/E54)*100-100</f>
        <v>-33.06320907617504</v>
      </c>
      <c r="G54" s="74" t="s">
        <v>90</v>
      </c>
    </row>
    <row r="55" spans="1:6" ht="13.5" customHeight="1">
      <c r="A55" s="98"/>
      <c r="B55" s="98"/>
      <c r="C55" s="106"/>
      <c r="D55" s="98"/>
      <c r="E55" s="98"/>
      <c r="F55" s="100"/>
    </row>
    <row r="56" spans="1:7" ht="13.5" customHeight="1">
      <c r="A56" s="105" t="s">
        <v>66</v>
      </c>
      <c r="B56" s="105" t="s">
        <v>66</v>
      </c>
      <c r="C56" s="167" t="s">
        <v>155</v>
      </c>
      <c r="D56" s="105" t="s">
        <v>66</v>
      </c>
      <c r="E56" s="105" t="s">
        <v>66</v>
      </c>
      <c r="F56" s="167" t="s">
        <v>156</v>
      </c>
      <c r="G56" s="74" t="s">
        <v>91</v>
      </c>
    </row>
    <row r="57" spans="1:6" ht="12">
      <c r="A57" s="98"/>
      <c r="B57" s="98"/>
      <c r="C57" s="106"/>
      <c r="D57" s="98"/>
      <c r="E57" s="98"/>
      <c r="F57" s="100"/>
    </row>
    <row r="58" spans="1:8" ht="13.5" customHeight="1">
      <c r="A58" s="109">
        <v>36398.9</v>
      </c>
      <c r="B58" s="109">
        <v>44405.7</v>
      </c>
      <c r="C58" s="111">
        <f>SUM(A58/B58)*100-100</f>
        <v>-18.03101854041259</v>
      </c>
      <c r="D58" s="109">
        <v>21507.7</v>
      </c>
      <c r="E58" s="109">
        <v>28804.1</v>
      </c>
      <c r="F58" s="111">
        <f>SUM(D58/E58)*100-100</f>
        <v>-25.331116056394748</v>
      </c>
      <c r="G58" s="127" t="s">
        <v>51</v>
      </c>
      <c r="H58" s="127"/>
    </row>
    <row r="59" ht="13.5" customHeight="1"/>
    <row r="60" spans="1:5" ht="13.5" customHeight="1">
      <c r="A60" s="112"/>
      <c r="B60" s="112"/>
      <c r="D60" s="112"/>
      <c r="E60" s="112"/>
    </row>
    <row r="61" spans="1:5" ht="13.5" customHeight="1">
      <c r="A61" s="112"/>
      <c r="B61" s="112"/>
      <c r="D61" s="112"/>
      <c r="E61" s="112"/>
    </row>
    <row r="62" spans="1:5" ht="13.5" customHeight="1">
      <c r="A62" s="112"/>
      <c r="B62" s="112"/>
      <c r="D62" s="112"/>
      <c r="E62" s="112"/>
    </row>
    <row r="63" spans="1:5" ht="13.5" customHeight="1">
      <c r="A63" s="112"/>
      <c r="B63" s="112"/>
      <c r="D63" s="112"/>
      <c r="E63" s="112"/>
    </row>
    <row r="64" spans="1:5" ht="13.5" customHeight="1">
      <c r="A64" s="112"/>
      <c r="B64" s="112"/>
      <c r="D64" s="112"/>
      <c r="E64" s="112"/>
    </row>
    <row r="65" spans="1:5" ht="13.5" customHeight="1">
      <c r="A65" s="112"/>
      <c r="B65" s="112"/>
      <c r="D65" s="112"/>
      <c r="E65" s="112"/>
    </row>
    <row r="66" ht="13.5" customHeight="1"/>
    <row r="67" ht="13.5" customHeight="1">
      <c r="H67" s="128">
        <v>3</v>
      </c>
    </row>
    <row r="68" ht="13.5" customHeight="1"/>
    <row r="69" ht="13.5" customHeight="1"/>
    <row r="70" ht="13.5" customHeight="1"/>
    <row r="71" spans="1:5" ht="12.75">
      <c r="A71" s="129">
        <f>SUM(A26+A35+A45+A52+A54)</f>
        <v>36398.8</v>
      </c>
      <c r="B71" s="130">
        <f>SUM(B26+B35+B45+B52+B54)</f>
        <v>44405.799999999996</v>
      </c>
      <c r="C71" s="70"/>
      <c r="D71" s="113">
        <f>SUM(D26+D35+D45+D52+D54)</f>
        <v>21507.7</v>
      </c>
      <c r="E71" s="130">
        <f>SUM(E26+E35+E45+E52+E54)</f>
        <v>28803.999999999996</v>
      </c>
    </row>
    <row r="72" spans="1:5" ht="13.5" customHeight="1">
      <c r="A72" s="70"/>
      <c r="C72" s="70"/>
      <c r="D72" s="70"/>
      <c r="E72" s="70"/>
    </row>
    <row r="73" spans="1:5" ht="12.75">
      <c r="A73" s="70"/>
      <c r="B73" s="70"/>
      <c r="C73" s="70"/>
      <c r="D73" s="70"/>
      <c r="E73" s="70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A10:B11"/>
    <mergeCell ref="D10:E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74" customWidth="1"/>
    <col min="2" max="2" width="24.8515625" style="74" customWidth="1"/>
    <col min="3" max="3" width="6.28125" style="74" customWidth="1"/>
    <col min="4" max="4" width="1.8515625" style="74" hidden="1" customWidth="1"/>
    <col min="5" max="6" width="9.7109375" style="134" customWidth="1"/>
    <col min="7" max="7" width="11.421875" style="135" customWidth="1"/>
    <col min="8" max="9" width="9.7109375" style="134" customWidth="1"/>
    <col min="10" max="10" width="11.421875" style="118" customWidth="1"/>
    <col min="11" max="16384" width="11.421875" style="74" customWidth="1"/>
  </cols>
  <sheetData>
    <row r="1" spans="1:10" ht="12">
      <c r="A1" s="71"/>
      <c r="B1" s="71"/>
      <c r="C1" s="71"/>
      <c r="D1" s="71"/>
      <c r="E1" s="131"/>
      <c r="F1" s="131"/>
      <c r="G1" s="132"/>
      <c r="H1" s="131"/>
      <c r="I1" s="131"/>
      <c r="J1" s="116"/>
    </row>
    <row r="2" spans="1:10" ht="12">
      <c r="A2" s="71"/>
      <c r="B2" s="71"/>
      <c r="C2" s="71"/>
      <c r="D2" s="71"/>
      <c r="E2" s="131"/>
      <c r="F2" s="131"/>
      <c r="G2" s="132"/>
      <c r="H2" s="131"/>
      <c r="I2" s="131"/>
      <c r="J2" s="116"/>
    </row>
    <row r="3" ht="12">
      <c r="A3" s="133" t="s">
        <v>148</v>
      </c>
    </row>
    <row r="4" ht="13.5" customHeight="1"/>
    <row r="5" spans="1:10" ht="13.5" customHeight="1">
      <c r="A5" s="78"/>
      <c r="B5" s="80"/>
      <c r="C5" s="78"/>
      <c r="D5" s="79"/>
      <c r="E5" s="197" t="s">
        <v>35</v>
      </c>
      <c r="F5" s="198"/>
      <c r="G5" s="199"/>
      <c r="H5" s="197" t="s">
        <v>39</v>
      </c>
      <c r="I5" s="198"/>
      <c r="J5" s="198"/>
    </row>
    <row r="6" spans="1:10" ht="13.5" customHeight="1">
      <c r="A6" s="136" t="s">
        <v>99</v>
      </c>
      <c r="B6" s="137"/>
      <c r="C6" s="83"/>
      <c r="D6" s="84"/>
      <c r="E6" s="200"/>
      <c r="F6" s="201"/>
      <c r="G6" s="202"/>
      <c r="H6" s="200"/>
      <c r="I6" s="201"/>
      <c r="J6" s="201"/>
    </row>
    <row r="7" spans="1:10" ht="13.5" customHeight="1">
      <c r="A7" s="138" t="s">
        <v>100</v>
      </c>
      <c r="B7" s="83" t="s">
        <v>101</v>
      </c>
      <c r="C7" s="83"/>
      <c r="D7" s="84"/>
      <c r="E7" s="85" t="s">
        <v>153</v>
      </c>
      <c r="F7" s="139"/>
      <c r="G7" s="140"/>
      <c r="H7" s="85" t="s">
        <v>153</v>
      </c>
      <c r="I7" s="139"/>
      <c r="J7" s="141"/>
    </row>
    <row r="8" spans="1:10" ht="13.5" customHeight="1">
      <c r="A8" s="136" t="s">
        <v>102</v>
      </c>
      <c r="B8" s="137"/>
      <c r="C8" s="83"/>
      <c r="D8" s="84"/>
      <c r="E8" s="92">
        <v>2009</v>
      </c>
      <c r="F8" s="92">
        <v>2008</v>
      </c>
      <c r="G8" s="142" t="s">
        <v>29</v>
      </c>
      <c r="H8" s="92">
        <v>2009</v>
      </c>
      <c r="I8" s="92">
        <v>2008</v>
      </c>
      <c r="J8" s="143" t="s">
        <v>29</v>
      </c>
    </row>
    <row r="9" spans="1:10" ht="13.5" customHeight="1">
      <c r="A9" s="136" t="s">
        <v>103</v>
      </c>
      <c r="B9" s="137"/>
      <c r="C9" s="83"/>
      <c r="D9" s="84"/>
      <c r="E9" s="197" t="s">
        <v>104</v>
      </c>
      <c r="F9" s="199"/>
      <c r="G9" s="144" t="s">
        <v>31</v>
      </c>
      <c r="H9" s="197" t="s">
        <v>104</v>
      </c>
      <c r="I9" s="199"/>
      <c r="J9" s="145" t="s">
        <v>31</v>
      </c>
    </row>
    <row r="10" spans="1:10" ht="13.5" customHeight="1">
      <c r="A10" s="95"/>
      <c r="B10" s="146"/>
      <c r="C10" s="95"/>
      <c r="D10" s="96"/>
      <c r="E10" s="200"/>
      <c r="F10" s="202"/>
      <c r="G10" s="147" t="s">
        <v>32</v>
      </c>
      <c r="H10" s="200"/>
      <c r="I10" s="202"/>
      <c r="J10" s="148" t="s">
        <v>32</v>
      </c>
    </row>
    <row r="11" spans="1:11" ht="13.5" customHeight="1">
      <c r="A11" s="84"/>
      <c r="E11" s="149"/>
      <c r="F11" s="149"/>
      <c r="G11" s="150"/>
      <c r="H11" s="149"/>
      <c r="I11" s="149"/>
      <c r="J11" s="151"/>
      <c r="K11" s="83"/>
    </row>
    <row r="12" spans="1:10" ht="13.5" customHeight="1">
      <c r="A12" s="152">
        <v>1</v>
      </c>
      <c r="B12" s="74" t="s">
        <v>105</v>
      </c>
      <c r="E12" s="98">
        <v>478.2</v>
      </c>
      <c r="F12" s="98">
        <v>451</v>
      </c>
      <c r="G12" s="103">
        <f>SUM(E12/F12)*100-100</f>
        <v>6.031042128603104</v>
      </c>
      <c r="H12" s="98">
        <v>2665.9</v>
      </c>
      <c r="I12" s="98">
        <v>1152.9</v>
      </c>
      <c r="J12" s="153">
        <f>SUM(H12/I12)*100-100</f>
        <v>131.23427877526237</v>
      </c>
    </row>
    <row r="13" spans="1:10" ht="13.5" customHeight="1">
      <c r="A13" s="152">
        <v>3</v>
      </c>
      <c r="B13" s="74" t="s">
        <v>106</v>
      </c>
      <c r="E13" s="98">
        <v>1181.8</v>
      </c>
      <c r="F13" s="98">
        <v>1333.4</v>
      </c>
      <c r="G13" s="103">
        <f>SUM(E13/F13)*100-100</f>
        <v>-11.36943152842359</v>
      </c>
      <c r="H13" s="98">
        <v>366.2</v>
      </c>
      <c r="I13" s="98">
        <v>477</v>
      </c>
      <c r="J13" s="153">
        <f>SUM(H13/I13)*100-100</f>
        <v>-23.228511530398322</v>
      </c>
    </row>
    <row r="14" spans="1:10" ht="13.5" customHeight="1">
      <c r="A14" s="152">
        <v>4</v>
      </c>
      <c r="B14" s="74" t="s">
        <v>107</v>
      </c>
      <c r="E14" s="98">
        <v>229.1</v>
      </c>
      <c r="F14" s="98">
        <v>311.5</v>
      </c>
      <c r="G14" s="103">
        <f>SUM(E14/F14)*100-100</f>
        <v>-26.452648475120384</v>
      </c>
      <c r="H14" s="98">
        <v>183.7</v>
      </c>
      <c r="I14" s="98">
        <v>257.3</v>
      </c>
      <c r="J14" s="153">
        <f>SUM(H14/I14)*100-100</f>
        <v>-28.6047415468325</v>
      </c>
    </row>
    <row r="15" spans="1:10" ht="13.5" customHeight="1">
      <c r="A15" s="152">
        <v>5</v>
      </c>
      <c r="B15" s="74" t="s">
        <v>108</v>
      </c>
      <c r="E15" s="98">
        <v>427.3</v>
      </c>
      <c r="F15" s="98">
        <v>604.2</v>
      </c>
      <c r="G15" s="103">
        <f>SUM(E15/F15)*100-100</f>
        <v>-29.278384640847406</v>
      </c>
      <c r="H15" s="98">
        <v>475.6</v>
      </c>
      <c r="I15" s="98">
        <v>507.8</v>
      </c>
      <c r="J15" s="153">
        <f>SUM(H15/I15)*100-100</f>
        <v>-6.341079165025604</v>
      </c>
    </row>
    <row r="16" spans="1:10" ht="13.5" customHeight="1">
      <c r="A16" s="152">
        <v>9</v>
      </c>
      <c r="B16" s="74" t="s">
        <v>109</v>
      </c>
      <c r="E16" s="98">
        <v>543.7</v>
      </c>
      <c r="F16" s="98">
        <v>790.2</v>
      </c>
      <c r="G16" s="103">
        <f>SUM(E16/F16)*100-100</f>
        <v>-31.194634269805107</v>
      </c>
      <c r="H16" s="98">
        <v>251.8</v>
      </c>
      <c r="I16" s="98">
        <v>327.2</v>
      </c>
      <c r="J16" s="153">
        <f>SUM(H16/I16)*100-100</f>
        <v>-23.044009779951097</v>
      </c>
    </row>
    <row r="17" spans="1:10" ht="12">
      <c r="A17" s="84"/>
      <c r="E17" s="98"/>
      <c r="F17" s="98"/>
      <c r="G17" s="103"/>
      <c r="H17" s="98"/>
      <c r="I17" s="98"/>
      <c r="J17" s="153"/>
    </row>
    <row r="18" spans="1:10" ht="13.5" customHeight="1">
      <c r="A18" s="152">
        <v>11</v>
      </c>
      <c r="B18" s="74" t="s">
        <v>110</v>
      </c>
      <c r="E18" s="98">
        <v>42.5</v>
      </c>
      <c r="F18" s="98">
        <v>46.8</v>
      </c>
      <c r="G18" s="103">
        <f aca="true" t="shared" si="0" ref="G18:G24">SUM(E18/F18)*100-100</f>
        <v>-9.18803418803418</v>
      </c>
      <c r="H18" s="98">
        <v>87.6</v>
      </c>
      <c r="I18" s="98">
        <v>116.5</v>
      </c>
      <c r="J18" s="153">
        <f aca="true" t="shared" si="1" ref="J18:J24">SUM(H18/I18)*100-100</f>
        <v>-24.806866952789704</v>
      </c>
    </row>
    <row r="19" spans="1:10" ht="13.5" customHeight="1">
      <c r="A19" s="138">
        <v>12</v>
      </c>
      <c r="B19" s="74" t="s">
        <v>111</v>
      </c>
      <c r="E19" s="98">
        <v>439.4</v>
      </c>
      <c r="F19" s="98">
        <v>455.3</v>
      </c>
      <c r="G19" s="103">
        <f t="shared" si="0"/>
        <v>-3.4922029431144352</v>
      </c>
      <c r="H19" s="98">
        <v>413.3</v>
      </c>
      <c r="I19" s="98">
        <v>551.4</v>
      </c>
      <c r="J19" s="153">
        <f t="shared" si="1"/>
        <v>-25.045339136742825</v>
      </c>
    </row>
    <row r="20" spans="1:10" ht="13.5" customHeight="1">
      <c r="A20" s="152">
        <v>13</v>
      </c>
      <c r="B20" s="74" t="s">
        <v>112</v>
      </c>
      <c r="E20" s="98">
        <v>1247.9</v>
      </c>
      <c r="F20" s="98">
        <v>1479.2</v>
      </c>
      <c r="G20" s="103">
        <f t="shared" si="0"/>
        <v>-15.636830719307724</v>
      </c>
      <c r="H20" s="98">
        <v>642.8</v>
      </c>
      <c r="I20" s="98">
        <v>920.9</v>
      </c>
      <c r="J20" s="153">
        <f t="shared" si="1"/>
        <v>-30.198718644804003</v>
      </c>
    </row>
    <row r="21" spans="1:10" ht="13.5" customHeight="1">
      <c r="A21" s="152">
        <v>14</v>
      </c>
      <c r="B21" s="74" t="s">
        <v>113</v>
      </c>
      <c r="E21" s="98">
        <v>1075.6</v>
      </c>
      <c r="F21" s="98">
        <v>1424.4</v>
      </c>
      <c r="G21" s="103">
        <f t="shared" si="0"/>
        <v>-24.487503510249937</v>
      </c>
      <c r="H21" s="98">
        <v>1081.9</v>
      </c>
      <c r="I21" s="98">
        <v>1361</v>
      </c>
      <c r="J21" s="153">
        <f t="shared" si="1"/>
        <v>-20.506980161645842</v>
      </c>
    </row>
    <row r="22" spans="1:10" ht="13.5" customHeight="1">
      <c r="A22" s="152">
        <v>16</v>
      </c>
      <c r="B22" s="74" t="s">
        <v>114</v>
      </c>
      <c r="E22" s="98">
        <v>1066.7</v>
      </c>
      <c r="F22" s="98">
        <v>1504.2</v>
      </c>
      <c r="G22" s="103">
        <f t="shared" si="0"/>
        <v>-29.085228028187743</v>
      </c>
      <c r="H22" s="98">
        <v>601.1</v>
      </c>
      <c r="I22" s="98">
        <v>867.6</v>
      </c>
      <c r="J22" s="153">
        <f t="shared" si="1"/>
        <v>-30.716920239741825</v>
      </c>
    </row>
    <row r="23" spans="1:10" ht="13.5" customHeight="1">
      <c r="A23" s="152">
        <v>17</v>
      </c>
      <c r="B23" s="74" t="s">
        <v>115</v>
      </c>
      <c r="E23" s="98">
        <v>183.2</v>
      </c>
      <c r="F23" s="98">
        <v>267</v>
      </c>
      <c r="G23" s="103">
        <f t="shared" si="0"/>
        <v>-31.38576779026218</v>
      </c>
      <c r="H23" s="98">
        <v>786.3</v>
      </c>
      <c r="I23" s="98">
        <v>757</v>
      </c>
      <c r="J23" s="153">
        <f t="shared" si="1"/>
        <v>3.87054161162483</v>
      </c>
    </row>
    <row r="24" spans="1:10" ht="13.5" customHeight="1">
      <c r="A24" s="152">
        <v>18</v>
      </c>
      <c r="B24" s="74" t="s">
        <v>116</v>
      </c>
      <c r="E24" s="98">
        <v>3094</v>
      </c>
      <c r="F24" s="98">
        <v>3076.2</v>
      </c>
      <c r="G24" s="103">
        <f t="shared" si="0"/>
        <v>0.5786359794551714</v>
      </c>
      <c r="H24" s="98">
        <v>375.4</v>
      </c>
      <c r="I24" s="98">
        <v>338</v>
      </c>
      <c r="J24" s="153">
        <f t="shared" si="1"/>
        <v>11.065088757396452</v>
      </c>
    </row>
    <row r="25" spans="1:10" ht="12">
      <c r="A25" s="84"/>
      <c r="E25" s="98"/>
      <c r="F25" s="98"/>
      <c r="G25" s="103"/>
      <c r="H25" s="98"/>
      <c r="I25" s="98"/>
      <c r="J25" s="153"/>
    </row>
    <row r="26" spans="1:10" ht="13.5" customHeight="1">
      <c r="A26" s="152">
        <v>21</v>
      </c>
      <c r="B26" s="74" t="s">
        <v>117</v>
      </c>
      <c r="E26" s="98">
        <v>3987.1</v>
      </c>
      <c r="F26" s="98">
        <v>3649.1</v>
      </c>
      <c r="G26" s="103">
        <f>SUM(E26/F26)*100-100</f>
        <v>9.262557890986827</v>
      </c>
      <c r="H26" s="98">
        <v>8.5</v>
      </c>
      <c r="I26" s="98">
        <v>0.7</v>
      </c>
      <c r="J26" s="154" t="s">
        <v>75</v>
      </c>
    </row>
    <row r="27" spans="1:13" ht="13.5" customHeight="1">
      <c r="A27" s="152">
        <v>23</v>
      </c>
      <c r="B27" s="74" t="s">
        <v>118</v>
      </c>
      <c r="E27" s="98">
        <v>2.4</v>
      </c>
      <c r="F27" s="98">
        <v>1.5</v>
      </c>
      <c r="G27" s="103">
        <f>SUM(E27/F27)*100-100</f>
        <v>60</v>
      </c>
      <c r="H27" s="98">
        <v>2.6</v>
      </c>
      <c r="I27" s="98">
        <v>3.6</v>
      </c>
      <c r="J27" s="153">
        <f>SUM(H27/I27)*100-100</f>
        <v>-27.777777777777786</v>
      </c>
      <c r="K27" s="70"/>
      <c r="L27" s="70"/>
      <c r="M27" s="70"/>
    </row>
    <row r="28" spans="1:10" ht="12">
      <c r="A28" s="84"/>
      <c r="E28" s="98"/>
      <c r="F28" s="98"/>
      <c r="G28" s="155"/>
      <c r="H28" s="98"/>
      <c r="I28" s="98"/>
      <c r="J28" s="156"/>
    </row>
    <row r="29" spans="1:10" ht="13.5" customHeight="1">
      <c r="A29" s="152">
        <v>31</v>
      </c>
      <c r="B29" s="74" t="s">
        <v>119</v>
      </c>
      <c r="E29" s="98">
        <v>2900.2</v>
      </c>
      <c r="F29" s="98">
        <v>3748.2</v>
      </c>
      <c r="G29" s="103">
        <f>SUM(E29/F29)*100-100</f>
        <v>-22.624192945947385</v>
      </c>
      <c r="H29" s="98">
        <v>15.3</v>
      </c>
      <c r="I29" s="98" t="s">
        <v>154</v>
      </c>
      <c r="J29" s="154" t="s">
        <v>75</v>
      </c>
    </row>
    <row r="30" spans="1:10" ht="13.5" customHeight="1">
      <c r="A30" s="138">
        <v>32</v>
      </c>
      <c r="B30" s="74" t="s">
        <v>120</v>
      </c>
      <c r="E30" s="98">
        <v>2883.8</v>
      </c>
      <c r="F30" s="98">
        <v>3198.1</v>
      </c>
      <c r="G30" s="103">
        <f>SUM(E30/F30)*100-100</f>
        <v>-9.827710202932977</v>
      </c>
      <c r="H30" s="98">
        <v>2095.1</v>
      </c>
      <c r="I30" s="98">
        <v>2081.7</v>
      </c>
      <c r="J30" s="153">
        <f>SUM(H30/I30)*100-100</f>
        <v>0.6437046644569335</v>
      </c>
    </row>
    <row r="31" spans="1:10" ht="13.5" customHeight="1">
      <c r="A31" s="138">
        <v>34</v>
      </c>
      <c r="B31" s="74" t="s">
        <v>121</v>
      </c>
      <c r="E31" s="98">
        <v>455.7</v>
      </c>
      <c r="F31" s="98">
        <v>596.4</v>
      </c>
      <c r="G31" s="103">
        <f>SUM(E31/F31)*100-100</f>
        <v>-23.591549295774655</v>
      </c>
      <c r="H31" s="98">
        <v>462.1</v>
      </c>
      <c r="I31" s="98">
        <v>384.8</v>
      </c>
      <c r="J31" s="153">
        <f>SUM(H31/I31)*100-100</f>
        <v>20.08835758835758</v>
      </c>
    </row>
    <row r="32" spans="1:10" ht="12">
      <c r="A32" s="84"/>
      <c r="E32" s="98"/>
      <c r="F32" s="98"/>
      <c r="G32" s="103"/>
      <c r="H32" s="98"/>
      <c r="I32" s="98"/>
      <c r="J32" s="156"/>
    </row>
    <row r="33" spans="1:10" ht="13.5" customHeight="1">
      <c r="A33" s="138">
        <v>41</v>
      </c>
      <c r="B33" s="74" t="s">
        <v>122</v>
      </c>
      <c r="E33" s="98">
        <v>3479.2</v>
      </c>
      <c r="F33" s="98">
        <v>7370.7</v>
      </c>
      <c r="G33" s="103">
        <f>SUM(E33/F33)*100-100</f>
        <v>-52.796884963436305</v>
      </c>
      <c r="H33" s="98">
        <v>0.2</v>
      </c>
      <c r="I33" s="98">
        <v>0.6</v>
      </c>
      <c r="J33" s="153">
        <f>SUM(H33/I33)*100-100</f>
        <v>-66.66666666666666</v>
      </c>
    </row>
    <row r="34" spans="1:10" ht="13.5" customHeight="1">
      <c r="A34" s="138">
        <v>45</v>
      </c>
      <c r="B34" s="74" t="s">
        <v>123</v>
      </c>
      <c r="E34" s="98">
        <v>305.2</v>
      </c>
      <c r="F34" s="98">
        <v>339.3</v>
      </c>
      <c r="G34" s="103">
        <f>SUM(E34/F34)*100-100</f>
        <v>-10.050103153551433</v>
      </c>
      <c r="H34" s="98">
        <v>232.3</v>
      </c>
      <c r="I34" s="98">
        <v>224.4</v>
      </c>
      <c r="J34" s="153">
        <f>SUM(H34/I34)*100-100</f>
        <v>3.5204991087343984</v>
      </c>
    </row>
    <row r="35" spans="1:10" ht="12">
      <c r="A35" s="84"/>
      <c r="E35" s="98"/>
      <c r="F35" s="98"/>
      <c r="G35" s="103"/>
      <c r="H35" s="98"/>
      <c r="I35" s="98"/>
      <c r="J35" s="153"/>
    </row>
    <row r="36" spans="1:10" ht="13.5" customHeight="1">
      <c r="A36" s="138">
        <v>52</v>
      </c>
      <c r="B36" s="74" t="s">
        <v>124</v>
      </c>
      <c r="E36" s="98">
        <v>93.9</v>
      </c>
      <c r="F36" s="98">
        <v>146.4</v>
      </c>
      <c r="G36" s="103">
        <f>SUM(E36/F36)*100-100</f>
        <v>-35.86065573770492</v>
      </c>
      <c r="H36" s="98">
        <v>252.5</v>
      </c>
      <c r="I36" s="98">
        <v>349.6</v>
      </c>
      <c r="J36" s="153">
        <f>SUM(H36/I36)*100-100</f>
        <v>-27.7745995423341</v>
      </c>
    </row>
    <row r="37" spans="1:10" ht="13.5" customHeight="1">
      <c r="A37" s="138">
        <v>53</v>
      </c>
      <c r="B37" s="74" t="s">
        <v>125</v>
      </c>
      <c r="E37" s="98">
        <v>219.2</v>
      </c>
      <c r="F37" s="98">
        <v>408.7</v>
      </c>
      <c r="G37" s="103">
        <f>SUM(E37/F37)*100-100</f>
        <v>-46.36652801565941</v>
      </c>
      <c r="H37" s="98">
        <v>469.4</v>
      </c>
      <c r="I37" s="98">
        <v>734.4</v>
      </c>
      <c r="J37" s="153">
        <f>SUM(H37/I37)*100-100</f>
        <v>-36.0838779956427</v>
      </c>
    </row>
    <row r="38" spans="1:10" ht="13.5" customHeight="1">
      <c r="A38" s="138">
        <v>54</v>
      </c>
      <c r="B38" s="74" t="s">
        <v>126</v>
      </c>
      <c r="E38" s="98">
        <v>136</v>
      </c>
      <c r="F38" s="98">
        <v>270.9</v>
      </c>
      <c r="G38" s="103">
        <f>SUM(E38/F38)*100-100</f>
        <v>-49.796973052786996</v>
      </c>
      <c r="H38" s="98">
        <v>436.3</v>
      </c>
      <c r="I38" s="98">
        <v>650.2</v>
      </c>
      <c r="J38" s="153">
        <f>SUM(H38/I38)*100-100</f>
        <v>-32.89756997846817</v>
      </c>
    </row>
    <row r="39" spans="1:10" ht="13.5" customHeight="1">
      <c r="A39" s="138">
        <v>55</v>
      </c>
      <c r="B39" s="74" t="s">
        <v>127</v>
      </c>
      <c r="E39" s="98">
        <v>170</v>
      </c>
      <c r="F39" s="98">
        <v>250.4</v>
      </c>
      <c r="G39" s="103">
        <f>SUM(E39/F39)*100-100</f>
        <v>-32.10862619808307</v>
      </c>
      <c r="H39" s="98">
        <v>205.2</v>
      </c>
      <c r="I39" s="98">
        <v>313.9</v>
      </c>
      <c r="J39" s="153">
        <f>SUM(H39/I39)*100-100</f>
        <v>-34.62886269512583</v>
      </c>
    </row>
    <row r="40" spans="1:10" ht="13.5" customHeight="1">
      <c r="A40" s="138">
        <v>56</v>
      </c>
      <c r="B40" s="74" t="s">
        <v>128</v>
      </c>
      <c r="E40" s="98">
        <v>550.5</v>
      </c>
      <c r="F40" s="98">
        <v>835.7</v>
      </c>
      <c r="G40" s="103">
        <f>SUM(E40/F40)*100-100</f>
        <v>-34.127079095369155</v>
      </c>
      <c r="H40" s="98">
        <v>618.1</v>
      </c>
      <c r="I40" s="98">
        <v>677.3</v>
      </c>
      <c r="J40" s="153">
        <f>SUM(H40/I40)*100-100</f>
        <v>-8.740587627343857</v>
      </c>
    </row>
    <row r="41" spans="1:10" ht="12">
      <c r="A41" s="84"/>
      <c r="E41" s="98"/>
      <c r="F41" s="98"/>
      <c r="G41" s="155"/>
      <c r="H41" s="98"/>
      <c r="I41" s="98"/>
      <c r="J41" s="153"/>
    </row>
    <row r="42" spans="1:10" ht="13.5" customHeight="1">
      <c r="A42" s="138">
        <v>62</v>
      </c>
      <c r="B42" s="74" t="s">
        <v>129</v>
      </c>
      <c r="E42" s="98">
        <v>26.4</v>
      </c>
      <c r="F42" s="98">
        <v>8.7</v>
      </c>
      <c r="G42" s="103">
        <f>SUM(E42/F42)*100-100</f>
        <v>203.448275862069</v>
      </c>
      <c r="H42" s="98">
        <v>31</v>
      </c>
      <c r="I42" s="98">
        <v>36.9</v>
      </c>
      <c r="J42" s="153">
        <f>SUM(H42/I42)*100-100</f>
        <v>-15.989159891598916</v>
      </c>
    </row>
    <row r="43" spans="1:10" ht="13.5" customHeight="1">
      <c r="A43" s="138">
        <v>63</v>
      </c>
      <c r="B43" s="74" t="s">
        <v>130</v>
      </c>
      <c r="E43" s="98">
        <v>1305.6</v>
      </c>
      <c r="F43" s="98">
        <v>1595.4</v>
      </c>
      <c r="G43" s="103">
        <f>SUM(E43/F43)*100-100</f>
        <v>-18.164723580293355</v>
      </c>
      <c r="H43" s="98">
        <v>338.7</v>
      </c>
      <c r="I43" s="98">
        <v>413.5</v>
      </c>
      <c r="J43" s="153">
        <f>SUM(H43/I43)*100-100</f>
        <v>-18.089480048367605</v>
      </c>
    </row>
    <row r="44" spans="1:10" ht="13.5" customHeight="1">
      <c r="A44" s="138">
        <v>64</v>
      </c>
      <c r="B44" s="74" t="s">
        <v>131</v>
      </c>
      <c r="E44" s="98">
        <v>18.8</v>
      </c>
      <c r="F44" s="98">
        <v>6.8</v>
      </c>
      <c r="G44" s="103">
        <f>SUM(E44/F44)*100-100</f>
        <v>176.47058823529414</v>
      </c>
      <c r="H44" s="98">
        <v>28.8</v>
      </c>
      <c r="I44" s="98">
        <v>57.5</v>
      </c>
      <c r="J44" s="153">
        <f>SUM(H44/I44)*100-100</f>
        <v>-49.91304347826087</v>
      </c>
    </row>
    <row r="45" spans="1:10" ht="13.5" customHeight="1">
      <c r="A45" s="138">
        <v>69</v>
      </c>
      <c r="B45" s="74" t="s">
        <v>132</v>
      </c>
      <c r="E45" s="98">
        <v>480.8</v>
      </c>
      <c r="F45" s="98">
        <v>718.1</v>
      </c>
      <c r="G45" s="103">
        <f>SUM(E45/F45)*100-100</f>
        <v>-33.04553683331012</v>
      </c>
      <c r="H45" s="98">
        <v>456.7</v>
      </c>
      <c r="I45" s="98">
        <v>720</v>
      </c>
      <c r="J45" s="153">
        <f>SUM(H45/I45)*100-100</f>
        <v>-36.56944444444444</v>
      </c>
    </row>
    <row r="46" spans="1:10" ht="12">
      <c r="A46" s="84"/>
      <c r="E46" s="98"/>
      <c r="F46" s="98"/>
      <c r="G46" s="155"/>
      <c r="H46" s="98"/>
      <c r="I46" s="98"/>
      <c r="J46" s="153"/>
    </row>
    <row r="47" spans="1:10" ht="13.5" customHeight="1">
      <c r="A47" s="138">
        <v>71</v>
      </c>
      <c r="B47" s="74" t="s">
        <v>133</v>
      </c>
      <c r="E47" s="98">
        <v>1.2</v>
      </c>
      <c r="F47" s="98">
        <v>1.1</v>
      </c>
      <c r="G47" s="103">
        <f>SUM(E47/F47)*100-100</f>
        <v>9.09090909090908</v>
      </c>
      <c r="H47" s="98">
        <v>7.3</v>
      </c>
      <c r="I47" s="98">
        <v>8</v>
      </c>
      <c r="J47" s="153">
        <f>SUM(H47/I47)*100-100</f>
        <v>-8.75</v>
      </c>
    </row>
    <row r="48" spans="1:10" ht="13.5" customHeight="1">
      <c r="A48" s="138">
        <v>72</v>
      </c>
      <c r="B48" s="74" t="s">
        <v>134</v>
      </c>
      <c r="E48" s="98">
        <v>255.6</v>
      </c>
      <c r="F48" s="98">
        <v>339.2</v>
      </c>
      <c r="G48" s="103">
        <f>SUM(E48/F48)*100-100</f>
        <v>-24.646226415094347</v>
      </c>
      <c r="H48" s="98">
        <v>1286.4</v>
      </c>
      <c r="I48" s="98">
        <v>1814.6</v>
      </c>
      <c r="J48" s="153">
        <f>SUM(H48/I48)*100-100</f>
        <v>-29.10834343657004</v>
      </c>
    </row>
    <row r="49" spans="1:10" ht="12">
      <c r="A49" s="138"/>
      <c r="E49" s="98"/>
      <c r="F49" s="98"/>
      <c r="G49" s="155"/>
      <c r="H49" s="98"/>
      <c r="I49" s="98"/>
      <c r="J49" s="153"/>
    </row>
    <row r="50" spans="1:10" ht="13.5" customHeight="1">
      <c r="A50" s="138">
        <v>81</v>
      </c>
      <c r="B50" s="74" t="s">
        <v>135</v>
      </c>
      <c r="E50" s="98">
        <v>1090.7</v>
      </c>
      <c r="F50" s="98">
        <v>1597.3</v>
      </c>
      <c r="G50" s="103">
        <f>SUM(E50/F50)*100-100</f>
        <v>-31.716020785074804</v>
      </c>
      <c r="H50" s="98">
        <v>2224.4</v>
      </c>
      <c r="I50" s="98">
        <v>2553.9</v>
      </c>
      <c r="J50" s="153">
        <f>SUM(H50/I50)*100-100</f>
        <v>-12.901836407063712</v>
      </c>
    </row>
    <row r="51" spans="1:10" ht="13.5" customHeight="1">
      <c r="A51" s="138">
        <v>84</v>
      </c>
      <c r="B51" s="74" t="s">
        <v>136</v>
      </c>
      <c r="E51" s="98">
        <v>257.3</v>
      </c>
      <c r="F51" s="98">
        <v>444.3</v>
      </c>
      <c r="G51" s="103">
        <f>SUM(E51/F51)*100-100</f>
        <v>-42.0886788206167</v>
      </c>
      <c r="H51" s="98">
        <v>180.2</v>
      </c>
      <c r="I51" s="98">
        <v>151.6</v>
      </c>
      <c r="J51" s="153">
        <f>SUM(H51/I51)*100-100</f>
        <v>18.865435356200535</v>
      </c>
    </row>
    <row r="52" spans="1:10" ht="13.5" customHeight="1">
      <c r="A52" s="138">
        <v>89</v>
      </c>
      <c r="B52" s="74" t="s">
        <v>137</v>
      </c>
      <c r="E52" s="98">
        <v>1173.3</v>
      </c>
      <c r="F52" s="98">
        <v>1750.8</v>
      </c>
      <c r="G52" s="103">
        <f>SUM(E52/F52)*100-100</f>
        <v>-32.98492117888965</v>
      </c>
      <c r="H52" s="98">
        <v>2804.1</v>
      </c>
      <c r="I52" s="98">
        <v>3368.7</v>
      </c>
      <c r="J52" s="153">
        <f>SUM(H52/I52)*100-100</f>
        <v>-16.760174548045242</v>
      </c>
    </row>
    <row r="53" spans="1:10" ht="12">
      <c r="A53" s="84"/>
      <c r="E53" s="98"/>
      <c r="F53" s="98"/>
      <c r="G53" s="155"/>
      <c r="H53" s="98"/>
      <c r="I53" s="98"/>
      <c r="J53" s="153"/>
    </row>
    <row r="54" spans="1:10" ht="13.5" customHeight="1">
      <c r="A54" s="138">
        <v>91</v>
      </c>
      <c r="B54" s="74" t="s">
        <v>138</v>
      </c>
      <c r="E54" s="98">
        <v>575.8</v>
      </c>
      <c r="F54" s="98">
        <v>831.7</v>
      </c>
      <c r="G54" s="103">
        <f>SUM(E54/F54)*100-100</f>
        <v>-30.768305879523865</v>
      </c>
      <c r="H54" s="98">
        <v>1258.5</v>
      </c>
      <c r="I54" s="98">
        <v>1666.6</v>
      </c>
      <c r="J54" s="153">
        <f>SUM(H54/I54)*100-100</f>
        <v>-24.486979479179155</v>
      </c>
    </row>
    <row r="55" spans="1:10" ht="13.5" customHeight="1">
      <c r="A55" s="138">
        <v>93</v>
      </c>
      <c r="B55" s="74" t="s">
        <v>139</v>
      </c>
      <c r="E55" s="98"/>
      <c r="F55" s="98"/>
      <c r="G55" s="155"/>
      <c r="H55" s="98"/>
      <c r="I55" s="98"/>
      <c r="J55" s="153"/>
    </row>
    <row r="56" spans="1:10" ht="12">
      <c r="A56" s="138"/>
      <c r="B56" s="74" t="s">
        <v>140</v>
      </c>
      <c r="E56" s="98">
        <v>2359.8</v>
      </c>
      <c r="F56" s="98">
        <v>3314.3</v>
      </c>
      <c r="G56" s="103">
        <f aca="true" t="shared" si="2" ref="G56:G61">SUM(E56/F56)*100-100</f>
        <v>-28.79944482997918</v>
      </c>
      <c r="H56" s="98">
        <v>3582.5</v>
      </c>
      <c r="I56" s="98">
        <v>4573.3</v>
      </c>
      <c r="J56" s="153">
        <f aca="true" t="shared" si="3" ref="J56:J61">SUM(H56/I56)*100-100</f>
        <v>-21.664880939365446</v>
      </c>
    </row>
    <row r="57" spans="1:10" ht="13.5" customHeight="1">
      <c r="A57" s="138">
        <v>94</v>
      </c>
      <c r="B57" s="74" t="s">
        <v>141</v>
      </c>
      <c r="E57" s="98">
        <v>976.1</v>
      </c>
      <c r="F57" s="98">
        <v>1479.6</v>
      </c>
      <c r="G57" s="103">
        <f t="shared" si="2"/>
        <v>-34.029467423628006</v>
      </c>
      <c r="H57" s="98">
        <v>775.2</v>
      </c>
      <c r="I57" s="98">
        <v>1157.1</v>
      </c>
      <c r="J57" s="153">
        <f t="shared" si="3"/>
        <v>-33.00492610837438</v>
      </c>
    </row>
    <row r="58" spans="1:10" ht="13.5" customHeight="1">
      <c r="A58" s="138">
        <v>95</v>
      </c>
      <c r="B58" s="74" t="s">
        <v>142</v>
      </c>
      <c r="E58" s="98">
        <v>614.8</v>
      </c>
      <c r="F58" s="98">
        <v>944.2</v>
      </c>
      <c r="G58" s="103">
        <f t="shared" si="2"/>
        <v>-34.88667655157806</v>
      </c>
      <c r="H58" s="98">
        <v>390.8</v>
      </c>
      <c r="I58" s="98">
        <v>568.5</v>
      </c>
      <c r="J58" s="153">
        <f t="shared" si="3"/>
        <v>-31.25769569041337</v>
      </c>
    </row>
    <row r="59" spans="1:10" ht="13.5" customHeight="1">
      <c r="A59" s="138">
        <v>96</v>
      </c>
      <c r="B59" s="74" t="s">
        <v>143</v>
      </c>
      <c r="E59" s="98">
        <v>1874.9</v>
      </c>
      <c r="F59" s="98">
        <v>2553.3</v>
      </c>
      <c r="G59" s="103">
        <f t="shared" si="2"/>
        <v>-26.569537461324572</v>
      </c>
      <c r="H59" s="98">
        <v>567.3</v>
      </c>
      <c r="I59" s="98">
        <v>824.3</v>
      </c>
      <c r="J59" s="153">
        <f t="shared" si="3"/>
        <v>-31.177969185975982</v>
      </c>
    </row>
    <row r="60" spans="1:10" ht="13.5" customHeight="1">
      <c r="A60" s="138">
        <v>97</v>
      </c>
      <c r="B60" s="74" t="s">
        <v>144</v>
      </c>
      <c r="E60" s="98">
        <v>3786</v>
      </c>
      <c r="F60" s="98">
        <v>5572.5</v>
      </c>
      <c r="G60" s="103">
        <f t="shared" si="2"/>
        <v>-32.059219380888294</v>
      </c>
      <c r="H60" s="98">
        <v>3108.9</v>
      </c>
      <c r="I60" s="98">
        <v>4353.3</v>
      </c>
      <c r="J60" s="153">
        <f t="shared" si="3"/>
        <v>-28.58521121907519</v>
      </c>
    </row>
    <row r="61" spans="1:10" ht="13.5" customHeight="1">
      <c r="A61" s="138">
        <v>99</v>
      </c>
      <c r="B61" s="74" t="s">
        <v>145</v>
      </c>
      <c r="E61" s="98">
        <v>6117.8</v>
      </c>
      <c r="F61" s="98">
        <v>8397.6</v>
      </c>
      <c r="G61" s="103">
        <f t="shared" si="2"/>
        <v>-27.14823282842717</v>
      </c>
      <c r="H61" s="98">
        <v>5748.6</v>
      </c>
      <c r="I61" s="98">
        <v>7963.2</v>
      </c>
      <c r="J61" s="153">
        <f t="shared" si="3"/>
        <v>-27.810427968655816</v>
      </c>
    </row>
    <row r="62" spans="1:10" ht="13.5" customHeight="1">
      <c r="A62" s="138"/>
      <c r="E62" s="98"/>
      <c r="F62" s="98"/>
      <c r="G62" s="103"/>
      <c r="H62" s="98"/>
      <c r="I62" s="98"/>
      <c r="J62" s="153"/>
    </row>
    <row r="63" spans="1:10" ht="13.5" customHeight="1">
      <c r="A63" s="138"/>
      <c r="B63" s="74" t="s">
        <v>146</v>
      </c>
      <c r="E63" s="98">
        <v>487.5</v>
      </c>
      <c r="F63" s="98">
        <v>760.3</v>
      </c>
      <c r="G63" s="103">
        <f>SUM(E63/F63)*100-100</f>
        <v>-35.880573457845585</v>
      </c>
      <c r="H63" s="98">
        <v>880.1</v>
      </c>
      <c r="I63" s="98">
        <v>1119</v>
      </c>
      <c r="J63" s="153">
        <f>SUM(H63/I63)*100-100</f>
        <v>-21.349419124218045</v>
      </c>
    </row>
    <row r="64" spans="1:10" ht="13.5" customHeight="1">
      <c r="A64" s="157"/>
      <c r="E64" s="98"/>
      <c r="F64" s="98"/>
      <c r="G64" s="103"/>
      <c r="H64" s="98"/>
      <c r="I64" s="98"/>
      <c r="J64" s="153"/>
    </row>
    <row r="65" spans="2:10" ht="13.5" customHeight="1">
      <c r="B65" s="78" t="s">
        <v>147</v>
      </c>
      <c r="C65" s="158"/>
      <c r="D65" s="78"/>
      <c r="E65" s="109">
        <v>46595</v>
      </c>
      <c r="F65" s="109">
        <v>62873.8</v>
      </c>
      <c r="G65" s="111">
        <f>SUM(E65/F65)*100-100</f>
        <v>-25.891229733211603</v>
      </c>
      <c r="H65" s="109">
        <v>36398.9</v>
      </c>
      <c r="I65" s="109">
        <v>44405.7</v>
      </c>
      <c r="J65" s="159">
        <f>SUM(H65/I65)*100-100</f>
        <v>-18.03101854041259</v>
      </c>
    </row>
    <row r="66" spans="1:10" ht="13.5" customHeight="1">
      <c r="A66" s="74" t="s">
        <v>94</v>
      </c>
      <c r="C66" s="83"/>
      <c r="D66" s="83"/>
      <c r="E66" s="160"/>
      <c r="F66" s="160"/>
      <c r="G66" s="161"/>
      <c r="H66" s="160"/>
      <c r="I66" s="160"/>
      <c r="J66" s="161"/>
    </row>
    <row r="67" spans="1:10" ht="13.5" customHeight="1">
      <c r="A67" s="162"/>
      <c r="B67" s="83"/>
      <c r="C67" s="83"/>
      <c r="D67" s="83"/>
      <c r="E67" s="160"/>
      <c r="F67" s="160"/>
      <c r="G67" s="161"/>
      <c r="H67" s="160"/>
      <c r="I67" s="160"/>
      <c r="J67" s="161"/>
    </row>
    <row r="68" spans="1:10" ht="13.5" customHeight="1">
      <c r="A68" s="163">
        <v>4</v>
      </c>
      <c r="B68" s="70"/>
      <c r="C68" s="70"/>
      <c r="D68" s="70"/>
      <c r="F68" s="70"/>
      <c r="G68" s="70"/>
      <c r="H68" s="70"/>
      <c r="I68" s="70"/>
      <c r="J68" s="70"/>
    </row>
    <row r="69" spans="1:10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2.75">
      <c r="A70" s="70"/>
      <c r="B70" s="70"/>
      <c r="C70" s="70"/>
      <c r="D70" s="70"/>
      <c r="E70" s="70"/>
      <c r="F70" s="70"/>
      <c r="G70" s="70"/>
      <c r="H70" s="70"/>
      <c r="I70" s="70"/>
      <c r="J70" s="70"/>
    </row>
    <row r="71" spans="1:10" ht="13.5" customHeight="1">
      <c r="A71" s="70"/>
      <c r="B71" s="70"/>
      <c r="C71" s="70"/>
      <c r="D71" s="70"/>
      <c r="E71" s="113"/>
      <c r="F71" s="113"/>
      <c r="G71" s="113"/>
      <c r="H71" s="113"/>
      <c r="I71" s="70"/>
      <c r="J71" s="70"/>
    </row>
    <row r="72" spans="1:10" ht="12.75">
      <c r="A72" s="70"/>
      <c r="B72" s="70"/>
      <c r="C72" s="70"/>
      <c r="D72" s="70"/>
      <c r="E72" s="70"/>
      <c r="F72" s="70"/>
      <c r="G72" s="70"/>
      <c r="H72" s="70"/>
      <c r="I72" s="70"/>
      <c r="J72" s="70"/>
    </row>
    <row r="73" spans="1:10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</row>
    <row r="74" spans="1:10" ht="12.75">
      <c r="A74" s="70"/>
      <c r="B74" s="70"/>
      <c r="C74" s="70"/>
      <c r="D74" s="70"/>
      <c r="E74" s="70"/>
      <c r="F74" s="70"/>
      <c r="G74" s="70"/>
      <c r="H74" s="114">
        <f>SUM(H82-H65)</f>
        <v>-0.20000000000436557</v>
      </c>
      <c r="I74" s="70"/>
      <c r="J74" s="70"/>
    </row>
    <row r="75" spans="2:10" ht="13.5" customHeight="1">
      <c r="B75" s="70"/>
      <c r="C75" s="70"/>
      <c r="D75" s="70"/>
      <c r="E75" s="70"/>
      <c r="F75" s="70"/>
      <c r="G75" s="70"/>
      <c r="H75" s="70"/>
      <c r="I75" s="70"/>
      <c r="J75" s="70"/>
    </row>
    <row r="76" spans="1:10" ht="13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</row>
    <row r="77" spans="1:10" ht="13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13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3.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3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ht="13.5" customHeight="1"/>
    <row r="82" spans="5:9" ht="13.5" customHeight="1">
      <c r="E82" s="134">
        <f>SUM(E12:E63)</f>
        <v>46595.00000000001</v>
      </c>
      <c r="F82" s="134">
        <f>SUM(F12:F63)</f>
        <v>62874.000000000015</v>
      </c>
      <c r="H82" s="134">
        <f>SUM(H12:H63)</f>
        <v>36398.7</v>
      </c>
      <c r="I82" s="134">
        <f>SUM(I12:I63)</f>
        <v>44405.799999999996</v>
      </c>
    </row>
    <row r="83" ht="13.5" customHeight="1"/>
    <row r="84" ht="13.5" customHeight="1"/>
    <row r="85" ht="13.5" customHeight="1"/>
    <row r="86" ht="13.5" customHeight="1"/>
    <row r="87" ht="13.5" customHeight="1"/>
  </sheetData>
  <mergeCells count="4">
    <mergeCell ref="E5:G6"/>
    <mergeCell ref="H5:J6"/>
    <mergeCell ref="E9:F10"/>
    <mergeCell ref="H9:I10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2010-02-10T12:43:06Z</cp:lastPrinted>
  <dcterms:created xsi:type="dcterms:W3CDTF">2008-09-02T12:22:41Z</dcterms:created>
  <dcterms:modified xsi:type="dcterms:W3CDTF">2010-02-10T12:57:58Z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