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71" yWindow="65461" windowWidth="15480" windowHeight="9015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'Seite1'!$A$1:$J$45</definedName>
    <definedName name="_xlnm.Print_Area" localSheetId="10">'Seite10'!$A$1:$H$44</definedName>
    <definedName name="_xlnm.Print_Area" localSheetId="2">'Seite2'!$A$1:$G$55</definedName>
    <definedName name="_xlnm.Print_Area" localSheetId="3">'Seite3'!$A$1:$F$40</definedName>
    <definedName name="_xlnm.Print_Area" localSheetId="4">'Seite4'!$A$1:$G$61</definedName>
    <definedName name="_xlnm.Print_Area" localSheetId="5">'Seite5'!$A$1:$G$47</definedName>
    <definedName name="_xlnm.Print_Area" localSheetId="6">'Seite6'!$A$1:$G$44</definedName>
    <definedName name="_xlnm.Print_Area" localSheetId="7">'Seite7'!$A$1:$H$41</definedName>
    <definedName name="_xlnm.Print_Area" localSheetId="8">'Seite8'!$A$1:$J$50</definedName>
    <definedName name="_xlnm.Print_Area" localSheetId="9">'Seite9'!$A$1:$H$46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<sst xmlns="http://schemas.openxmlformats.org/spreadsheetml/2006/main" count="778" uniqueCount="264">
  <si>
    <t>Hafen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</si>
  <si>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</si>
  <si>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</si>
  <si>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</si>
  <si>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</si>
  <si>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</si>
  <si>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</si>
  <si>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</si>
  <si>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</si>
  <si>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</si>
  <si>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eingestie-         gene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</si>
  <si>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</si>
  <si>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</si>
  <si>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</si>
  <si>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</si>
  <si>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</si>
  <si>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</si>
  <si>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</si>
  <si>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</si>
  <si>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Containerschiff</t>
  </si>
  <si>
    <t>unter 1 000 BRZ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</si>
  <si>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</si>
  <si>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</si>
  <si>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</si>
  <si>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</si>
  <si>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</si>
  <si>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</si>
  <si>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</si>
  <si>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</si>
  <si>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</si>
  <si>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</si>
  <si>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</si>
  <si>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</si>
  <si>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davon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</si>
  <si>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</si>
  <si>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</si>
  <si>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</si>
  <si>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</si>
  <si>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</si>
  <si>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</si>
  <si>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</si>
  <si>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</si>
  <si>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</si>
  <si>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</si>
  <si>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</si>
  <si>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Land-, forstwirtschaftl. und verwandte Erzeugnisse</t>
  </si>
  <si>
    <t>Verkehr innerhalb Deutschlands</t>
  </si>
  <si>
    <t>Verkehr mit Häfen außerhalb Deutschlands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</si>
  <si>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</si>
  <si>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</si>
  <si>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</si>
  <si>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</si>
  <si>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</si>
  <si>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</si>
  <si>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</si>
  <si>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</si>
  <si>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</si>
  <si>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</si>
  <si>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</si>
  <si>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</si>
  <si>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</si>
  <si>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</si>
  <si>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>außerdem: Eigengewichte der Ladungsträger</t>
  </si>
  <si>
    <t>Ladungsträger</t>
  </si>
  <si>
    <t>Übrige Ladungsträger</t>
  </si>
  <si>
    <t xml:space="preserve">           Container in TEU (in 20-Fuß-Einheiten)</t>
  </si>
  <si>
    <t>Nr. der Sys-       te-   matik</t>
  </si>
  <si>
    <t>Art des Verkehrs</t>
  </si>
  <si>
    <t>Maß-       einheit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</si>
  <si>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</si>
  <si>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</si>
  <si>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</si>
  <si>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</si>
  <si>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</si>
  <si>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</si>
  <si>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</si>
  <si>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</si>
  <si>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</si>
  <si>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</si>
  <si>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</si>
  <si>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</si>
  <si>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</si>
  <si>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Italien</t>
  </si>
  <si>
    <t>Büsum</t>
  </si>
  <si>
    <t>Burgstaaken / Fehmarn</t>
  </si>
  <si>
    <t>Eckernförde</t>
  </si>
  <si>
    <t>Flensburg</t>
  </si>
  <si>
    <t>Glücksburg /Langballigau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</si>
  <si>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</si>
  <si>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</si>
  <si>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</si>
  <si>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</si>
  <si>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</si>
  <si>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</si>
  <si>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</si>
  <si>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</si>
  <si>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</si>
  <si>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</si>
  <si>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</si>
  <si>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</si>
  <si>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</si>
  <si>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</si>
  <si>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</si>
  <si>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</si>
  <si>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</si>
  <si>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</si>
  <si>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</si>
  <si>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</si>
  <si>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</si>
  <si>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r>
      <t xml:space="preserve">Schiffsgrößenklassen                             </t>
    </r>
    <r>
      <rPr>
        <sz val="9"/>
        <rFont val="Arial"/>
        <family val="2"/>
      </rPr>
      <t xml:space="preserve"> (BRZ = Bruttoraumzahl)</t>
    </r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</si>
  <si>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</si>
  <si>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</si>
  <si>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</si>
  <si>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</si>
  <si>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</si>
  <si>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</si>
  <si>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</si>
  <si>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</si>
  <si>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</si>
  <si>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</si>
  <si>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</si>
  <si>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</si>
  <si>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</si>
  <si>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</si>
  <si>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</si>
  <si>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</si>
  <si>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</si>
  <si>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</si>
  <si>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Steenodde / Amrum</t>
  </si>
  <si>
    <t>Fahrgastschiff</t>
  </si>
  <si>
    <t>Ro-Ro-Schiff/Fährschiff</t>
  </si>
  <si>
    <t>Schüttgutfrachtschiff</t>
  </si>
  <si>
    <t>Spezialfrachtschiff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</si>
  <si>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</si>
  <si>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</si>
  <si>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</si>
  <si>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</si>
  <si>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</si>
  <si>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</si>
  <si>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</si>
  <si>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               insgesamt</t>
  </si>
  <si>
    <t>-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</si>
  <si>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</si>
  <si>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</si>
  <si>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</si>
  <si>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</si>
  <si>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 -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</si>
  <si>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</si>
  <si>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</si>
  <si>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</si>
  <si>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</si>
  <si>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</si>
  <si>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</si>
  <si>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</si>
  <si>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</si>
  <si>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</si>
  <si>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</si>
  <si>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</si>
  <si>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>Insgesamt</t>
  </si>
  <si>
    <t xml:space="preserve">      mit Ladungsträger</t>
  </si>
  <si>
    <t>10    Seeschiffsankünfte in den Häfen Schleswig-Holsteins</t>
  </si>
  <si>
    <t>12    Anzahl der umgeschlagenen Reise- und Transportfahrzeuge sowie der Transportbehälter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</si>
  <si>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</si>
  <si>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</si>
  <si>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</si>
  <si>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</si>
  <si>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</si>
  <si>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</si>
  <si>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</si>
  <si>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</si>
  <si>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</si>
  <si>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</si>
  <si>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</si>
  <si>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</si>
  <si>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</si>
  <si>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</si>
  <si>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</si>
  <si>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</si>
  <si>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</si>
  <si>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</si>
  <si>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</si>
  <si>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</si>
  <si>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</si>
  <si>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</si>
  <si>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</si>
  <si>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</si>
  <si>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</si>
  <si>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Reinhard Schubert</t>
  </si>
  <si>
    <t>040 42831-1820</t>
  </si>
  <si>
    <t xml:space="preserve">  darunter Lübeck</t>
  </si>
  <si>
    <t xml:space="preserve">  darunter Puttgarden</t>
  </si>
  <si>
    <t>mailto:info-HH@statistik-nord.de</t>
  </si>
  <si>
    <t>mailto:info-SH@statistik-nord.de</t>
  </si>
  <si>
    <t xml:space="preserve">9    Seeschiffsankünfte in den Häfen Schleswig-Holsteins </t>
  </si>
  <si>
    <t xml:space="preserve">        umgeschlagenen Reise- und Transportfahrzeuge sowie der Transportbehälter in Tonnen</t>
  </si>
  <si>
    <t xml:space="preserve">8    Seeschiffsankünfte und -abfahrten in den Häfen Schleswig-Holsteins </t>
  </si>
  <si>
    <t xml:space="preserve">7    Ein- und ausgestiegene Fahrgäste in den Häfen Schleswig-Holsteins </t>
  </si>
  <si>
    <t xml:space="preserve">                       Vereinigtes Königreich</t>
  </si>
  <si>
    <t>Lkw (einschl. deren Anhänger)</t>
  </si>
  <si>
    <t>Pkw (einschl. deren Anhänger)</t>
  </si>
  <si>
    <t xml:space="preserve">         darunter Norwegen</t>
  </si>
  <si>
    <t xml:space="preserve">                       Niederlande</t>
  </si>
  <si>
    <t xml:space="preserve">   darunter Verkehr innerhalb Schleswig-Holstein</t>
  </si>
  <si>
    <t>Sattelauflieger und Wechselbrücken</t>
  </si>
  <si>
    <t xml:space="preserve">Sonstige Anhänger, </t>
  </si>
  <si>
    <t xml:space="preserve">4    Seegüterumschlag in den Häfen Schleswig-Holsteins </t>
  </si>
  <si>
    <t>Sonstige Häfen</t>
  </si>
  <si>
    <t>11    Entwicklung des Seegüterverkehrs in den Häfen Schleswig-Holsteins seit 1970</t>
  </si>
  <si>
    <t>Januar bis Juni</t>
  </si>
  <si>
    <t xml:space="preserve">                  Brunsbüttel</t>
  </si>
  <si>
    <t xml:space="preserve">                  Puttgarden</t>
  </si>
  <si>
    <t xml:space="preserve">                  Kiel</t>
  </si>
  <si>
    <t xml:space="preserve">                  Flensburg</t>
  </si>
  <si>
    <t xml:space="preserve">                  Rendsburg</t>
  </si>
  <si>
    <t xml:space="preserve">                  Husum</t>
  </si>
  <si>
    <t xml:space="preserve">                  Dagebüll</t>
  </si>
  <si>
    <t xml:space="preserve">                  Wyk / Föhr</t>
  </si>
  <si>
    <t xml:space="preserve">                  Helgoland</t>
  </si>
  <si>
    <t>Nr.        des Ver-   kehrs-  bezirks</t>
  </si>
  <si>
    <t xml:space="preserve">Januar  bis  Juni </t>
  </si>
  <si>
    <t>Januar  bis  Juni</t>
  </si>
  <si>
    <t>Janur  bis  Juni</t>
  </si>
  <si>
    <r>
      <t xml:space="preserve">Brutto-       raumzahl      </t>
    </r>
    <r>
      <rPr>
        <sz val="9"/>
        <rFont val="Arial"/>
        <family val="2"/>
      </rPr>
      <t xml:space="preserve"> (BRZ)</t>
    </r>
  </si>
  <si>
    <r>
      <t xml:space="preserve">Trag-       fähigkeit       </t>
    </r>
    <r>
      <rPr>
        <sz val="9"/>
        <rFont val="Arial"/>
        <family val="2"/>
      </rPr>
      <t xml:space="preserve"> (tdw)</t>
    </r>
  </si>
  <si>
    <t xml:space="preserve">   Schlüttsiel</t>
  </si>
  <si>
    <t xml:space="preserve">                         x</t>
  </si>
  <si>
    <t xml:space="preserve">5    Ein- und ausgeladene Fahrzeuge und Transportbehälter in den Häfen Schleswig-Holsteins </t>
  </si>
  <si>
    <t>Umgeschlagene Güter in Tonnen</t>
  </si>
  <si>
    <t xml:space="preserve">           40-Fuß-Container und größer</t>
  </si>
  <si>
    <t>Steenodde und Wittdün / Amrum</t>
  </si>
  <si>
    <t xml:space="preserve">                    in Lkw (einschl. deren Anhängern)</t>
  </si>
  <si>
    <t xml:space="preserve">                    in sonstigen Anhängern, Sattelaufliegern</t>
  </si>
  <si>
    <t xml:space="preserve">                    und Wechselbrücken</t>
  </si>
  <si>
    <r>
      <t xml:space="preserve">   Europa </t>
    </r>
    <r>
      <rPr>
        <sz val="8"/>
        <rFont val="Arial"/>
        <family val="2"/>
      </rPr>
      <t>(ohne Verkehr innerhalb Deutschlands)</t>
    </r>
  </si>
  <si>
    <t>1    Seeverkehr in den Häfen Schleswig-Holsteins im 1. Halbjahr 2008 und 2007</t>
  </si>
  <si>
    <t>Veränderung      1 Hj. 2008 gegenüber      1. Hj. 2007         in %</t>
  </si>
  <si>
    <t>2    Seegüterumschlag in den Häfen Schleswig-Holsteins im 1. Halbjahr 2008 und 2007 nach Güterarten</t>
  </si>
  <si>
    <t>Veränderung insgesamt         1. Hj. 2008 gegenüber         1. Hj. 2007         in %</t>
  </si>
  <si>
    <t>Insgesamt               1. Hj.         2008</t>
  </si>
  <si>
    <t>Insgesamt               1. Hj.        2007</t>
  </si>
  <si>
    <t>Veränderung insgesamt         1. Hj. 2008 gegenüber         1. Hj. 2007        in %</t>
  </si>
  <si>
    <t>im 1. Halbjahr 2008</t>
  </si>
  <si>
    <t>H II 2 - hj 1/08 S</t>
  </si>
  <si>
    <t xml:space="preserve">      im 1. Halbjahr 2008 und 2007 nach Ladungsart </t>
  </si>
  <si>
    <t xml:space="preserve">      im 1. Halbjahr 2008 und 2007</t>
  </si>
  <si>
    <t>6a  Seegüterumschlag in den Häfen Schleswig-Holsteins im 1. Halbjahr 2008 und 2007</t>
  </si>
  <si>
    <t>Steenodde / Wittdün / Amrum</t>
  </si>
  <si>
    <t>Veränderung insgesamt             1. Hj. 2008                gegenüber        1. Hj. 2007               in %</t>
  </si>
  <si>
    <t>Glücksburg / Langballigau</t>
  </si>
  <si>
    <t>Veränderung insgesamt             1. Hj. 2008                gegenüber        1. Hj. 2007              in %</t>
  </si>
  <si>
    <t xml:space="preserve">       im 1. Halbjahr 2008 und 2007 nach Schiffsarten</t>
  </si>
  <si>
    <t>Veränderung der Ankünfte             1. Hj. 2008                gegenüber        1. Hj. 2007               in %</t>
  </si>
  <si>
    <t xml:space="preserve">        im 1. Halbjahr 2008 und 2007 nach Schiffsgrößenklassen</t>
  </si>
  <si>
    <t>Veränderung        der Ankünfte             1. Hj. 2008                gegenüber        1. Hj. 2007              in %</t>
  </si>
  <si>
    <t xml:space="preserve">        im seewärtigen Güterverkehr Schleswig-Holsteins im 1. Halbjahr 2008</t>
  </si>
  <si>
    <t xml:space="preserve">   Steenodde / Wittdün / Amrum</t>
  </si>
  <si>
    <t xml:space="preserve">13    Eigengewichte der im seewärtigen Güterverkehr Schleswig-Holsteins im 1. Halbjahr 2008 </t>
  </si>
  <si>
    <t xml:space="preserve">   Brunsbüttel</t>
  </si>
  <si>
    <t xml:space="preserve">          dar.    in Containern</t>
  </si>
  <si>
    <t xml:space="preserve">  -</t>
  </si>
  <si>
    <t xml:space="preserve">     X      </t>
  </si>
  <si>
    <t>6b Seegüterumschlag im Fährverkehr in den Häfen Schleswig-Holsteins im 1. Halbjahr 2008 und 2007</t>
  </si>
  <si>
    <t xml:space="preserve">3  Seegüterumschlag in den Häfen Schleswig-Holsteins im 1. Halbjahr 2008 und 2007 nach Fahrtgebieten </t>
  </si>
  <si>
    <t>hafen@statistik-nord.de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</si>
</sst>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  <numFmt numFmtId="172" formatCode="###\ ##0"/>
    <numFmt numFmtId="173" formatCode="#\ ###\ ##0.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sz val="10"/>
      <name val="MS Sans Serif"/>
      <family val="0"/>
    </font>
    <font>
      <b/>
      <sz val="9"/>
      <name val="Arial"/>
      <family val="0"/>
    </font>
    <font>
      <b/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>
      <alignment horizontal="center"/>
      <protection/>
    </xf>
    <xf numFmtId="38" fontId="6" fillId="0" borderId="0">
      <alignment horizontal="center"/>
      <protection/>
    </xf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24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7" fontId="3" fillId="2" borderId="0" xfId="24" applyNumberFormat="1" applyFont="1" applyFill="1">
      <alignment/>
      <protection/>
    </xf>
    <xf numFmtId="167" fontId="0" fillId="2" borderId="0" xfId="0" applyNumberFormat="1" applyFill="1" applyAlignment="1">
      <alignment horizontal="center"/>
    </xf>
    <xf numFmtId="167" fontId="3" fillId="2" borderId="0" xfId="24" applyNumberFormat="1" applyFont="1" applyFill="1" applyBorder="1">
      <alignment/>
      <protection/>
    </xf>
    <xf numFmtId="0" fontId="0" fillId="2" borderId="0" xfId="0" applyFill="1" applyAlignment="1">
      <alignment horizontal="left"/>
    </xf>
    <xf numFmtId="168" fontId="3" fillId="2" borderId="0" xfId="24" applyNumberFormat="1" applyFont="1" applyFill="1">
      <alignment/>
      <protection/>
    </xf>
    <xf numFmtId="169" fontId="6" fillId="2" borderId="0" xfId="26" applyNumberFormat="1" applyFont="1" applyFill="1" applyBorder="1">
      <alignment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2" borderId="4" xfId="0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8" fontId="3" fillId="2" borderId="3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/>
    </xf>
    <xf numFmtId="169" fontId="9" fillId="2" borderId="0" xfId="26" applyNumberFormat="1" applyFont="1" applyFill="1" applyBorder="1">
      <alignment/>
      <protection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9" fontId="9" fillId="2" borderId="0" xfId="26" applyNumberFormat="1" applyFont="1" applyFill="1" applyBorder="1">
      <alignment/>
      <protection/>
    </xf>
    <xf numFmtId="168" fontId="0" fillId="2" borderId="0" xfId="0" applyNumberFormat="1" applyFill="1" applyAlignment="1">
      <alignment horizontal="righ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168" fontId="0" fillId="2" borderId="3" xfId="0" applyNumberFormat="1" applyFill="1" applyBorder="1" applyAlignment="1">
      <alignment/>
    </xf>
    <xf numFmtId="0" fontId="0" fillId="2" borderId="8" xfId="0" applyFill="1" applyBorder="1" applyAlignment="1">
      <alignment/>
    </xf>
    <xf numFmtId="168" fontId="0" fillId="2" borderId="3" xfId="0" applyNumberFormat="1" applyFill="1" applyBorder="1" applyAlignment="1">
      <alignment horizontal="right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70" fontId="6" fillId="2" borderId="0" xfId="26" applyNumberFormat="1" applyFont="1" applyFill="1" applyBorder="1">
      <alignment/>
      <protection/>
    </xf>
    <xf numFmtId="170" fontId="9" fillId="2" borderId="0" xfId="26" applyNumberFormat="1" applyFont="1" applyFill="1" applyBorder="1">
      <alignment/>
      <protection/>
    </xf>
    <xf numFmtId="168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168" fontId="8" fillId="2" borderId="3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8" fillId="2" borderId="8" xfId="0" applyFont="1" applyFill="1" applyBorder="1" applyAlignment="1">
      <alignment horizontal="center"/>
    </xf>
    <xf numFmtId="0" fontId="1" fillId="2" borderId="9" xfId="23" applyFont="1" applyFill="1" applyBorder="1" applyAlignment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6" fillId="0" borderId="0" xfId="25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2" xfId="23" applyFont="1" applyFill="1" applyBorder="1" applyAlignment="1" applyProtection="1">
      <alignment/>
      <protection hidden="1"/>
    </xf>
    <xf numFmtId="0" fontId="12" fillId="2" borderId="13" xfId="21" applyFont="1" applyFill="1" applyBorder="1" applyAlignment="1" applyProtection="1">
      <alignment horizontal="left"/>
      <protection hidden="1"/>
    </xf>
    <xf numFmtId="0" fontId="12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4" xfId="23" applyFont="1" applyFill="1" applyBorder="1" applyAlignment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2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11" xfId="23" applyFont="1" applyFill="1" applyBorder="1" applyAlignment="1" applyProtection="1">
      <alignment/>
      <protection hidden="1"/>
    </xf>
    <xf numFmtId="0" fontId="1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2" xfId="23" applyFont="1" applyFill="1" applyBorder="1" applyAlignment="1" applyProtection="1">
      <alignment horizontal="centerContinuous"/>
      <protection hidden="1"/>
    </xf>
    <xf numFmtId="0" fontId="1" fillId="2" borderId="11" xfId="23" applyFont="1" applyFill="1" applyBorder="1" applyAlignment="1" applyProtection="1">
      <alignment horizontal="left"/>
      <protection hidden="1"/>
    </xf>
    <xf numFmtId="1" fontId="1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14" xfId="21" applyFont="1" applyFill="1" applyBorder="1" applyAlignment="1" applyProtection="1">
      <alignment horizontal="left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16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" fillId="2" borderId="8" xfId="0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left"/>
    </xf>
    <xf numFmtId="167" fontId="8" fillId="2" borderId="0" xfId="24" applyNumberFormat="1" applyFont="1" applyFill="1">
      <alignment/>
      <protection/>
    </xf>
    <xf numFmtId="168" fontId="8" fillId="2" borderId="0" xfId="24" applyNumberFormat="1" applyFont="1" applyFill="1">
      <alignment/>
      <protection/>
    </xf>
    <xf numFmtId="167" fontId="8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5" fontId="3" fillId="2" borderId="3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8" fillId="2" borderId="0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168" fontId="3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24" applyFont="1" applyFill="1" applyAlignment="1">
      <alignment/>
      <protection/>
    </xf>
    <xf numFmtId="0" fontId="0" fillId="2" borderId="17" xfId="0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18" xfId="0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14" fillId="2" borderId="0" xfId="0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/>
    </xf>
    <xf numFmtId="165" fontId="3" fillId="2" borderId="5" xfId="0" applyNumberFormat="1" applyFont="1" applyFill="1" applyBorder="1" applyAlignment="1">
      <alignment/>
    </xf>
    <xf numFmtId="168" fontId="0" fillId="2" borderId="0" xfId="0" applyNumberFormat="1" applyFont="1" applyFill="1" applyAlignment="1">
      <alignment horizontal="right"/>
    </xf>
    <xf numFmtId="168" fontId="1" fillId="2" borderId="3" xfId="0" applyNumberFormat="1" applyFont="1" applyFill="1" applyBorder="1" applyAlignment="1">
      <alignment/>
    </xf>
    <xf numFmtId="168" fontId="1" fillId="2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168" fontId="1" fillId="2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65" fontId="8" fillId="2" borderId="3" xfId="0" applyNumberFormat="1" applyFont="1" applyFill="1" applyBorder="1" applyAlignment="1">
      <alignment/>
    </xf>
    <xf numFmtId="169" fontId="6" fillId="2" borderId="0" xfId="2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168" fontId="0" fillId="2" borderId="0" xfId="0" applyNumberFormat="1" applyFill="1" applyBorder="1" applyAlignment="1">
      <alignment horizontal="right"/>
    </xf>
    <xf numFmtId="168" fontId="1" fillId="2" borderId="0" xfId="0" applyNumberFormat="1" applyFont="1" applyFill="1" applyBorder="1" applyAlignment="1">
      <alignment horizontal="right"/>
    </xf>
    <xf numFmtId="172" fontId="0" fillId="2" borderId="0" xfId="0" applyNumberFormat="1" applyFill="1" applyAlignment="1">
      <alignment/>
    </xf>
    <xf numFmtId="165" fontId="3" fillId="2" borderId="0" xfId="0" applyNumberFormat="1" applyFont="1" applyFill="1" applyBorder="1" applyAlignment="1">
      <alignment/>
    </xf>
    <xf numFmtId="168" fontId="3" fillId="2" borderId="3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69" fontId="6" fillId="2" borderId="0" xfId="26" applyNumberFormat="1" applyFont="1" applyFill="1" applyBorder="1" applyAlignment="1">
      <alignment horizontal="right"/>
      <protection/>
    </xf>
    <xf numFmtId="172" fontId="3" fillId="2" borderId="0" xfId="24" applyNumberFormat="1" applyFont="1" applyFill="1">
      <alignment/>
      <protection/>
    </xf>
    <xf numFmtId="168" fontId="1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2" xfId="23" applyNumberFormat="1" applyFont="1" applyFill="1" applyBorder="1" applyAlignment="1" applyProtection="1">
      <alignment horizontal="left"/>
      <protection hidden="1"/>
    </xf>
    <xf numFmtId="171" fontId="0" fillId="2" borderId="15" xfId="23" applyNumberFormat="1" applyFont="1" applyFill="1" applyBorder="1" applyAlignment="1" applyProtection="1">
      <alignment horizontal="left"/>
      <protection hidden="1"/>
    </xf>
    <xf numFmtId="171" fontId="0" fillId="2" borderId="16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2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13" fillId="2" borderId="1" xfId="20" applyFont="1" applyFill="1" applyBorder="1" applyAlignment="1" applyProtection="1">
      <alignment horizontal="left"/>
      <protection hidden="1"/>
    </xf>
    <xf numFmtId="0" fontId="13" fillId="2" borderId="1" xfId="21" applyFont="1" applyFill="1" applyBorder="1" applyAlignment="1" applyProtection="1">
      <alignment horizontal="left"/>
      <protection hidden="1"/>
    </xf>
    <xf numFmtId="0" fontId="0" fillId="3" borderId="13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3" fillId="3" borderId="0" xfId="20" applyFont="1" applyFill="1" applyAlignment="1">
      <alignment/>
    </xf>
    <xf numFmtId="0" fontId="0" fillId="3" borderId="0" xfId="0" applyFont="1" applyFill="1" applyAlignment="1">
      <alignment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7</xdr:col>
      <xdr:colOff>190500</xdr:colOff>
      <xdr:row>45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43</xdr:row>
      <xdr:rowOff>38100</xdr:rowOff>
    </xdr:from>
    <xdr:to>
      <xdr:col>12</xdr:col>
      <xdr:colOff>28575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98012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1</xdr:col>
      <xdr:colOff>352425</xdr:colOff>
      <xdr:row>42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6610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54</xdr:row>
      <xdr:rowOff>38100</xdr:rowOff>
    </xdr:from>
    <xdr:to>
      <xdr:col>10</xdr:col>
      <xdr:colOff>619125</xdr:colOff>
      <xdr:row>54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06584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5</xdr:col>
      <xdr:colOff>552450</xdr:colOff>
      <xdr:row>39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60</xdr:row>
      <xdr:rowOff>38100</xdr:rowOff>
    </xdr:from>
    <xdr:to>
      <xdr:col>10</xdr:col>
      <xdr:colOff>723900</xdr:colOff>
      <xdr:row>60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7061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45</xdr:row>
      <xdr:rowOff>38100</xdr:rowOff>
    </xdr:from>
    <xdr:to>
      <xdr:col>6</xdr:col>
      <xdr:colOff>723900</xdr:colOff>
      <xdr:row>45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345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43</xdr:row>
      <xdr:rowOff>38100</xdr:rowOff>
    </xdr:from>
    <xdr:to>
      <xdr:col>11</xdr:col>
      <xdr:colOff>38100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5440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47625</xdr:rowOff>
    </xdr:from>
    <xdr:to>
      <xdr:col>7</xdr:col>
      <xdr:colOff>209550</xdr:colOff>
      <xdr:row>40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02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49</xdr:row>
      <xdr:rowOff>38100</xdr:rowOff>
    </xdr:from>
    <xdr:to>
      <xdr:col>14</xdr:col>
      <xdr:colOff>9525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4964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10" customWidth="1"/>
    <col min="2" max="4" width="11.8515625" style="110" customWidth="1"/>
    <col min="5" max="5" width="12.421875" style="110" customWidth="1"/>
    <col min="6" max="7" width="11.8515625" style="110" customWidth="1"/>
    <col min="8" max="8" width="7.140625" style="110" customWidth="1"/>
    <col min="9" max="16384" width="11.421875" style="78" customWidth="1"/>
  </cols>
  <sheetData>
    <row r="1" spans="1:8" ht="19.5" customHeight="1">
      <c r="A1" s="74"/>
      <c r="B1" s="75" t="s">
        <v>162</v>
      </c>
      <c r="C1" s="76"/>
      <c r="D1" s="76"/>
      <c r="E1" s="76"/>
      <c r="F1" s="76"/>
      <c r="G1" s="76"/>
      <c r="H1" s="77"/>
    </row>
    <row r="2" spans="1:8" ht="19.5" customHeight="1">
      <c r="A2" s="79"/>
      <c r="B2" s="80" t="s">
        <v>163</v>
      </c>
      <c r="C2" s="81"/>
      <c r="D2" s="81"/>
      <c r="E2" s="81"/>
      <c r="F2" s="81"/>
      <c r="G2" s="81"/>
      <c r="H2" s="82"/>
    </row>
    <row r="3" spans="1:8" ht="12.75">
      <c r="A3" s="83"/>
      <c r="B3" s="84" t="s">
        <v>164</v>
      </c>
      <c r="C3" s="85"/>
      <c r="D3" s="85"/>
      <c r="E3" s="85"/>
      <c r="F3" s="85"/>
      <c r="G3" s="85"/>
      <c r="H3" s="86"/>
    </row>
    <row r="4" spans="1:8" ht="12.75">
      <c r="A4" s="87" t="s">
        <v>165</v>
      </c>
      <c r="B4" s="88" t="s">
        <v>166</v>
      </c>
      <c r="C4" s="88"/>
      <c r="D4" s="89"/>
      <c r="E4" s="88" t="s">
        <v>167</v>
      </c>
      <c r="F4" s="88" t="s">
        <v>168</v>
      </c>
      <c r="G4" s="88"/>
      <c r="H4" s="89"/>
    </row>
    <row r="5" spans="1:8" ht="12.75">
      <c r="A5" s="90" t="s">
        <v>169</v>
      </c>
      <c r="B5" s="91" t="s">
        <v>170</v>
      </c>
      <c r="C5" s="91"/>
      <c r="D5" s="92"/>
      <c r="E5" s="91" t="s">
        <v>169</v>
      </c>
      <c r="F5" s="91" t="s">
        <v>171</v>
      </c>
      <c r="G5" s="91"/>
      <c r="H5" s="92"/>
    </row>
    <row r="6" spans="1:8" ht="12.75">
      <c r="A6" s="90" t="s">
        <v>172</v>
      </c>
      <c r="B6" s="93" t="s">
        <v>173</v>
      </c>
      <c r="C6" s="91"/>
      <c r="D6" s="92"/>
      <c r="E6" s="91" t="s">
        <v>172</v>
      </c>
      <c r="F6" s="93" t="s">
        <v>174</v>
      </c>
      <c r="G6" s="94"/>
      <c r="H6" s="92"/>
    </row>
    <row r="7" spans="1:8" ht="12.75">
      <c r="A7" s="90" t="s">
        <v>175</v>
      </c>
      <c r="B7" s="93" t="s">
        <v>176</v>
      </c>
      <c r="C7" s="91"/>
      <c r="D7" s="92"/>
      <c r="E7" s="91" t="s">
        <v>175</v>
      </c>
      <c r="F7" s="93" t="s">
        <v>177</v>
      </c>
      <c r="G7" s="94"/>
      <c r="H7" s="92"/>
    </row>
    <row r="8" spans="1:8" ht="12.75">
      <c r="A8" s="95" t="s">
        <v>178</v>
      </c>
      <c r="B8" s="270" t="s">
        <v>191</v>
      </c>
      <c r="C8" s="270"/>
      <c r="D8" s="270"/>
      <c r="E8" s="96" t="s">
        <v>178</v>
      </c>
      <c r="F8" s="270" t="s">
        <v>192</v>
      </c>
      <c r="G8" s="271"/>
      <c r="H8" s="271"/>
    </row>
    <row r="9" spans="1:8" ht="12.75">
      <c r="A9" s="87"/>
      <c r="B9" s="88"/>
      <c r="C9" s="88"/>
      <c r="D9" s="88"/>
      <c r="E9" s="88"/>
      <c r="F9" s="88"/>
      <c r="G9" s="88"/>
      <c r="H9" s="89"/>
    </row>
    <row r="10" spans="1:8" ht="12.75">
      <c r="A10" s="97" t="s">
        <v>179</v>
      </c>
      <c r="B10" s="91"/>
      <c r="C10" s="91"/>
      <c r="D10" s="91"/>
      <c r="E10" s="91"/>
      <c r="F10" s="91"/>
      <c r="G10" s="91"/>
      <c r="H10" s="92"/>
    </row>
    <row r="11" spans="1:8" ht="12.75">
      <c r="A11" s="98" t="s">
        <v>242</v>
      </c>
      <c r="B11" s="99"/>
      <c r="C11" s="100"/>
      <c r="D11" s="100"/>
      <c r="E11" s="100"/>
      <c r="F11" s="100"/>
      <c r="G11" s="101"/>
      <c r="H11" s="102"/>
    </row>
    <row r="12" spans="1:8" ht="12.75">
      <c r="A12" s="103" t="s">
        <v>186</v>
      </c>
      <c r="B12" s="99"/>
      <c r="C12" s="100"/>
      <c r="D12" s="100"/>
      <c r="E12" s="100"/>
      <c r="F12" s="100"/>
      <c r="G12" s="101"/>
      <c r="H12" s="102"/>
    </row>
    <row r="13" spans="1:8" ht="12.75">
      <c r="A13" s="104" t="s">
        <v>241</v>
      </c>
      <c r="B13" s="99"/>
      <c r="C13" s="99"/>
      <c r="D13" s="99"/>
      <c r="E13" s="99"/>
      <c r="F13" s="99"/>
      <c r="G13" s="91"/>
      <c r="H13" s="92"/>
    </row>
    <row r="14" spans="1:8" ht="12.75">
      <c r="A14" s="90"/>
      <c r="B14" s="91"/>
      <c r="C14" s="91"/>
      <c r="D14" s="91"/>
      <c r="E14" s="91"/>
      <c r="F14" s="91"/>
      <c r="G14" s="91"/>
      <c r="H14" s="92"/>
    </row>
    <row r="15" spans="1:8" ht="12.75">
      <c r="A15" s="90" t="s">
        <v>180</v>
      </c>
      <c r="B15" s="91"/>
      <c r="C15" s="105"/>
      <c r="D15" s="105"/>
      <c r="E15" s="105"/>
      <c r="F15" s="105"/>
      <c r="G15" s="91" t="s">
        <v>181</v>
      </c>
      <c r="H15" s="92"/>
    </row>
    <row r="16" spans="1:8" ht="12.75">
      <c r="A16" s="87" t="s">
        <v>182</v>
      </c>
      <c r="B16" s="188" t="s">
        <v>187</v>
      </c>
      <c r="C16" s="188"/>
      <c r="D16" s="188"/>
      <c r="E16" s="189"/>
      <c r="F16" s="105"/>
      <c r="G16" s="186">
        <v>39779</v>
      </c>
      <c r="H16" s="187"/>
    </row>
    <row r="17" spans="1:8" ht="12.75">
      <c r="A17" s="90" t="s">
        <v>172</v>
      </c>
      <c r="B17" s="184" t="s">
        <v>188</v>
      </c>
      <c r="C17" s="184"/>
      <c r="D17" s="184"/>
      <c r="E17" s="185"/>
      <c r="F17" s="91"/>
      <c r="G17" s="91"/>
      <c r="H17" s="92"/>
    </row>
    <row r="18" spans="1:8" ht="12.75">
      <c r="A18" s="95" t="s">
        <v>178</v>
      </c>
      <c r="B18" s="196" t="s">
        <v>263</v>
      </c>
      <c r="C18" s="197"/>
      <c r="D18" s="197"/>
      <c r="E18" s="106"/>
      <c r="F18" s="91"/>
      <c r="G18" s="91"/>
      <c r="H18" s="92"/>
    </row>
    <row r="19" spans="1:8" ht="12.75">
      <c r="A19" s="90"/>
      <c r="B19" s="91"/>
      <c r="C19" s="91"/>
      <c r="D19" s="91"/>
      <c r="E19" s="91"/>
      <c r="F19" s="91"/>
      <c r="G19" s="91"/>
      <c r="H19" s="92"/>
    </row>
    <row r="20" spans="1:8" ht="27" customHeight="1">
      <c r="A20" s="193" t="s">
        <v>183</v>
      </c>
      <c r="B20" s="194"/>
      <c r="C20" s="194"/>
      <c r="D20" s="194"/>
      <c r="E20" s="194"/>
      <c r="F20" s="194"/>
      <c r="G20" s="194"/>
      <c r="H20" s="195"/>
    </row>
    <row r="21" spans="1:8" ht="28.5" customHeight="1">
      <c r="A21" s="190" t="s">
        <v>184</v>
      </c>
      <c r="B21" s="191"/>
      <c r="C21" s="191"/>
      <c r="D21" s="191"/>
      <c r="E21" s="191"/>
      <c r="F21" s="191"/>
      <c r="G21" s="191"/>
      <c r="H21" s="192"/>
    </row>
    <row r="22" spans="1:8" ht="12.75">
      <c r="A22" s="198" t="s">
        <v>185</v>
      </c>
      <c r="B22" s="199"/>
      <c r="C22" s="199"/>
      <c r="D22" s="199"/>
      <c r="E22" s="199"/>
      <c r="F22" s="199"/>
      <c r="G22" s="199"/>
      <c r="H22" s="200"/>
    </row>
    <row r="23" spans="1:8" ht="12.75">
      <c r="A23" s="107"/>
      <c r="B23" s="108"/>
      <c r="C23" s="108"/>
      <c r="D23" s="108"/>
      <c r="E23" s="108"/>
      <c r="F23" s="108"/>
      <c r="G23" s="108"/>
      <c r="H23" s="109"/>
    </row>
    <row r="24" spans="1:8" ht="12">
      <c r="A24" s="78"/>
      <c r="B24" s="78"/>
      <c r="C24" s="78"/>
      <c r="D24" s="78"/>
      <c r="E24" s="78"/>
      <c r="F24" s="78"/>
      <c r="G24" s="78"/>
      <c r="H24" s="78"/>
    </row>
    <row r="25" spans="1:8" ht="12">
      <c r="A25" s="78"/>
      <c r="B25" s="78"/>
      <c r="C25" s="78"/>
      <c r="D25" s="78"/>
      <c r="E25" s="78"/>
      <c r="F25" s="78"/>
      <c r="G25" s="78"/>
      <c r="H25" s="78"/>
    </row>
    <row r="26" spans="1:8" ht="12">
      <c r="A26" s="78"/>
      <c r="B26" s="78"/>
      <c r="C26" s="78"/>
      <c r="D26" s="78"/>
      <c r="E26" s="78"/>
      <c r="F26" s="78"/>
      <c r="G26" s="78"/>
      <c r="H26" s="78"/>
    </row>
    <row r="27" spans="1:8" ht="12">
      <c r="A27" s="78"/>
      <c r="B27" s="78"/>
      <c r="C27" s="78"/>
      <c r="D27" s="78"/>
      <c r="E27" s="78"/>
      <c r="F27" s="78"/>
      <c r="G27" s="78"/>
      <c r="H27" s="78"/>
    </row>
    <row r="28" spans="1:8" ht="12">
      <c r="A28" s="78"/>
      <c r="B28" s="78"/>
      <c r="C28" s="78"/>
      <c r="D28" s="78"/>
      <c r="E28" s="78"/>
      <c r="F28" s="78"/>
      <c r="G28" s="78"/>
      <c r="H28" s="78"/>
    </row>
    <row r="29" spans="1:8" ht="12">
      <c r="A29" s="78"/>
      <c r="B29" s="78"/>
      <c r="C29" s="78"/>
      <c r="D29" s="78"/>
      <c r="E29" s="78"/>
      <c r="F29" s="78"/>
      <c r="G29" s="78"/>
      <c r="H29" s="78"/>
    </row>
    <row r="30" spans="1:8" ht="12">
      <c r="A30" s="78"/>
      <c r="B30" s="78"/>
      <c r="C30" s="78"/>
      <c r="D30" s="78"/>
      <c r="E30" s="78"/>
      <c r="F30" s="78"/>
      <c r="G30" s="78"/>
      <c r="H30" s="78"/>
    </row>
    <row r="31" spans="1:8" ht="12">
      <c r="A31" s="78"/>
      <c r="B31" s="78"/>
      <c r="C31" s="78"/>
      <c r="D31" s="78"/>
      <c r="E31" s="78"/>
      <c r="F31" s="78"/>
      <c r="G31" s="78"/>
      <c r="H31" s="78"/>
    </row>
    <row r="32" spans="1:8" ht="12">
      <c r="A32" s="78"/>
      <c r="B32" s="78"/>
      <c r="C32" s="78"/>
      <c r="D32" s="78"/>
      <c r="E32" s="78"/>
      <c r="F32" s="78"/>
      <c r="G32" s="78"/>
      <c r="H32" s="78"/>
    </row>
    <row r="33" spans="1:8" ht="12">
      <c r="A33" s="78"/>
      <c r="B33" s="78"/>
      <c r="C33" s="78"/>
      <c r="D33" s="78"/>
      <c r="E33" s="78"/>
      <c r="F33" s="78"/>
      <c r="G33" s="78"/>
      <c r="H33" s="78"/>
    </row>
    <row r="34" spans="1:8" ht="12">
      <c r="A34" s="78"/>
      <c r="B34" s="78"/>
      <c r="C34" s="78"/>
      <c r="D34" s="78"/>
      <c r="E34" s="78"/>
      <c r="F34" s="78"/>
      <c r="G34" s="78"/>
      <c r="H34" s="78"/>
    </row>
    <row r="35" spans="1:8" ht="12">
      <c r="A35" s="78"/>
      <c r="B35" s="78"/>
      <c r="C35" s="78"/>
      <c r="D35" s="78"/>
      <c r="E35" s="78"/>
      <c r="F35" s="78"/>
      <c r="G35" s="78"/>
      <c r="H35" s="78"/>
    </row>
    <row r="36" spans="1:8" ht="12">
      <c r="A36" s="78"/>
      <c r="B36" s="78"/>
      <c r="C36" s="78"/>
      <c r="D36" s="78"/>
      <c r="E36" s="78"/>
      <c r="F36" s="78"/>
      <c r="G36" s="78"/>
      <c r="H36" s="78"/>
    </row>
    <row r="37" spans="1:8" ht="12">
      <c r="A37" s="78"/>
      <c r="B37" s="78"/>
      <c r="C37" s="78"/>
      <c r="D37" s="78"/>
      <c r="E37" s="78"/>
      <c r="F37" s="78"/>
      <c r="G37" s="78"/>
      <c r="H37" s="78"/>
    </row>
    <row r="38" spans="1:8" ht="12">
      <c r="A38" s="78"/>
      <c r="B38" s="78"/>
      <c r="C38" s="78"/>
      <c r="D38" s="78"/>
      <c r="E38" s="78"/>
      <c r="F38" s="78"/>
      <c r="G38" s="78"/>
      <c r="H38" s="78"/>
    </row>
    <row r="39" spans="1:8" ht="12">
      <c r="A39" s="78"/>
      <c r="B39" s="78"/>
      <c r="C39" s="78"/>
      <c r="D39" s="78"/>
      <c r="E39" s="78"/>
      <c r="F39" s="78"/>
      <c r="G39" s="78"/>
      <c r="H39" s="78"/>
    </row>
    <row r="40" spans="1:8" ht="12">
      <c r="A40" s="78"/>
      <c r="B40" s="78"/>
      <c r="C40" s="78"/>
      <c r="D40" s="78"/>
      <c r="E40" s="78"/>
      <c r="F40" s="78"/>
      <c r="G40" s="78"/>
      <c r="H40" s="78"/>
    </row>
    <row r="41" spans="1:8" ht="12">
      <c r="A41" s="78"/>
      <c r="B41" s="78"/>
      <c r="C41" s="78"/>
      <c r="D41" s="78"/>
      <c r="E41" s="78"/>
      <c r="F41" s="78"/>
      <c r="G41" s="78"/>
      <c r="H41" s="78"/>
    </row>
    <row r="42" spans="1:8" ht="12">
      <c r="A42" s="78"/>
      <c r="B42" s="78"/>
      <c r="C42" s="78"/>
      <c r="D42" s="78"/>
      <c r="E42" s="78"/>
      <c r="F42" s="78"/>
      <c r="G42" s="78"/>
      <c r="H42" s="78"/>
    </row>
    <row r="43" spans="1:8" ht="12">
      <c r="A43" s="78"/>
      <c r="B43" s="78"/>
      <c r="C43" s="78"/>
      <c r="D43" s="78"/>
      <c r="E43" s="78"/>
      <c r="F43" s="78"/>
      <c r="G43" s="78"/>
      <c r="H43" s="78"/>
    </row>
    <row r="44" spans="1:8" ht="12">
      <c r="A44" s="78"/>
      <c r="B44" s="78"/>
      <c r="C44" s="78"/>
      <c r="D44" s="78"/>
      <c r="E44" s="78"/>
      <c r="F44" s="78"/>
      <c r="G44" s="78"/>
      <c r="H44" s="78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46"/>
  <sheetViews>
    <sheetView workbookViewId="0" topLeftCell="A1">
      <selection activeCell="I1" sqref="I1"/>
    </sheetView>
  </sheetViews>
  <sheetFormatPr defaultColWidth="11.421875" defaultRowHeight="12.75"/>
  <cols>
    <col min="1" max="1" width="31.8515625" style="5" customWidth="1"/>
    <col min="2" max="2" width="9.57421875" style="5" bestFit="1" customWidth="1"/>
    <col min="3" max="3" width="8.28125" style="5" bestFit="1" customWidth="1"/>
    <col min="4" max="4" width="9.140625" style="5" bestFit="1" customWidth="1"/>
    <col min="5" max="5" width="8.140625" style="5" bestFit="1" customWidth="1"/>
    <col min="6" max="6" width="9.00390625" style="5" bestFit="1" customWidth="1"/>
    <col min="7" max="7" width="8.8515625" style="5" bestFit="1" customWidth="1"/>
    <col min="8" max="16384" width="11.421875" style="5" customWidth="1"/>
  </cols>
  <sheetData>
    <row r="1" spans="1:8" s="3" customFormat="1" ht="12.75">
      <c r="A1" s="269" t="s">
        <v>161</v>
      </c>
      <c r="B1" s="269"/>
      <c r="C1" s="269"/>
      <c r="D1" s="269"/>
      <c r="E1" s="269"/>
      <c r="F1" s="269"/>
      <c r="G1" s="269"/>
      <c r="H1" s="269"/>
    </row>
    <row r="2" spans="1:8" s="3" customFormat="1" ht="12.75">
      <c r="A2" s="269" t="s">
        <v>254</v>
      </c>
      <c r="B2" s="269"/>
      <c r="C2" s="269"/>
      <c r="D2" s="269"/>
      <c r="E2" s="269"/>
      <c r="F2" s="269"/>
      <c r="G2" s="269"/>
      <c r="H2" s="269"/>
    </row>
    <row r="3" s="3" customFormat="1" ht="15" customHeight="1"/>
    <row r="4" spans="1:8" ht="21" customHeight="1">
      <c r="A4" s="264" t="s">
        <v>0</v>
      </c>
      <c r="B4" s="183" t="s">
        <v>4</v>
      </c>
      <c r="C4" s="232" t="s">
        <v>122</v>
      </c>
      <c r="D4" s="233"/>
      <c r="E4" s="233"/>
      <c r="F4" s="233"/>
      <c r="G4" s="233"/>
      <c r="H4" s="233"/>
    </row>
    <row r="5" spans="1:8" ht="60" customHeight="1">
      <c r="A5" s="251"/>
      <c r="B5" s="231"/>
      <c r="C5" s="10" t="s">
        <v>28</v>
      </c>
      <c r="D5" s="39" t="s">
        <v>125</v>
      </c>
      <c r="E5" s="10" t="s">
        <v>126</v>
      </c>
      <c r="F5" s="39" t="s">
        <v>123</v>
      </c>
      <c r="G5" s="10" t="s">
        <v>29</v>
      </c>
      <c r="H5" s="39" t="s">
        <v>30</v>
      </c>
    </row>
    <row r="6" spans="1:9" ht="21.75" customHeight="1">
      <c r="A6" s="40" t="s">
        <v>1</v>
      </c>
      <c r="B6" s="41">
        <f>SUM(B8:B21)</f>
        <v>1049595</v>
      </c>
      <c r="C6" s="42">
        <f aca="true" t="shared" si="0" ref="C6:H6">SUM(C8:C21)</f>
        <v>19763</v>
      </c>
      <c r="D6" s="42">
        <f t="shared" si="0"/>
        <v>591943</v>
      </c>
      <c r="E6" s="42">
        <f t="shared" si="0"/>
        <v>253784</v>
      </c>
      <c r="F6" s="42">
        <f t="shared" si="0"/>
        <v>2471</v>
      </c>
      <c r="G6" s="42">
        <f t="shared" si="0"/>
        <v>42008</v>
      </c>
      <c r="H6" s="42">
        <f t="shared" si="0"/>
        <v>139626</v>
      </c>
      <c r="I6" s="25"/>
    </row>
    <row r="7" spans="1:8" ht="18" customHeight="1">
      <c r="A7" s="5" t="s">
        <v>33</v>
      </c>
      <c r="B7" s="23"/>
      <c r="C7" s="25" t="s">
        <v>5</v>
      </c>
      <c r="D7" s="25"/>
      <c r="E7" s="25"/>
      <c r="F7" s="25"/>
      <c r="G7" s="25"/>
      <c r="H7" s="25"/>
    </row>
    <row r="8" spans="1:9" ht="17.25" customHeight="1">
      <c r="A8" s="5" t="s">
        <v>110</v>
      </c>
      <c r="B8" s="43">
        <v>60877</v>
      </c>
      <c r="C8" s="44" t="s">
        <v>141</v>
      </c>
      <c r="D8" s="44">
        <v>52577</v>
      </c>
      <c r="E8" s="44">
        <v>8300</v>
      </c>
      <c r="F8" s="44" t="s">
        <v>141</v>
      </c>
      <c r="G8" s="44" t="s">
        <v>141</v>
      </c>
      <c r="H8" s="44" t="s">
        <v>141</v>
      </c>
      <c r="I8" s="25"/>
    </row>
    <row r="9" spans="1:9" ht="17.25" customHeight="1">
      <c r="A9" s="5" t="s">
        <v>111</v>
      </c>
      <c r="B9" s="43">
        <v>1365</v>
      </c>
      <c r="C9" s="44" t="s">
        <v>141</v>
      </c>
      <c r="D9" s="44">
        <v>1021</v>
      </c>
      <c r="E9" s="44">
        <v>344</v>
      </c>
      <c r="F9" s="44" t="s">
        <v>141</v>
      </c>
      <c r="G9" s="44" t="s">
        <v>141</v>
      </c>
      <c r="H9" s="44" t="s">
        <v>141</v>
      </c>
      <c r="I9" s="25"/>
    </row>
    <row r="10" spans="1:9" ht="17.25" customHeight="1">
      <c r="A10" s="5" t="s">
        <v>112</v>
      </c>
      <c r="B10" s="43" t="s">
        <v>141</v>
      </c>
      <c r="C10" s="44" t="s">
        <v>141</v>
      </c>
      <c r="D10" s="44" t="s">
        <v>141</v>
      </c>
      <c r="E10" s="44" t="s">
        <v>141</v>
      </c>
      <c r="F10" s="44" t="s">
        <v>141</v>
      </c>
      <c r="G10" s="44" t="s">
        <v>141</v>
      </c>
      <c r="H10" s="44" t="s">
        <v>141</v>
      </c>
      <c r="I10" s="25"/>
    </row>
    <row r="11" spans="1:9" ht="17.25" customHeight="1">
      <c r="A11" s="5" t="s">
        <v>113</v>
      </c>
      <c r="B11" s="43">
        <v>86977</v>
      </c>
      <c r="C11" s="44">
        <v>855</v>
      </c>
      <c r="D11" s="44">
        <v>40256</v>
      </c>
      <c r="E11" s="44">
        <v>20540</v>
      </c>
      <c r="F11" s="44" t="s">
        <v>141</v>
      </c>
      <c r="G11" s="44">
        <v>4003</v>
      </c>
      <c r="H11" s="44">
        <v>21323</v>
      </c>
      <c r="I11" s="25"/>
    </row>
    <row r="12" spans="1:9" ht="17.25" customHeight="1">
      <c r="A12" s="5" t="s">
        <v>114</v>
      </c>
      <c r="B12" s="43">
        <v>13835</v>
      </c>
      <c r="C12" s="44" t="s">
        <v>141</v>
      </c>
      <c r="D12" s="44">
        <v>9362</v>
      </c>
      <c r="E12" s="44">
        <v>4473</v>
      </c>
      <c r="F12" s="44" t="s">
        <v>141</v>
      </c>
      <c r="G12" s="44" t="s">
        <v>141</v>
      </c>
      <c r="H12" s="44" t="s">
        <v>141</v>
      </c>
      <c r="I12" s="25"/>
    </row>
    <row r="13" spans="1:9" ht="17.25" customHeight="1">
      <c r="A13" s="5" t="s">
        <v>116</v>
      </c>
      <c r="B13" s="43">
        <v>304449</v>
      </c>
      <c r="C13" s="44">
        <v>18908</v>
      </c>
      <c r="D13" s="44">
        <v>14545</v>
      </c>
      <c r="E13" s="44">
        <v>114675</v>
      </c>
      <c r="F13" s="44">
        <v>13</v>
      </c>
      <c r="G13" s="44">
        <v>38005</v>
      </c>
      <c r="H13" s="44">
        <v>118303</v>
      </c>
      <c r="I13" s="25"/>
    </row>
    <row r="14" spans="1:9" ht="17.25" customHeight="1">
      <c r="A14" s="5" t="s">
        <v>115</v>
      </c>
      <c r="B14" s="43" t="s">
        <v>141</v>
      </c>
      <c r="C14" s="44" t="s">
        <v>141</v>
      </c>
      <c r="D14" s="44" t="s">
        <v>141</v>
      </c>
      <c r="E14" s="44" t="s">
        <v>141</v>
      </c>
      <c r="F14" s="44" t="s">
        <v>141</v>
      </c>
      <c r="G14" s="44" t="s">
        <v>141</v>
      </c>
      <c r="H14" s="44" t="s">
        <v>141</v>
      </c>
      <c r="I14" s="25"/>
    </row>
    <row r="15" spans="1:9" ht="17.25" customHeight="1">
      <c r="A15" s="5" t="s">
        <v>117</v>
      </c>
      <c r="B15" s="43">
        <v>8270</v>
      </c>
      <c r="C15" s="44" t="s">
        <v>141</v>
      </c>
      <c r="D15" s="44">
        <v>7008</v>
      </c>
      <c r="E15" s="44">
        <v>1262</v>
      </c>
      <c r="F15" s="44" t="s">
        <v>141</v>
      </c>
      <c r="G15" s="44" t="s">
        <v>141</v>
      </c>
      <c r="H15" s="44" t="s">
        <v>141</v>
      </c>
      <c r="I15" s="25"/>
    </row>
    <row r="16" spans="1:9" ht="17.25" customHeight="1">
      <c r="A16" s="5" t="s">
        <v>118</v>
      </c>
      <c r="B16" s="43">
        <v>8180</v>
      </c>
      <c r="C16" s="44" t="s">
        <v>141</v>
      </c>
      <c r="D16" s="44">
        <v>6915</v>
      </c>
      <c r="E16" s="44">
        <v>1265</v>
      </c>
      <c r="F16" s="44" t="s">
        <v>141</v>
      </c>
      <c r="G16" s="44" t="s">
        <v>141</v>
      </c>
      <c r="H16" s="44" t="s">
        <v>141</v>
      </c>
      <c r="I16" s="25"/>
    </row>
    <row r="17" spans="1:9" ht="17.25" customHeight="1">
      <c r="A17" s="5" t="s">
        <v>119</v>
      </c>
      <c r="B17" s="43">
        <v>498628</v>
      </c>
      <c r="C17" s="44" t="s">
        <v>141</v>
      </c>
      <c r="D17" s="44">
        <v>403176</v>
      </c>
      <c r="E17" s="44">
        <v>92994</v>
      </c>
      <c r="F17" s="44">
        <v>2458</v>
      </c>
      <c r="G17" s="44" t="s">
        <v>141</v>
      </c>
      <c r="H17" s="44" t="s">
        <v>141</v>
      </c>
      <c r="I17" s="25"/>
    </row>
    <row r="18" spans="1:9" ht="17.25" customHeight="1">
      <c r="A18" s="5" t="s">
        <v>120</v>
      </c>
      <c r="B18" s="43" t="s">
        <v>141</v>
      </c>
      <c r="C18" s="44" t="s">
        <v>141</v>
      </c>
      <c r="D18" s="44" t="s">
        <v>141</v>
      </c>
      <c r="E18" s="44" t="s">
        <v>141</v>
      </c>
      <c r="F18" s="44" t="s">
        <v>141</v>
      </c>
      <c r="G18" s="44" t="s">
        <v>141</v>
      </c>
      <c r="H18" s="44" t="s">
        <v>141</v>
      </c>
      <c r="I18" s="25"/>
    </row>
    <row r="19" spans="1:9" ht="17.25" customHeight="1">
      <c r="A19" s="5" t="s">
        <v>224</v>
      </c>
      <c r="B19" s="43">
        <v>1534</v>
      </c>
      <c r="C19" s="44" t="s">
        <v>141</v>
      </c>
      <c r="D19" s="44">
        <v>1226</v>
      </c>
      <c r="E19" s="44">
        <v>308</v>
      </c>
      <c r="F19" s="44" t="s">
        <v>141</v>
      </c>
      <c r="G19" s="44" t="s">
        <v>141</v>
      </c>
      <c r="H19" s="44" t="s">
        <v>141</v>
      </c>
      <c r="I19" s="25"/>
    </row>
    <row r="20" spans="1:9" ht="17.25" customHeight="1">
      <c r="A20" s="5" t="s">
        <v>255</v>
      </c>
      <c r="B20" s="43">
        <v>19522</v>
      </c>
      <c r="C20" s="44" t="s">
        <v>141</v>
      </c>
      <c r="D20" s="44">
        <v>16831</v>
      </c>
      <c r="E20" s="44">
        <v>2691</v>
      </c>
      <c r="F20" s="44" t="s">
        <v>141</v>
      </c>
      <c r="G20" s="44" t="s">
        <v>141</v>
      </c>
      <c r="H20" s="44" t="s">
        <v>141</v>
      </c>
      <c r="I20" s="25"/>
    </row>
    <row r="21" spans="1:9" ht="17.25" customHeight="1">
      <c r="A21" s="5" t="s">
        <v>121</v>
      </c>
      <c r="B21" s="43">
        <v>45958</v>
      </c>
      <c r="C21" s="44" t="s">
        <v>141</v>
      </c>
      <c r="D21" s="44">
        <v>39026</v>
      </c>
      <c r="E21" s="44">
        <v>6932</v>
      </c>
      <c r="F21" s="44" t="s">
        <v>141</v>
      </c>
      <c r="G21" s="44" t="s">
        <v>141</v>
      </c>
      <c r="H21" s="44" t="s">
        <v>141</v>
      </c>
      <c r="I21" s="25"/>
    </row>
    <row r="22" spans="2:9" ht="17.25" customHeight="1">
      <c r="B22" s="23"/>
      <c r="C22" s="26"/>
      <c r="D22" s="26"/>
      <c r="E22" s="26"/>
      <c r="F22" s="26"/>
      <c r="G22" s="26"/>
      <c r="H22" s="26"/>
      <c r="I22" s="26"/>
    </row>
    <row r="23" spans="1:9" ht="17.25" customHeight="1">
      <c r="A23" s="40" t="s">
        <v>2</v>
      </c>
      <c r="B23" s="41">
        <v>1216091</v>
      </c>
      <c r="C23" s="42">
        <v>158778</v>
      </c>
      <c r="D23" s="42">
        <v>604730</v>
      </c>
      <c r="E23" s="42">
        <v>257773</v>
      </c>
      <c r="F23" s="42">
        <v>2430</v>
      </c>
      <c r="G23" s="42">
        <v>49401</v>
      </c>
      <c r="H23" s="42">
        <v>142979</v>
      </c>
      <c r="I23" s="161"/>
    </row>
    <row r="24" spans="1:8" ht="17.25" customHeight="1">
      <c r="A24" s="5" t="s">
        <v>33</v>
      </c>
      <c r="B24" s="23"/>
      <c r="C24" s="25"/>
      <c r="D24" s="25"/>
      <c r="E24" s="25"/>
      <c r="F24" s="25"/>
      <c r="G24" s="25"/>
      <c r="H24" s="25"/>
    </row>
    <row r="25" spans="1:9" ht="17.25" customHeight="1">
      <c r="A25" s="5" t="s">
        <v>257</v>
      </c>
      <c r="B25" s="23">
        <v>38</v>
      </c>
      <c r="C25" s="25">
        <v>38</v>
      </c>
      <c r="D25" s="44" t="s">
        <v>141</v>
      </c>
      <c r="E25" s="44" t="s">
        <v>141</v>
      </c>
      <c r="F25" s="44" t="s">
        <v>141</v>
      </c>
      <c r="G25" s="44" t="s">
        <v>141</v>
      </c>
      <c r="H25" s="44" t="s">
        <v>141</v>
      </c>
      <c r="I25" s="25"/>
    </row>
    <row r="26" spans="1:9" ht="17.25" customHeight="1">
      <c r="A26" s="5" t="s">
        <v>110</v>
      </c>
      <c r="B26" s="43">
        <v>63408</v>
      </c>
      <c r="C26" s="44" t="s">
        <v>141</v>
      </c>
      <c r="D26" s="44">
        <v>53802</v>
      </c>
      <c r="E26" s="44">
        <v>9606</v>
      </c>
      <c r="F26" s="44" t="s">
        <v>141</v>
      </c>
      <c r="G26" s="44" t="s">
        <v>141</v>
      </c>
      <c r="H26" s="44" t="s">
        <v>141</v>
      </c>
      <c r="I26" s="25"/>
    </row>
    <row r="27" spans="1:9" ht="17.25" customHeight="1">
      <c r="A27" s="5" t="s">
        <v>111</v>
      </c>
      <c r="B27" s="43">
        <v>1306</v>
      </c>
      <c r="C27" s="44" t="s">
        <v>141</v>
      </c>
      <c r="D27" s="44">
        <v>998</v>
      </c>
      <c r="E27" s="44">
        <v>308</v>
      </c>
      <c r="F27" s="44" t="s">
        <v>141</v>
      </c>
      <c r="G27" s="44" t="s">
        <v>141</v>
      </c>
      <c r="H27" s="44" t="s">
        <v>141</v>
      </c>
      <c r="I27" s="25"/>
    </row>
    <row r="28" spans="1:9" ht="17.25" customHeight="1">
      <c r="A28" s="5" t="s">
        <v>112</v>
      </c>
      <c r="B28" s="43" t="s">
        <v>141</v>
      </c>
      <c r="C28" s="44" t="s">
        <v>141</v>
      </c>
      <c r="D28" s="44" t="s">
        <v>141</v>
      </c>
      <c r="E28" s="44" t="s">
        <v>141</v>
      </c>
      <c r="F28" s="44" t="s">
        <v>141</v>
      </c>
      <c r="G28" s="44" t="s">
        <v>141</v>
      </c>
      <c r="H28" s="44" t="s">
        <v>141</v>
      </c>
      <c r="I28" s="25"/>
    </row>
    <row r="29" spans="1:9" ht="17.25" customHeight="1">
      <c r="A29" s="5" t="s">
        <v>113</v>
      </c>
      <c r="B29" s="43">
        <v>100923</v>
      </c>
      <c r="C29" s="44">
        <v>13225</v>
      </c>
      <c r="D29" s="44">
        <v>43461</v>
      </c>
      <c r="E29" s="44">
        <v>17450</v>
      </c>
      <c r="F29" s="44" t="s">
        <v>141</v>
      </c>
      <c r="G29" s="44">
        <v>5917</v>
      </c>
      <c r="H29" s="44">
        <v>20870</v>
      </c>
      <c r="I29" s="25"/>
    </row>
    <row r="30" spans="1:9" ht="17.25" customHeight="1">
      <c r="A30" s="5" t="s">
        <v>114</v>
      </c>
      <c r="B30" s="43">
        <v>12364</v>
      </c>
      <c r="C30" s="44" t="s">
        <v>141</v>
      </c>
      <c r="D30" s="44">
        <v>9572</v>
      </c>
      <c r="E30" s="44">
        <v>2792</v>
      </c>
      <c r="F30" s="44" t="s">
        <v>141</v>
      </c>
      <c r="G30" s="44" t="s">
        <v>141</v>
      </c>
      <c r="H30" s="44" t="s">
        <v>141</v>
      </c>
      <c r="I30" s="25"/>
    </row>
    <row r="31" spans="1:9" ht="17.25" customHeight="1">
      <c r="A31" s="5" t="s">
        <v>116</v>
      </c>
      <c r="B31" s="43">
        <v>446478</v>
      </c>
      <c r="C31" s="44">
        <v>145406</v>
      </c>
      <c r="D31" s="44">
        <v>23978</v>
      </c>
      <c r="E31" s="44">
        <v>111489</v>
      </c>
      <c r="F31" s="44">
        <v>12</v>
      </c>
      <c r="G31" s="44">
        <v>43484</v>
      </c>
      <c r="H31" s="44">
        <v>122109</v>
      </c>
      <c r="I31" s="25"/>
    </row>
    <row r="32" spans="1:9" ht="17.25" customHeight="1">
      <c r="A32" s="5" t="s">
        <v>115</v>
      </c>
      <c r="B32" s="43">
        <v>109</v>
      </c>
      <c r="C32" s="44">
        <v>109</v>
      </c>
      <c r="D32" s="44" t="s">
        <v>141</v>
      </c>
      <c r="E32" s="44" t="s">
        <v>141</v>
      </c>
      <c r="F32" s="44" t="s">
        <v>141</v>
      </c>
      <c r="G32" s="44" t="s">
        <v>141</v>
      </c>
      <c r="H32" s="44" t="s">
        <v>141</v>
      </c>
      <c r="I32" s="25"/>
    </row>
    <row r="33" spans="1:9" ht="17.25" customHeight="1">
      <c r="A33" s="5" t="s">
        <v>117</v>
      </c>
      <c r="B33" s="43">
        <v>8180</v>
      </c>
      <c r="C33" s="44" t="s">
        <v>141</v>
      </c>
      <c r="D33" s="44">
        <v>6915</v>
      </c>
      <c r="E33" s="44">
        <v>1265</v>
      </c>
      <c r="F33" s="44" t="s">
        <v>141</v>
      </c>
      <c r="G33" s="44" t="s">
        <v>141</v>
      </c>
      <c r="H33" s="44" t="s">
        <v>141</v>
      </c>
      <c r="I33" s="25"/>
    </row>
    <row r="34" spans="1:9" ht="17.25" customHeight="1">
      <c r="A34" s="5" t="s">
        <v>118</v>
      </c>
      <c r="B34" s="43">
        <v>8180</v>
      </c>
      <c r="C34" s="44" t="s">
        <v>141</v>
      </c>
      <c r="D34" s="44">
        <v>6918</v>
      </c>
      <c r="E34" s="44">
        <v>1262</v>
      </c>
      <c r="F34" s="44" t="s">
        <v>141</v>
      </c>
      <c r="G34" s="44" t="s">
        <v>141</v>
      </c>
      <c r="H34" s="44" t="s">
        <v>141</v>
      </c>
      <c r="I34" s="25"/>
    </row>
    <row r="35" spans="1:9" ht="17.25" customHeight="1">
      <c r="A35" s="5" t="s">
        <v>119</v>
      </c>
      <c r="B35" s="43">
        <v>510667</v>
      </c>
      <c r="C35" s="44" t="s">
        <v>141</v>
      </c>
      <c r="D35" s="44">
        <v>403479</v>
      </c>
      <c r="E35" s="44">
        <v>104770</v>
      </c>
      <c r="F35" s="44">
        <v>2418</v>
      </c>
      <c r="G35" s="44" t="s">
        <v>141</v>
      </c>
      <c r="H35" s="44" t="s">
        <v>141</v>
      </c>
      <c r="I35" s="25"/>
    </row>
    <row r="36" spans="1:9" ht="17.25" customHeight="1">
      <c r="A36" s="5" t="s">
        <v>120</v>
      </c>
      <c r="B36" s="43" t="s">
        <v>141</v>
      </c>
      <c r="C36" s="44" t="s">
        <v>141</v>
      </c>
      <c r="D36" s="44" t="s">
        <v>141</v>
      </c>
      <c r="E36" s="44" t="s">
        <v>141</v>
      </c>
      <c r="F36" s="44" t="s">
        <v>141</v>
      </c>
      <c r="G36" s="44" t="s">
        <v>141</v>
      </c>
      <c r="H36" s="44" t="s">
        <v>141</v>
      </c>
      <c r="I36" s="25"/>
    </row>
    <row r="37" spans="1:9" ht="17.25" customHeight="1">
      <c r="A37" s="5" t="s">
        <v>224</v>
      </c>
      <c r="B37" s="43">
        <v>1536</v>
      </c>
      <c r="C37" s="44" t="s">
        <v>141</v>
      </c>
      <c r="D37" s="44">
        <v>1190</v>
      </c>
      <c r="E37" s="44">
        <v>346</v>
      </c>
      <c r="F37" s="44" t="s">
        <v>141</v>
      </c>
      <c r="G37" s="44" t="s">
        <v>141</v>
      </c>
      <c r="H37" s="44" t="s">
        <v>141</v>
      </c>
      <c r="I37" s="25"/>
    </row>
    <row r="38" spans="1:9" ht="17.25" customHeight="1">
      <c r="A38" s="5" t="s">
        <v>255</v>
      </c>
      <c r="B38" s="43">
        <v>18409</v>
      </c>
      <c r="C38" s="44" t="s">
        <v>141</v>
      </c>
      <c r="D38" s="44">
        <v>16106</v>
      </c>
      <c r="E38" s="44">
        <v>2303</v>
      </c>
      <c r="F38" s="44" t="s">
        <v>141</v>
      </c>
      <c r="G38" s="44" t="s">
        <v>141</v>
      </c>
      <c r="H38" s="44" t="s">
        <v>141</v>
      </c>
      <c r="I38" s="25"/>
    </row>
    <row r="39" spans="1:9" ht="17.25" customHeight="1">
      <c r="A39" s="5" t="s">
        <v>121</v>
      </c>
      <c r="B39" s="43">
        <v>44493</v>
      </c>
      <c r="C39" s="44" t="s">
        <v>141</v>
      </c>
      <c r="D39" s="44">
        <v>38311</v>
      </c>
      <c r="E39" s="44">
        <v>6182</v>
      </c>
      <c r="F39" s="44" t="s">
        <v>141</v>
      </c>
      <c r="G39" s="44" t="s">
        <v>141</v>
      </c>
      <c r="H39" s="44" t="s">
        <v>141</v>
      </c>
      <c r="I39" s="25"/>
    </row>
    <row r="40" spans="2:9" ht="17.25" customHeight="1">
      <c r="B40" s="23"/>
      <c r="C40" s="26"/>
      <c r="D40" s="26"/>
      <c r="E40" s="26"/>
      <c r="F40" s="26"/>
      <c r="G40" s="26"/>
      <c r="H40" s="26"/>
      <c r="I40" s="26"/>
    </row>
    <row r="41" spans="1:9" ht="17.25" customHeight="1">
      <c r="A41" s="40" t="s">
        <v>31</v>
      </c>
      <c r="B41" s="41">
        <f>B23+B6</f>
        <v>2265686</v>
      </c>
      <c r="C41" s="42">
        <f aca="true" t="shared" si="1" ref="C41:H41">C23+C6</f>
        <v>178541</v>
      </c>
      <c r="D41" s="42">
        <f t="shared" si="1"/>
        <v>1196673</v>
      </c>
      <c r="E41" s="42">
        <f t="shared" si="1"/>
        <v>511557</v>
      </c>
      <c r="F41" s="42">
        <f t="shared" si="1"/>
        <v>4901</v>
      </c>
      <c r="G41" s="42">
        <f t="shared" si="1"/>
        <v>91409</v>
      </c>
      <c r="H41" s="42">
        <f t="shared" si="1"/>
        <v>282605</v>
      </c>
      <c r="I41" s="25"/>
    </row>
    <row r="42" ht="12.75">
      <c r="B42" s="23"/>
    </row>
    <row r="43" ht="12" customHeight="1"/>
    <row r="44" ht="12.75">
      <c r="A44" s="15"/>
    </row>
    <row r="46" ht="12.75">
      <c r="H46" s="5">
        <v>9</v>
      </c>
    </row>
  </sheetData>
  <mergeCells count="5">
    <mergeCell ref="A4:A5"/>
    <mergeCell ref="B4:B5"/>
    <mergeCell ref="C4:H4"/>
    <mergeCell ref="A1:H1"/>
    <mergeCell ref="A2:H2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I44"/>
  <sheetViews>
    <sheetView workbookViewId="0" topLeftCell="A1">
      <selection activeCell="I1" sqref="I1"/>
    </sheetView>
  </sheetViews>
  <sheetFormatPr defaultColWidth="11.421875" defaultRowHeight="12.75"/>
  <cols>
    <col min="1" max="1" width="32.28125" style="5" bestFit="1" customWidth="1"/>
    <col min="2" max="2" width="10.140625" style="5" bestFit="1" customWidth="1"/>
    <col min="3" max="3" width="8.28125" style="5" bestFit="1" customWidth="1"/>
    <col min="4" max="4" width="9.140625" style="5" bestFit="1" customWidth="1"/>
    <col min="5" max="5" width="10.140625" style="5" bestFit="1" customWidth="1"/>
    <col min="6" max="6" width="9.00390625" style="5" bestFit="1" customWidth="1"/>
    <col min="7" max="7" width="8.8515625" style="5" bestFit="1" customWidth="1"/>
    <col min="8" max="8" width="9.421875" style="5" bestFit="1" customWidth="1"/>
    <col min="9" max="16384" width="11.421875" style="5" customWidth="1"/>
  </cols>
  <sheetData>
    <row r="1" spans="1:8" s="3" customFormat="1" ht="12.75">
      <c r="A1" s="269" t="s">
        <v>256</v>
      </c>
      <c r="B1" s="269"/>
      <c r="C1" s="269"/>
      <c r="D1" s="269"/>
      <c r="E1" s="269"/>
      <c r="F1" s="269"/>
      <c r="G1" s="269"/>
      <c r="H1" s="269"/>
    </row>
    <row r="2" spans="1:8" s="3" customFormat="1" ht="12.75">
      <c r="A2" s="269" t="s">
        <v>194</v>
      </c>
      <c r="B2" s="269"/>
      <c r="C2" s="269"/>
      <c r="D2" s="269"/>
      <c r="E2" s="269"/>
      <c r="F2" s="269"/>
      <c r="G2" s="269"/>
      <c r="H2" s="269"/>
    </row>
    <row r="3" spans="1:8" s="3" customFormat="1" ht="12.75">
      <c r="A3" s="45"/>
      <c r="B3" s="45"/>
      <c r="C3" s="45"/>
      <c r="D3" s="45"/>
      <c r="E3" s="45"/>
      <c r="F3" s="45"/>
      <c r="G3" s="45"/>
      <c r="H3" s="45"/>
    </row>
    <row r="4" spans="1:8" ht="21" customHeight="1">
      <c r="A4" s="264" t="s">
        <v>0</v>
      </c>
      <c r="B4" s="183" t="s">
        <v>4</v>
      </c>
      <c r="C4" s="232" t="s">
        <v>122</v>
      </c>
      <c r="D4" s="233"/>
      <c r="E4" s="233"/>
      <c r="F4" s="233"/>
      <c r="G4" s="233"/>
      <c r="H4" s="233"/>
    </row>
    <row r="5" spans="1:8" ht="60" customHeight="1">
      <c r="A5" s="251"/>
      <c r="B5" s="231"/>
      <c r="C5" s="10" t="s">
        <v>28</v>
      </c>
      <c r="D5" s="39" t="s">
        <v>124</v>
      </c>
      <c r="E5" s="10" t="s">
        <v>127</v>
      </c>
      <c r="F5" s="39" t="s">
        <v>123</v>
      </c>
      <c r="G5" s="10" t="s">
        <v>29</v>
      </c>
      <c r="H5" s="39" t="s">
        <v>30</v>
      </c>
    </row>
    <row r="6" spans="1:8" ht="20.25" customHeight="1">
      <c r="A6" s="40" t="s">
        <v>1</v>
      </c>
      <c r="B6" s="46">
        <f>SUM(B7:B21)</f>
        <v>4792530</v>
      </c>
      <c r="C6" s="47">
        <f aca="true" t="shared" si="0" ref="C6:H6">SUM(C7:C21)</f>
        <v>19763</v>
      </c>
      <c r="D6" s="47">
        <f t="shared" si="0"/>
        <v>668713</v>
      </c>
      <c r="E6" s="47">
        <f t="shared" si="0"/>
        <v>3045408</v>
      </c>
      <c r="F6" s="47">
        <f t="shared" si="0"/>
        <v>86290</v>
      </c>
      <c r="G6" s="47">
        <f t="shared" si="0"/>
        <v>135187</v>
      </c>
      <c r="H6" s="47">
        <f t="shared" si="0"/>
        <v>837169</v>
      </c>
    </row>
    <row r="7" spans="1:8" ht="17.25" customHeight="1">
      <c r="A7" s="5" t="s">
        <v>33</v>
      </c>
      <c r="B7" s="23"/>
      <c r="C7" s="25" t="s">
        <v>5</v>
      </c>
      <c r="D7" s="25"/>
      <c r="E7" s="25"/>
      <c r="F7" s="25"/>
      <c r="G7" s="25"/>
      <c r="H7" s="25"/>
    </row>
    <row r="8" spans="1:9" ht="17.25" customHeight="1">
      <c r="A8" s="5" t="s">
        <v>110</v>
      </c>
      <c r="B8" s="43">
        <v>152177</v>
      </c>
      <c r="C8" s="44" t="s">
        <v>141</v>
      </c>
      <c r="D8" s="44">
        <v>52577</v>
      </c>
      <c r="E8" s="44">
        <v>99600</v>
      </c>
      <c r="F8" s="44" t="s">
        <v>141</v>
      </c>
      <c r="G8" s="44" t="s">
        <v>141</v>
      </c>
      <c r="H8" s="44" t="s">
        <v>141</v>
      </c>
      <c r="I8" s="25"/>
    </row>
    <row r="9" spans="1:9" ht="17.25" customHeight="1">
      <c r="A9" s="5" t="s">
        <v>111</v>
      </c>
      <c r="B9" s="43">
        <v>5149</v>
      </c>
      <c r="C9" s="44" t="s">
        <v>141</v>
      </c>
      <c r="D9" s="44">
        <v>1021</v>
      </c>
      <c r="E9" s="44">
        <v>4128</v>
      </c>
      <c r="F9" s="44" t="s">
        <v>141</v>
      </c>
      <c r="G9" s="44" t="s">
        <v>141</v>
      </c>
      <c r="H9" s="44" t="s">
        <v>141</v>
      </c>
      <c r="I9" s="25"/>
    </row>
    <row r="10" spans="1:9" ht="17.25" customHeight="1">
      <c r="A10" s="5" t="s">
        <v>112</v>
      </c>
      <c r="B10" s="43" t="s">
        <v>141</v>
      </c>
      <c r="C10" s="44" t="s">
        <v>141</v>
      </c>
      <c r="D10" s="44" t="s">
        <v>141</v>
      </c>
      <c r="E10" s="44" t="s">
        <v>141</v>
      </c>
      <c r="F10" s="44" t="s">
        <v>141</v>
      </c>
      <c r="G10" s="44" t="s">
        <v>141</v>
      </c>
      <c r="H10" s="44" t="s">
        <v>141</v>
      </c>
      <c r="I10" s="25"/>
    </row>
    <row r="11" spans="1:9" ht="17.25" customHeight="1">
      <c r="A11" s="5" t="s">
        <v>113</v>
      </c>
      <c r="B11" s="43">
        <v>431962</v>
      </c>
      <c r="C11" s="44">
        <v>855</v>
      </c>
      <c r="D11" s="44">
        <v>47420</v>
      </c>
      <c r="E11" s="44">
        <v>246480</v>
      </c>
      <c r="F11" s="44" t="s">
        <v>141</v>
      </c>
      <c r="G11" s="44">
        <v>9269</v>
      </c>
      <c r="H11" s="44">
        <v>127938</v>
      </c>
      <c r="I11" s="25"/>
    </row>
    <row r="12" spans="1:9" ht="17.25" customHeight="1">
      <c r="A12" s="5" t="s">
        <v>114</v>
      </c>
      <c r="B12" s="43">
        <v>65927</v>
      </c>
      <c r="C12" s="44" t="s">
        <v>141</v>
      </c>
      <c r="D12" s="44">
        <v>12251</v>
      </c>
      <c r="E12" s="44">
        <v>53676</v>
      </c>
      <c r="F12" s="44" t="s">
        <v>141</v>
      </c>
      <c r="G12" s="44" t="s">
        <v>141</v>
      </c>
      <c r="H12" s="44" t="s">
        <v>141</v>
      </c>
      <c r="I12" s="25"/>
    </row>
    <row r="13" spans="1:9" ht="17.25" customHeight="1">
      <c r="A13" s="5" t="s">
        <v>116</v>
      </c>
      <c r="B13" s="43">
        <v>2248247</v>
      </c>
      <c r="C13" s="44">
        <v>18908</v>
      </c>
      <c r="D13" s="44">
        <v>17830</v>
      </c>
      <c r="E13" s="44">
        <v>1376100</v>
      </c>
      <c r="F13" s="44">
        <v>260</v>
      </c>
      <c r="G13" s="44">
        <v>125918</v>
      </c>
      <c r="H13" s="44">
        <v>709231</v>
      </c>
      <c r="I13" s="25"/>
    </row>
    <row r="14" spans="1:9" ht="17.25" customHeight="1">
      <c r="A14" s="5" t="s">
        <v>115</v>
      </c>
      <c r="B14" s="43" t="s">
        <v>141</v>
      </c>
      <c r="C14" s="44" t="s">
        <v>141</v>
      </c>
      <c r="D14" s="44" t="s">
        <v>141</v>
      </c>
      <c r="E14" s="44" t="s">
        <v>141</v>
      </c>
      <c r="F14" s="44" t="s">
        <v>141</v>
      </c>
      <c r="G14" s="44" t="s">
        <v>141</v>
      </c>
      <c r="H14" s="44" t="s">
        <v>141</v>
      </c>
      <c r="I14" s="44"/>
    </row>
    <row r="15" spans="1:9" ht="17.25" customHeight="1">
      <c r="A15" s="5" t="s">
        <v>117</v>
      </c>
      <c r="B15" s="43">
        <v>22494</v>
      </c>
      <c r="C15" s="44" t="s">
        <v>141</v>
      </c>
      <c r="D15" s="44">
        <v>7350</v>
      </c>
      <c r="E15" s="44">
        <v>15144</v>
      </c>
      <c r="F15" s="44" t="s">
        <v>141</v>
      </c>
      <c r="G15" s="44" t="s">
        <v>141</v>
      </c>
      <c r="H15" s="44" t="s">
        <v>141</v>
      </c>
      <c r="I15" s="25"/>
    </row>
    <row r="16" spans="1:9" ht="17.25" customHeight="1">
      <c r="A16" s="5" t="s">
        <v>118</v>
      </c>
      <c r="B16" s="43">
        <v>22437</v>
      </c>
      <c r="C16" s="44" t="s">
        <v>141</v>
      </c>
      <c r="D16" s="44">
        <v>7257</v>
      </c>
      <c r="E16" s="44">
        <v>15180</v>
      </c>
      <c r="F16" s="44" t="s">
        <v>141</v>
      </c>
      <c r="G16" s="44" t="s">
        <v>141</v>
      </c>
      <c r="H16" s="44" t="s">
        <v>141</v>
      </c>
      <c r="I16" s="25"/>
    </row>
    <row r="17" spans="1:9" ht="17.25" customHeight="1">
      <c r="A17" s="5" t="s">
        <v>119</v>
      </c>
      <c r="B17" s="43">
        <v>1667882</v>
      </c>
      <c r="C17" s="44" t="s">
        <v>141</v>
      </c>
      <c r="D17" s="44">
        <v>465924</v>
      </c>
      <c r="E17" s="44">
        <v>1115928</v>
      </c>
      <c r="F17" s="44">
        <v>86030</v>
      </c>
      <c r="G17" s="44" t="s">
        <v>141</v>
      </c>
      <c r="H17" s="44" t="s">
        <v>141</v>
      </c>
      <c r="I17" s="25"/>
    </row>
    <row r="18" spans="1:9" ht="17.25" customHeight="1">
      <c r="A18" s="5" t="s">
        <v>120</v>
      </c>
      <c r="B18" s="43" t="s">
        <v>141</v>
      </c>
      <c r="C18" s="44" t="s">
        <v>141</v>
      </c>
      <c r="D18" s="44" t="s">
        <v>141</v>
      </c>
      <c r="E18" s="44" t="s">
        <v>141</v>
      </c>
      <c r="F18" s="44" t="s">
        <v>141</v>
      </c>
      <c r="G18" s="44" t="s">
        <v>141</v>
      </c>
      <c r="H18" s="44" t="s">
        <v>141</v>
      </c>
      <c r="I18" s="25"/>
    </row>
    <row r="19" spans="1:9" ht="17.25" customHeight="1">
      <c r="A19" s="5" t="s">
        <v>224</v>
      </c>
      <c r="B19" s="43">
        <v>4922</v>
      </c>
      <c r="C19" s="44" t="s">
        <v>141</v>
      </c>
      <c r="D19" s="44">
        <v>1226</v>
      </c>
      <c r="E19" s="44">
        <v>3696</v>
      </c>
      <c r="F19" s="44" t="s">
        <v>141</v>
      </c>
      <c r="G19" s="44" t="s">
        <v>141</v>
      </c>
      <c r="H19" s="44" t="s">
        <v>141</v>
      </c>
      <c r="I19" s="25"/>
    </row>
    <row r="20" spans="1:9" ht="17.25" customHeight="1">
      <c r="A20" s="5" t="s">
        <v>255</v>
      </c>
      <c r="B20" s="43">
        <v>49123</v>
      </c>
      <c r="C20" s="44" t="s">
        <v>141</v>
      </c>
      <c r="D20" s="44">
        <v>16831</v>
      </c>
      <c r="E20" s="44">
        <v>32292</v>
      </c>
      <c r="F20" s="44" t="s">
        <v>141</v>
      </c>
      <c r="G20" s="44" t="s">
        <v>141</v>
      </c>
      <c r="H20" s="44" t="s">
        <v>141</v>
      </c>
      <c r="I20" s="25"/>
    </row>
    <row r="21" spans="1:9" ht="17.25" customHeight="1">
      <c r="A21" s="5" t="s">
        <v>121</v>
      </c>
      <c r="B21" s="43">
        <v>122210</v>
      </c>
      <c r="C21" s="44" t="s">
        <v>141</v>
      </c>
      <c r="D21" s="44">
        <v>39026</v>
      </c>
      <c r="E21" s="44">
        <v>83184</v>
      </c>
      <c r="F21" s="44" t="s">
        <v>141</v>
      </c>
      <c r="G21" s="44" t="s">
        <v>141</v>
      </c>
      <c r="H21" s="44" t="s">
        <v>141</v>
      </c>
      <c r="I21" s="25"/>
    </row>
    <row r="22" spans="2:9" ht="17.25" customHeight="1">
      <c r="B22" s="26"/>
      <c r="C22" s="26"/>
      <c r="D22" s="26"/>
      <c r="E22" s="26"/>
      <c r="F22" s="26"/>
      <c r="G22" s="26"/>
      <c r="H22" s="26"/>
      <c r="I22" s="25"/>
    </row>
    <row r="23" spans="1:8" ht="17.25" customHeight="1">
      <c r="A23" s="40" t="s">
        <v>2</v>
      </c>
      <c r="B23" s="41">
        <f aca="true" t="shared" si="1" ref="B23:H23">SUM(B24:B39)</f>
        <v>5041858</v>
      </c>
      <c r="C23" s="42">
        <f t="shared" si="1"/>
        <v>158778</v>
      </c>
      <c r="D23" s="42">
        <f t="shared" si="1"/>
        <v>685892</v>
      </c>
      <c r="E23" s="42">
        <f t="shared" si="1"/>
        <v>3093276</v>
      </c>
      <c r="F23" s="42">
        <f t="shared" si="1"/>
        <v>84870</v>
      </c>
      <c r="G23" s="42">
        <f t="shared" si="1"/>
        <v>163393</v>
      </c>
      <c r="H23" s="42">
        <f t="shared" si="1"/>
        <v>855649</v>
      </c>
    </row>
    <row r="24" spans="1:8" ht="17.25" customHeight="1">
      <c r="A24" s="5" t="s">
        <v>33</v>
      </c>
      <c r="B24" s="23"/>
      <c r="C24" s="25"/>
      <c r="D24" s="25"/>
      <c r="E24" s="25"/>
      <c r="F24" s="25"/>
      <c r="G24" s="25"/>
      <c r="H24" s="25"/>
    </row>
    <row r="25" spans="1:9" ht="17.25" customHeight="1">
      <c r="A25" s="5" t="s">
        <v>257</v>
      </c>
      <c r="B25" s="23">
        <v>38</v>
      </c>
      <c r="C25" s="25">
        <v>38</v>
      </c>
      <c r="D25" s="44" t="s">
        <v>141</v>
      </c>
      <c r="E25" s="44" t="s">
        <v>141</v>
      </c>
      <c r="F25" s="44" t="s">
        <v>141</v>
      </c>
      <c r="G25" s="44" t="s">
        <v>141</v>
      </c>
      <c r="H25" s="44" t="s">
        <v>141</v>
      </c>
      <c r="I25" s="25"/>
    </row>
    <row r="26" spans="1:9" ht="17.25" customHeight="1">
      <c r="A26" s="5" t="s">
        <v>110</v>
      </c>
      <c r="B26" s="43">
        <v>169074</v>
      </c>
      <c r="C26" s="44" t="s">
        <v>141</v>
      </c>
      <c r="D26" s="44">
        <v>53802</v>
      </c>
      <c r="E26" s="44">
        <v>115272</v>
      </c>
      <c r="F26" s="44" t="s">
        <v>141</v>
      </c>
      <c r="G26" s="44" t="s">
        <v>141</v>
      </c>
      <c r="H26" s="44" t="s">
        <v>141</v>
      </c>
      <c r="I26" s="25"/>
    </row>
    <row r="27" spans="1:9" ht="17.25" customHeight="1">
      <c r="A27" s="5" t="s">
        <v>111</v>
      </c>
      <c r="B27" s="43">
        <v>4694</v>
      </c>
      <c r="C27" s="44" t="s">
        <v>141</v>
      </c>
      <c r="D27" s="44">
        <v>998</v>
      </c>
      <c r="E27" s="44">
        <v>3696</v>
      </c>
      <c r="F27" s="44" t="s">
        <v>141</v>
      </c>
      <c r="G27" s="44" t="s">
        <v>141</v>
      </c>
      <c r="H27" s="44" t="s">
        <v>141</v>
      </c>
      <c r="I27" s="25"/>
    </row>
    <row r="28" spans="1:9" ht="17.25" customHeight="1">
      <c r="A28" s="5" t="s">
        <v>112</v>
      </c>
      <c r="B28" s="43" t="s">
        <v>141</v>
      </c>
      <c r="C28" s="44" t="s">
        <v>141</v>
      </c>
      <c r="D28" s="44" t="s">
        <v>141</v>
      </c>
      <c r="E28" s="44" t="s">
        <v>141</v>
      </c>
      <c r="F28" s="44" t="s">
        <v>141</v>
      </c>
      <c r="G28" s="44" t="s">
        <v>141</v>
      </c>
      <c r="H28" s="44" t="s">
        <v>141</v>
      </c>
      <c r="I28" s="25"/>
    </row>
    <row r="29" spans="1:9" ht="17.25" customHeight="1">
      <c r="A29" s="5" t="s">
        <v>113</v>
      </c>
      <c r="B29" s="43">
        <v>413798</v>
      </c>
      <c r="C29" s="44">
        <v>13225</v>
      </c>
      <c r="D29" s="44">
        <v>52623</v>
      </c>
      <c r="E29" s="44">
        <v>209400</v>
      </c>
      <c r="F29" s="44" t="s">
        <v>141</v>
      </c>
      <c r="G29" s="44">
        <v>13330</v>
      </c>
      <c r="H29" s="44">
        <v>125220</v>
      </c>
      <c r="I29" s="25"/>
    </row>
    <row r="30" spans="1:9" ht="17.25" customHeight="1">
      <c r="A30" s="5" t="s">
        <v>114</v>
      </c>
      <c r="B30" s="43">
        <v>44894</v>
      </c>
      <c r="C30" s="44" t="s">
        <v>141</v>
      </c>
      <c r="D30" s="44">
        <v>11390</v>
      </c>
      <c r="E30" s="44">
        <v>33504</v>
      </c>
      <c r="F30" s="44" t="s">
        <v>141</v>
      </c>
      <c r="G30" s="44" t="s">
        <v>141</v>
      </c>
      <c r="H30" s="44" t="s">
        <v>141</v>
      </c>
      <c r="I30" s="25"/>
    </row>
    <row r="31" spans="1:9" ht="17.25" customHeight="1">
      <c r="A31" s="5" t="s">
        <v>116</v>
      </c>
      <c r="B31" s="43">
        <v>2391458</v>
      </c>
      <c r="C31" s="44">
        <v>145406</v>
      </c>
      <c r="D31" s="44">
        <v>27452</v>
      </c>
      <c r="E31" s="44">
        <v>1337868</v>
      </c>
      <c r="F31" s="44">
        <v>240</v>
      </c>
      <c r="G31" s="44">
        <v>150063</v>
      </c>
      <c r="H31" s="44">
        <v>730429</v>
      </c>
      <c r="I31" s="25"/>
    </row>
    <row r="32" spans="1:9" ht="17.25" customHeight="1">
      <c r="A32" s="5" t="s">
        <v>115</v>
      </c>
      <c r="B32" s="43">
        <v>109</v>
      </c>
      <c r="C32" s="44">
        <v>109</v>
      </c>
      <c r="D32" s="44" t="s">
        <v>141</v>
      </c>
      <c r="E32" s="44" t="s">
        <v>141</v>
      </c>
      <c r="F32" s="44" t="s">
        <v>141</v>
      </c>
      <c r="G32" s="44" t="s">
        <v>141</v>
      </c>
      <c r="H32" s="44" t="s">
        <v>141</v>
      </c>
      <c r="I32" s="25"/>
    </row>
    <row r="33" spans="1:9" ht="17.25" customHeight="1">
      <c r="A33" s="5" t="s">
        <v>117</v>
      </c>
      <c r="B33" s="43">
        <v>22437</v>
      </c>
      <c r="C33" s="44" t="s">
        <v>141</v>
      </c>
      <c r="D33" s="44">
        <v>7257</v>
      </c>
      <c r="E33" s="44">
        <v>15180</v>
      </c>
      <c r="F33" s="44" t="s">
        <v>141</v>
      </c>
      <c r="G33" s="44" t="s">
        <v>141</v>
      </c>
      <c r="H33" s="44" t="s">
        <v>141</v>
      </c>
      <c r="I33" s="25"/>
    </row>
    <row r="34" spans="1:9" ht="17.25" customHeight="1">
      <c r="A34" s="5" t="s">
        <v>118</v>
      </c>
      <c r="B34" s="43">
        <v>22404</v>
      </c>
      <c r="C34" s="44" t="s">
        <v>141</v>
      </c>
      <c r="D34" s="44">
        <v>7260</v>
      </c>
      <c r="E34" s="44">
        <v>15144</v>
      </c>
      <c r="F34" s="44" t="s">
        <v>141</v>
      </c>
      <c r="G34" s="44" t="s">
        <v>141</v>
      </c>
      <c r="H34" s="44" t="s">
        <v>141</v>
      </c>
      <c r="I34" s="25"/>
    </row>
    <row r="35" spans="1:9" ht="17.25" customHeight="1">
      <c r="A35" s="5" t="s">
        <v>119</v>
      </c>
      <c r="B35" s="43">
        <v>1811373</v>
      </c>
      <c r="C35" s="44" t="s">
        <v>141</v>
      </c>
      <c r="D35" s="44">
        <v>469503</v>
      </c>
      <c r="E35" s="44">
        <v>1257240</v>
      </c>
      <c r="F35" s="44">
        <v>84630</v>
      </c>
      <c r="G35" s="44" t="s">
        <v>141</v>
      </c>
      <c r="H35" s="44" t="s">
        <v>141</v>
      </c>
      <c r="I35" s="25"/>
    </row>
    <row r="36" spans="1:9" ht="17.25" customHeight="1">
      <c r="A36" s="5" t="s">
        <v>120</v>
      </c>
      <c r="B36" s="43" t="s">
        <v>141</v>
      </c>
      <c r="C36" s="44" t="s">
        <v>141</v>
      </c>
      <c r="D36" s="44" t="s">
        <v>141</v>
      </c>
      <c r="E36" s="44" t="s">
        <v>141</v>
      </c>
      <c r="F36" s="44" t="s">
        <v>141</v>
      </c>
      <c r="G36" s="44" t="s">
        <v>141</v>
      </c>
      <c r="H36" s="44" t="s">
        <v>141</v>
      </c>
      <c r="I36" s="25"/>
    </row>
    <row r="37" spans="1:9" ht="17.25" customHeight="1">
      <c r="A37" s="5" t="s">
        <v>224</v>
      </c>
      <c r="B37" s="43">
        <v>5342</v>
      </c>
      <c r="C37" s="44" t="s">
        <v>141</v>
      </c>
      <c r="D37" s="44">
        <v>1190</v>
      </c>
      <c r="E37" s="44">
        <v>4152</v>
      </c>
      <c r="F37" s="44" t="s">
        <v>141</v>
      </c>
      <c r="G37" s="44" t="s">
        <v>141</v>
      </c>
      <c r="H37" s="44" t="s">
        <v>141</v>
      </c>
      <c r="I37" s="25"/>
    </row>
    <row r="38" spans="1:9" ht="17.25" customHeight="1">
      <c r="A38" s="5" t="s">
        <v>255</v>
      </c>
      <c r="B38" s="43">
        <v>43742</v>
      </c>
      <c r="C38" s="44" t="s">
        <v>141</v>
      </c>
      <c r="D38" s="44">
        <v>16106</v>
      </c>
      <c r="E38" s="44">
        <v>27636</v>
      </c>
      <c r="F38" s="44" t="s">
        <v>141</v>
      </c>
      <c r="G38" s="44" t="s">
        <v>141</v>
      </c>
      <c r="H38" s="44" t="s">
        <v>141</v>
      </c>
      <c r="I38" s="25"/>
    </row>
    <row r="39" spans="1:9" ht="17.25" customHeight="1">
      <c r="A39" s="5" t="s">
        <v>121</v>
      </c>
      <c r="B39" s="43">
        <v>112495</v>
      </c>
      <c r="C39" s="44" t="s">
        <v>141</v>
      </c>
      <c r="D39" s="44">
        <v>38311</v>
      </c>
      <c r="E39" s="44">
        <v>74184</v>
      </c>
      <c r="F39" s="44" t="s">
        <v>141</v>
      </c>
      <c r="G39" s="44" t="s">
        <v>141</v>
      </c>
      <c r="H39" s="44" t="s">
        <v>141</v>
      </c>
      <c r="I39" s="25"/>
    </row>
    <row r="40" spans="2:8" ht="17.25" customHeight="1">
      <c r="B40" s="26"/>
      <c r="C40" s="26"/>
      <c r="D40" s="26"/>
      <c r="E40" s="26"/>
      <c r="F40" s="26"/>
      <c r="G40" s="26"/>
      <c r="H40" s="26"/>
    </row>
    <row r="41" spans="1:8" ht="17.25" customHeight="1">
      <c r="A41" s="40" t="s">
        <v>31</v>
      </c>
      <c r="B41" s="41">
        <f aca="true" t="shared" si="2" ref="B41:H41">B23+B6</f>
        <v>9834388</v>
      </c>
      <c r="C41" s="42">
        <f t="shared" si="2"/>
        <v>178541</v>
      </c>
      <c r="D41" s="42">
        <f t="shared" si="2"/>
        <v>1354605</v>
      </c>
      <c r="E41" s="42">
        <f t="shared" si="2"/>
        <v>6138684</v>
      </c>
      <c r="F41" s="42">
        <f t="shared" si="2"/>
        <v>171160</v>
      </c>
      <c r="G41" s="42">
        <f t="shared" si="2"/>
        <v>298580</v>
      </c>
      <c r="H41" s="42">
        <f t="shared" si="2"/>
        <v>1692818</v>
      </c>
    </row>
    <row r="42" spans="2:8" ht="12.75">
      <c r="B42" s="3"/>
      <c r="C42" s="3"/>
      <c r="D42" s="3"/>
      <c r="E42" s="3"/>
      <c r="F42" s="3"/>
      <c r="G42" s="3"/>
      <c r="H42" s="3"/>
    </row>
    <row r="44" ht="12.75">
      <c r="A44" s="15">
        <v>10</v>
      </c>
    </row>
  </sheetData>
  <mergeCells count="5">
    <mergeCell ref="A1:H1"/>
    <mergeCell ref="A2:H2"/>
    <mergeCell ref="C4:H4"/>
    <mergeCell ref="A4:A5"/>
    <mergeCell ref="B4:B5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7"/>
  <sheetViews>
    <sheetView workbookViewId="0" topLeftCell="A1">
      <selection activeCell="L1" sqref="L1"/>
    </sheetView>
  </sheetViews>
  <sheetFormatPr defaultColWidth="11.421875" defaultRowHeight="12.75"/>
  <cols>
    <col min="1" max="1" width="2.00390625" style="2" customWidth="1"/>
    <col min="2" max="2" width="8.7109375" style="2" customWidth="1"/>
    <col min="3" max="3" width="10.7109375" style="2" customWidth="1"/>
    <col min="4" max="4" width="8.28125" style="2" customWidth="1"/>
    <col min="5" max="5" width="12.8515625" style="2" customWidth="1"/>
    <col min="6" max="6" width="1.421875" style="2" hidden="1" customWidth="1"/>
    <col min="7" max="7" width="10.140625" style="2" customWidth="1"/>
    <col min="8" max="8" width="11.7109375" style="2" customWidth="1"/>
    <col min="9" max="9" width="11.57421875" style="2" customWidth="1"/>
    <col min="10" max="10" width="13.00390625" style="2" customWidth="1"/>
    <col min="11" max="11" width="0.85546875" style="1" customWidth="1"/>
    <col min="12" max="12" width="8.7109375" style="2" customWidth="1"/>
    <col min="13" max="13" width="0.71875" style="2" customWidth="1"/>
    <col min="14" max="14" width="19.140625" style="2" bestFit="1" customWidth="1"/>
    <col min="15" max="15" width="0" style="2" hidden="1" customWidth="1"/>
    <col min="16" max="16" width="12.8515625" style="2" customWidth="1"/>
    <col min="17" max="16384" width="11.421875" style="2" customWidth="1"/>
  </cols>
  <sheetData>
    <row r="1" spans="2:6" ht="15">
      <c r="B1" s="6" t="s">
        <v>234</v>
      </c>
      <c r="C1" s="7"/>
      <c r="D1" s="6"/>
      <c r="E1" s="6"/>
      <c r="F1" s="6"/>
    </row>
    <row r="2" spans="2:6" ht="12.75">
      <c r="B2" s="8"/>
      <c r="C2" s="9"/>
      <c r="D2" s="8"/>
      <c r="E2" s="8"/>
      <c r="F2" s="8"/>
    </row>
    <row r="3" spans="2:11" s="145" customFormat="1" ht="12.75">
      <c r="B3" s="208" t="s">
        <v>67</v>
      </c>
      <c r="C3" s="209"/>
      <c r="D3" s="209"/>
      <c r="E3" s="209"/>
      <c r="F3" s="143"/>
      <c r="G3" s="203" t="s">
        <v>68</v>
      </c>
      <c r="H3" s="183" t="s">
        <v>208</v>
      </c>
      <c r="I3" s="206"/>
      <c r="J3" s="183" t="s">
        <v>235</v>
      </c>
      <c r="K3" s="147"/>
    </row>
    <row r="4" spans="2:11" s="145" customFormat="1" ht="12.75">
      <c r="B4" s="210"/>
      <c r="C4" s="210"/>
      <c r="D4" s="210"/>
      <c r="E4" s="210"/>
      <c r="F4" s="144"/>
      <c r="G4" s="181"/>
      <c r="H4" s="205"/>
      <c r="I4" s="207"/>
      <c r="J4" s="204"/>
      <c r="K4" s="147"/>
    </row>
    <row r="5" spans="2:11" s="145" customFormat="1" ht="12.75">
      <c r="B5" s="210"/>
      <c r="C5" s="210"/>
      <c r="D5" s="210"/>
      <c r="E5" s="210"/>
      <c r="F5" s="144"/>
      <c r="G5" s="181"/>
      <c r="H5" s="146"/>
      <c r="I5" s="146"/>
      <c r="J5" s="204"/>
      <c r="K5" s="147"/>
    </row>
    <row r="6" spans="2:11" s="145" customFormat="1" ht="12.75">
      <c r="B6" s="210"/>
      <c r="C6" s="210"/>
      <c r="D6" s="210"/>
      <c r="E6" s="210"/>
      <c r="F6" s="144"/>
      <c r="G6" s="181"/>
      <c r="H6" s="148">
        <v>2008</v>
      </c>
      <c r="I6" s="148">
        <v>2007</v>
      </c>
      <c r="J6" s="204"/>
      <c r="K6" s="147"/>
    </row>
    <row r="7" spans="2:10" ht="12.75">
      <c r="B7" s="211"/>
      <c r="C7" s="211"/>
      <c r="D7" s="211"/>
      <c r="E7" s="211"/>
      <c r="F7" s="142"/>
      <c r="G7" s="182"/>
      <c r="H7" s="51"/>
      <c r="I7" s="51"/>
      <c r="J7" s="205"/>
    </row>
    <row r="8" spans="2:6" ht="12.75">
      <c r="B8" s="5"/>
      <c r="C8" s="4"/>
      <c r="D8" s="5"/>
      <c r="E8" s="5"/>
      <c r="F8" s="5"/>
    </row>
    <row r="9" spans="2:10" ht="12.75">
      <c r="B9" s="202" t="s">
        <v>80</v>
      </c>
      <c r="C9" s="202"/>
      <c r="D9" s="202"/>
      <c r="E9" s="202"/>
      <c r="F9" s="202"/>
      <c r="G9" s="202"/>
      <c r="H9" s="202"/>
      <c r="I9" s="202"/>
      <c r="J9" s="202"/>
    </row>
    <row r="10" spans="2:6" ht="12.75">
      <c r="B10" s="5"/>
      <c r="C10" s="4"/>
      <c r="D10" s="5"/>
      <c r="E10" s="5"/>
      <c r="F10" s="5"/>
    </row>
    <row r="11" spans="2:10" ht="12.75">
      <c r="B11" s="115" t="s">
        <v>69</v>
      </c>
      <c r="C11" s="12"/>
      <c r="D11" s="116"/>
      <c r="E11" s="116"/>
      <c r="F11" s="116"/>
      <c r="G11" s="117" t="s">
        <v>16</v>
      </c>
      <c r="H11" s="113">
        <v>30101</v>
      </c>
      <c r="I11" s="113">
        <v>30626</v>
      </c>
      <c r="J11" s="48">
        <f>SUM(H11/I11)*100-100</f>
        <v>-1.714229739437073</v>
      </c>
    </row>
    <row r="12" spans="2:10" ht="14.25" customHeight="1">
      <c r="B12" s="116"/>
      <c r="C12" s="12"/>
      <c r="D12" s="116"/>
      <c r="E12" s="116"/>
      <c r="F12" s="116"/>
      <c r="G12" s="118" t="s">
        <v>70</v>
      </c>
      <c r="H12" s="16">
        <v>12431</v>
      </c>
      <c r="I12" s="16">
        <v>10727</v>
      </c>
      <c r="J12" s="17">
        <f>SUM(H12/I12)*100-100</f>
        <v>15.885149622448026</v>
      </c>
    </row>
    <row r="13" spans="2:10" ht="12.75">
      <c r="B13" s="116"/>
      <c r="C13" s="12"/>
      <c r="D13" s="116"/>
      <c r="E13" s="116"/>
      <c r="F13" s="116"/>
      <c r="G13" s="116"/>
      <c r="H13" s="12"/>
      <c r="I13" s="12"/>
      <c r="J13" s="12"/>
    </row>
    <row r="14" spans="2:10" ht="12.75">
      <c r="B14" s="116"/>
      <c r="C14" s="12"/>
      <c r="D14" s="116"/>
      <c r="E14" s="116"/>
      <c r="F14" s="116"/>
      <c r="G14" s="116"/>
      <c r="H14" s="12"/>
      <c r="I14" s="12"/>
      <c r="J14" s="12"/>
    </row>
    <row r="15" spans="2:10" ht="12.75">
      <c r="B15" s="201" t="s">
        <v>71</v>
      </c>
      <c r="C15" s="201"/>
      <c r="D15" s="201"/>
      <c r="E15" s="201"/>
      <c r="F15" s="201"/>
      <c r="G15" s="201"/>
      <c r="H15" s="201"/>
      <c r="I15" s="201"/>
      <c r="J15" s="201"/>
    </row>
    <row r="16" spans="2:16" ht="12.75">
      <c r="B16" s="116"/>
      <c r="C16" s="12"/>
      <c r="D16" s="116"/>
      <c r="E16" s="116"/>
      <c r="F16" s="116"/>
      <c r="G16" s="116"/>
      <c r="H16" s="12"/>
      <c r="I16" s="12"/>
      <c r="J16" s="12"/>
      <c r="P16" s="16"/>
    </row>
    <row r="17" spans="2:10" ht="12.75">
      <c r="B17" s="116" t="s">
        <v>72</v>
      </c>
      <c r="C17" s="12"/>
      <c r="D17" s="116"/>
      <c r="E17" s="116"/>
      <c r="F17" s="116"/>
      <c r="G17" s="151" t="s">
        <v>73</v>
      </c>
      <c r="H17" s="16">
        <v>13989079</v>
      </c>
      <c r="I17" s="16">
        <v>12074209</v>
      </c>
      <c r="J17" s="17">
        <f>SUM(H17/I17)*100-100</f>
        <v>15.859175536881963</v>
      </c>
    </row>
    <row r="18" spans="2:10" ht="12.75">
      <c r="B18" s="116" t="s">
        <v>75</v>
      </c>
      <c r="C18" s="12"/>
      <c r="D18" s="116"/>
      <c r="E18" s="116"/>
      <c r="F18" s="116"/>
      <c r="G18" s="153" t="s">
        <v>74</v>
      </c>
      <c r="H18" s="16">
        <v>8838499</v>
      </c>
      <c r="I18" s="16">
        <v>8444904</v>
      </c>
      <c r="J18" s="17">
        <f aca="true" t="shared" si="0" ref="J18:J30">SUM(H18/I18)*100-100</f>
        <v>4.660739778687841</v>
      </c>
    </row>
    <row r="19" spans="2:10" ht="5.25" customHeight="1">
      <c r="B19" s="116"/>
      <c r="C19" s="12"/>
      <c r="D19" s="116"/>
      <c r="E19" s="116"/>
      <c r="F19" s="116"/>
      <c r="G19" s="153"/>
      <c r="H19" s="16"/>
      <c r="I19" s="16"/>
      <c r="J19" s="17"/>
    </row>
    <row r="20" spans="2:10" ht="12.75">
      <c r="B20" s="115" t="s">
        <v>76</v>
      </c>
      <c r="C20" s="12"/>
      <c r="D20" s="116"/>
      <c r="E20" s="116"/>
      <c r="F20" s="116"/>
      <c r="G20" s="153" t="s">
        <v>74</v>
      </c>
      <c r="H20" s="114">
        <f>SUM(H17:H19)</f>
        <v>22827578</v>
      </c>
      <c r="I20" s="114">
        <f>SUM(I17:I19)</f>
        <v>20519113</v>
      </c>
      <c r="J20" s="48">
        <f t="shared" si="0"/>
        <v>11.250315742205814</v>
      </c>
    </row>
    <row r="21" spans="2:10" ht="5.25" customHeight="1">
      <c r="B21" s="116"/>
      <c r="C21" s="12"/>
      <c r="D21" s="116"/>
      <c r="E21" s="116"/>
      <c r="F21" s="116"/>
      <c r="G21" s="153" t="s">
        <v>5</v>
      </c>
      <c r="H21" s="16"/>
      <c r="I21" s="16"/>
      <c r="J21" s="17"/>
    </row>
    <row r="22" spans="2:10" ht="12.75">
      <c r="B22" s="116" t="s">
        <v>189</v>
      </c>
      <c r="C22" s="12"/>
      <c r="D22" s="116"/>
      <c r="E22" s="116"/>
      <c r="F22" s="116"/>
      <c r="G22" s="153" t="s">
        <v>74</v>
      </c>
      <c r="H22" s="16">
        <v>11455920</v>
      </c>
      <c r="I22" s="16">
        <v>10989226</v>
      </c>
      <c r="J22" s="17">
        <f t="shared" si="0"/>
        <v>4.246832306479092</v>
      </c>
    </row>
    <row r="23" spans="2:10" ht="12.75">
      <c r="B23" s="116" t="s">
        <v>209</v>
      </c>
      <c r="C23" s="12"/>
      <c r="D23" s="116"/>
      <c r="E23" s="116"/>
      <c r="F23" s="116"/>
      <c r="G23" s="153" t="s">
        <v>74</v>
      </c>
      <c r="H23" s="16">
        <v>6038631</v>
      </c>
      <c r="I23" s="16">
        <v>4436682</v>
      </c>
      <c r="J23" s="17">
        <f t="shared" si="0"/>
        <v>36.106915032449905</v>
      </c>
    </row>
    <row r="24" spans="2:10" ht="12.75">
      <c r="B24" s="116" t="s">
        <v>210</v>
      </c>
      <c r="C24" s="12"/>
      <c r="D24" s="116"/>
      <c r="E24" s="116"/>
      <c r="F24" s="116"/>
      <c r="G24" s="153" t="s">
        <v>74</v>
      </c>
      <c r="H24" s="16">
        <v>2198454</v>
      </c>
      <c r="I24" s="16">
        <v>2292549</v>
      </c>
      <c r="J24" s="17">
        <f t="shared" si="0"/>
        <v>-4.104383374139445</v>
      </c>
    </row>
    <row r="25" spans="2:10" ht="12.75">
      <c r="B25" s="116" t="s">
        <v>211</v>
      </c>
      <c r="C25" s="12"/>
      <c r="D25" s="116"/>
      <c r="E25" s="116"/>
      <c r="F25" s="116"/>
      <c r="G25" s="153" t="s">
        <v>74</v>
      </c>
      <c r="H25" s="16">
        <v>1617500</v>
      </c>
      <c r="I25" s="16">
        <v>1498922</v>
      </c>
      <c r="J25" s="17">
        <f t="shared" si="0"/>
        <v>7.910885289561435</v>
      </c>
    </row>
    <row r="26" spans="2:10" ht="12.75">
      <c r="B26" s="116" t="s">
        <v>212</v>
      </c>
      <c r="D26" s="116"/>
      <c r="E26" s="116"/>
      <c r="F26" s="116"/>
      <c r="G26" s="153" t="s">
        <v>74</v>
      </c>
      <c r="H26" s="16">
        <v>323402</v>
      </c>
      <c r="I26" s="16">
        <v>205260</v>
      </c>
      <c r="J26" s="17">
        <f t="shared" si="0"/>
        <v>57.55724447042775</v>
      </c>
    </row>
    <row r="27" spans="2:10" ht="12.75">
      <c r="B27" s="116" t="s">
        <v>213</v>
      </c>
      <c r="D27" s="116"/>
      <c r="E27" s="116"/>
      <c r="F27" s="116"/>
      <c r="G27" s="153" t="s">
        <v>74</v>
      </c>
      <c r="H27" s="16">
        <v>93651</v>
      </c>
      <c r="I27" s="16">
        <v>113674</v>
      </c>
      <c r="J27" s="17">
        <f>SUM(H27/I27)*100-100</f>
        <v>-17.614406108696798</v>
      </c>
    </row>
    <row r="28" spans="2:10" ht="12.75">
      <c r="B28" s="116" t="s">
        <v>214</v>
      </c>
      <c r="C28" s="12"/>
      <c r="D28" s="116"/>
      <c r="E28" s="116"/>
      <c r="F28" s="116"/>
      <c r="G28" s="153" t="s">
        <v>74</v>
      </c>
      <c r="H28" s="16">
        <v>271536</v>
      </c>
      <c r="I28" s="16">
        <v>125731</v>
      </c>
      <c r="J28" s="17">
        <f t="shared" si="0"/>
        <v>115.96583181554271</v>
      </c>
    </row>
    <row r="29" spans="2:10" ht="5.25" customHeight="1">
      <c r="B29" s="116"/>
      <c r="C29" s="12"/>
      <c r="D29" s="116"/>
      <c r="E29" s="116"/>
      <c r="F29" s="116"/>
      <c r="G29" s="154"/>
      <c r="H29" s="12"/>
      <c r="I29" s="12"/>
      <c r="J29" s="12"/>
    </row>
    <row r="30" spans="2:10" ht="12.75">
      <c r="B30" s="116" t="s">
        <v>54</v>
      </c>
      <c r="C30" s="12"/>
      <c r="D30" s="116"/>
      <c r="E30" s="116"/>
      <c r="F30" s="116"/>
      <c r="G30" s="153" t="s">
        <v>74</v>
      </c>
      <c r="H30" s="16">
        <v>9834388</v>
      </c>
      <c r="I30" s="16">
        <v>9533969</v>
      </c>
      <c r="J30" s="17">
        <f t="shared" si="0"/>
        <v>3.1510381458131462</v>
      </c>
    </row>
    <row r="31" spans="2:10" ht="12.75">
      <c r="B31" s="116"/>
      <c r="C31" s="12"/>
      <c r="D31" s="116"/>
      <c r="E31" s="116"/>
      <c r="F31" s="116"/>
      <c r="G31" s="116"/>
      <c r="H31" s="12"/>
      <c r="I31" s="12"/>
      <c r="J31" s="12"/>
    </row>
    <row r="32" spans="4:10" ht="12.75">
      <c r="D32" s="116"/>
      <c r="E32" s="116"/>
      <c r="F32" s="116"/>
      <c r="G32" s="116"/>
      <c r="H32" s="12"/>
      <c r="I32" s="12"/>
      <c r="J32" s="12"/>
    </row>
    <row r="33" spans="2:10" ht="12.75">
      <c r="B33" s="201" t="s">
        <v>77</v>
      </c>
      <c r="C33" s="201"/>
      <c r="D33" s="201"/>
      <c r="E33" s="201"/>
      <c r="F33" s="201"/>
      <c r="G33" s="201"/>
      <c r="H33" s="201"/>
      <c r="I33" s="201"/>
      <c r="J33" s="201"/>
    </row>
    <row r="34" spans="2:10" ht="12.75">
      <c r="B34" s="116"/>
      <c r="C34" s="12"/>
      <c r="D34" s="116"/>
      <c r="E34" s="116"/>
      <c r="F34" s="116"/>
      <c r="G34" s="116"/>
      <c r="H34" s="12"/>
      <c r="I34" s="12"/>
      <c r="J34" s="14"/>
    </row>
    <row r="35" spans="2:10" ht="12.75">
      <c r="B35" s="115" t="s">
        <v>78</v>
      </c>
      <c r="C35" s="12"/>
      <c r="D35" s="116"/>
      <c r="E35" s="116"/>
      <c r="F35" s="116"/>
      <c r="G35" s="117" t="s">
        <v>16</v>
      </c>
      <c r="H35" s="114">
        <v>6571707</v>
      </c>
      <c r="I35" s="114">
        <v>6432725</v>
      </c>
      <c r="J35" s="48">
        <f>SUM(H35/I35)*100-100</f>
        <v>2.1605462692715776</v>
      </c>
    </row>
    <row r="36" spans="2:10" ht="5.25" customHeight="1">
      <c r="B36" s="116"/>
      <c r="C36" s="12"/>
      <c r="D36" s="116"/>
      <c r="E36" s="116"/>
      <c r="F36" s="116"/>
      <c r="G36" s="118"/>
      <c r="H36" s="16"/>
      <c r="I36" s="16"/>
      <c r="J36" s="17"/>
    </row>
    <row r="37" spans="2:10" ht="12.75">
      <c r="B37" s="116" t="s">
        <v>190</v>
      </c>
      <c r="C37" s="12"/>
      <c r="D37" s="116"/>
      <c r="E37" s="116"/>
      <c r="F37" s="116"/>
      <c r="G37" s="153" t="s">
        <v>74</v>
      </c>
      <c r="H37" s="16">
        <v>2992587</v>
      </c>
      <c r="I37" s="16">
        <v>2971718</v>
      </c>
      <c r="J37" s="17">
        <f>SUM(H37/I37)*100-100</f>
        <v>0.7022537131719844</v>
      </c>
    </row>
    <row r="38" spans="2:10" ht="12.75">
      <c r="B38" s="116" t="s">
        <v>211</v>
      </c>
      <c r="C38" s="12"/>
      <c r="D38" s="116"/>
      <c r="E38" s="116"/>
      <c r="F38" s="116"/>
      <c r="G38" s="153" t="s">
        <v>74</v>
      </c>
      <c r="H38" s="178">
        <v>810963</v>
      </c>
      <c r="I38" s="16">
        <v>667992</v>
      </c>
      <c r="J38" s="17">
        <f>SUM(H38/I38)*100-100</f>
        <v>21.403100635935758</v>
      </c>
    </row>
    <row r="39" spans="2:10" ht="12.75">
      <c r="B39" s="116" t="s">
        <v>215</v>
      </c>
      <c r="C39" s="12"/>
      <c r="D39" s="116"/>
      <c r="E39" s="116"/>
      <c r="F39" s="116"/>
      <c r="G39" s="153" t="s">
        <v>74</v>
      </c>
      <c r="H39" s="16">
        <v>635505</v>
      </c>
      <c r="I39" s="16">
        <v>647583</v>
      </c>
      <c r="J39" s="17">
        <f>SUM(H39/I39)*100-100</f>
        <v>-1.865089108268748</v>
      </c>
    </row>
    <row r="40" spans="2:10" ht="12.75">
      <c r="B40" s="116" t="s">
        <v>216</v>
      </c>
      <c r="C40" s="12"/>
      <c r="D40" s="116"/>
      <c r="E40" s="116"/>
      <c r="F40" s="116"/>
      <c r="G40" s="153" t="s">
        <v>74</v>
      </c>
      <c r="H40" s="16">
        <v>627913</v>
      </c>
      <c r="I40" s="16">
        <v>535661</v>
      </c>
      <c r="J40" s="17">
        <f>SUM(H40/I40)*100-100</f>
        <v>17.222086356856295</v>
      </c>
    </row>
    <row r="41" spans="2:10" ht="12.75">
      <c r="B41" s="116" t="s">
        <v>217</v>
      </c>
      <c r="C41" s="12"/>
      <c r="D41" s="116"/>
      <c r="E41" s="116"/>
      <c r="F41" s="116"/>
      <c r="G41" s="153" t="s">
        <v>74</v>
      </c>
      <c r="H41" s="16">
        <v>192426</v>
      </c>
      <c r="I41" s="16">
        <v>178421</v>
      </c>
      <c r="J41" s="17">
        <f>SUM(H41/I41)*100-100</f>
        <v>7.84941234495939</v>
      </c>
    </row>
    <row r="42" spans="2:10" ht="12.75">
      <c r="B42" s="11"/>
      <c r="C42" s="12"/>
      <c r="D42" s="11"/>
      <c r="E42" s="11"/>
      <c r="F42" s="11"/>
      <c r="G42" s="13"/>
      <c r="H42" s="16"/>
      <c r="I42" s="16"/>
      <c r="J42" s="17"/>
    </row>
    <row r="43" spans="1:10" ht="12.75">
      <c r="A43" s="18"/>
      <c r="B43" s="11"/>
      <c r="C43" s="12"/>
      <c r="D43" s="11"/>
      <c r="E43" s="11"/>
      <c r="F43" s="11"/>
      <c r="G43" s="13"/>
      <c r="H43" s="16"/>
      <c r="I43" s="16"/>
      <c r="J43" s="17"/>
    </row>
    <row r="44" spans="1:10" ht="12.75">
      <c r="A44" s="19" t="s">
        <v>142</v>
      </c>
      <c r="B44" s="11"/>
      <c r="C44" s="12"/>
      <c r="D44" s="11"/>
      <c r="E44" s="11"/>
      <c r="F44" s="11"/>
      <c r="G44" s="13"/>
      <c r="H44" s="16"/>
      <c r="I44" s="16"/>
      <c r="J44" s="17"/>
    </row>
    <row r="45" spans="1:9" ht="19.5" customHeight="1">
      <c r="A45" s="19" t="s">
        <v>143</v>
      </c>
      <c r="B45" s="15"/>
      <c r="D45" s="5"/>
      <c r="E45" s="5"/>
      <c r="F45" s="5"/>
      <c r="G45" s="13"/>
      <c r="H45" s="16"/>
      <c r="I45" s="16"/>
    </row>
    <row r="46" spans="2:6" ht="12.75">
      <c r="B46" s="5"/>
      <c r="C46" s="4"/>
      <c r="D46" s="5"/>
      <c r="E46" s="5"/>
      <c r="F46" s="5"/>
    </row>
    <row r="47" spans="2:6" ht="12.75">
      <c r="B47" s="5"/>
      <c r="C47" s="4"/>
      <c r="D47" s="5"/>
      <c r="E47" s="5"/>
      <c r="F47" s="5"/>
    </row>
  </sheetData>
  <mergeCells count="7">
    <mergeCell ref="B33:J33"/>
    <mergeCell ref="B9:J9"/>
    <mergeCell ref="B15:J15"/>
    <mergeCell ref="G3:G7"/>
    <mergeCell ref="J3:J7"/>
    <mergeCell ref="H3:I4"/>
    <mergeCell ref="B3:E7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K61"/>
  <sheetViews>
    <sheetView workbookViewId="0" topLeftCell="A1">
      <selection activeCell="H2" sqref="H2"/>
    </sheetView>
  </sheetViews>
  <sheetFormatPr defaultColWidth="11.421875" defaultRowHeight="12.75"/>
  <cols>
    <col min="1" max="1" width="5.140625" style="171" customWidth="1"/>
    <col min="2" max="2" width="43.00390625" style="171" customWidth="1"/>
    <col min="3" max="3" width="10.140625" style="171" customWidth="1"/>
    <col min="4" max="4" width="9.8515625" style="171" bestFit="1" customWidth="1"/>
    <col min="5" max="5" width="10.140625" style="171" customWidth="1"/>
    <col min="6" max="6" width="10.57421875" style="171" customWidth="1"/>
    <col min="7" max="7" width="13.140625" style="171" customWidth="1"/>
    <col min="8" max="16384" width="11.421875" style="171" customWidth="1"/>
  </cols>
  <sheetData>
    <row r="1" ht="5.25" customHeight="1">
      <c r="A1" s="3" t="s">
        <v>5</v>
      </c>
    </row>
    <row r="2" spans="1:7" s="20" customFormat="1" ht="14.25">
      <c r="A2" s="3" t="s">
        <v>236</v>
      </c>
      <c r="B2" s="1"/>
      <c r="C2" s="1"/>
      <c r="D2" s="1"/>
      <c r="E2" s="1"/>
      <c r="F2" s="1"/>
      <c r="G2" s="1"/>
    </row>
    <row r="3" s="3" customFormat="1" ht="5.25" customHeight="1">
      <c r="A3" s="21"/>
    </row>
    <row r="4" spans="1:7" ht="26.25" customHeight="1">
      <c r="A4" s="226" t="s">
        <v>66</v>
      </c>
      <c r="B4" s="218" t="s">
        <v>35</v>
      </c>
      <c r="C4" s="218" t="s">
        <v>238</v>
      </c>
      <c r="D4" s="223" t="s">
        <v>33</v>
      </c>
      <c r="E4" s="225"/>
      <c r="F4" s="218" t="s">
        <v>239</v>
      </c>
      <c r="G4" s="220" t="s">
        <v>237</v>
      </c>
    </row>
    <row r="5" spans="1:7" ht="26.25" customHeight="1">
      <c r="A5" s="227"/>
      <c r="B5" s="229"/>
      <c r="C5" s="219"/>
      <c r="D5" s="172" t="s">
        <v>1</v>
      </c>
      <c r="E5" s="172" t="s">
        <v>2</v>
      </c>
      <c r="F5" s="219"/>
      <c r="G5" s="221"/>
    </row>
    <row r="6" spans="1:7" ht="27" customHeight="1">
      <c r="A6" s="228"/>
      <c r="B6" s="219"/>
      <c r="C6" s="223" t="s">
        <v>149</v>
      </c>
      <c r="D6" s="224"/>
      <c r="E6" s="224"/>
      <c r="F6" s="224"/>
      <c r="G6" s="222"/>
    </row>
    <row r="7" spans="1:7" ht="18" customHeight="1">
      <c r="A7" s="131">
        <v>0</v>
      </c>
      <c r="B7" s="31" t="s">
        <v>45</v>
      </c>
      <c r="C7" s="119">
        <f aca="true" t="shared" si="0" ref="C7:C12">SUM(D7:E7)</f>
        <v>1123</v>
      </c>
      <c r="D7" s="120">
        <v>588</v>
      </c>
      <c r="E7" s="120">
        <v>535</v>
      </c>
      <c r="F7" s="155">
        <v>1196</v>
      </c>
      <c r="G7" s="17">
        <f aca="true" t="shared" si="1" ref="G7:G20">SUM(C7/F7)*100-100</f>
        <v>-6.103678929765891</v>
      </c>
    </row>
    <row r="8" spans="1:9" ht="12.75">
      <c r="A8" s="132">
        <v>1</v>
      </c>
      <c r="B8" s="30" t="s">
        <v>42</v>
      </c>
      <c r="C8" s="119">
        <f t="shared" si="0"/>
        <v>451</v>
      </c>
      <c r="D8" s="120">
        <v>197</v>
      </c>
      <c r="E8" s="120">
        <v>254</v>
      </c>
      <c r="F8" s="120">
        <v>454</v>
      </c>
      <c r="G8" s="17">
        <f t="shared" si="1"/>
        <v>-0.6607929515418505</v>
      </c>
      <c r="I8" s="171" t="s">
        <v>5</v>
      </c>
    </row>
    <row r="9" spans="1:7" ht="15.75" customHeight="1">
      <c r="A9" s="131">
        <v>1</v>
      </c>
      <c r="B9" s="31" t="s">
        <v>6</v>
      </c>
      <c r="C9" s="119">
        <f t="shared" si="0"/>
        <v>517</v>
      </c>
      <c r="D9" s="120">
        <v>416</v>
      </c>
      <c r="E9" s="120">
        <v>101</v>
      </c>
      <c r="F9" s="120">
        <v>318</v>
      </c>
      <c r="G9" s="17">
        <f t="shared" si="1"/>
        <v>62.578616352201266</v>
      </c>
    </row>
    <row r="10" spans="1:7" ht="12.75">
      <c r="A10" s="132">
        <v>18</v>
      </c>
      <c r="B10" s="31" t="s">
        <v>43</v>
      </c>
      <c r="C10" s="119">
        <f t="shared" si="0"/>
        <v>134</v>
      </c>
      <c r="D10" s="120">
        <v>68</v>
      </c>
      <c r="E10" s="120">
        <v>66</v>
      </c>
      <c r="F10" s="120">
        <v>41</v>
      </c>
      <c r="G10" s="17">
        <f t="shared" si="1"/>
        <v>226.8292682926829</v>
      </c>
    </row>
    <row r="11" spans="1:7" ht="15.75" customHeight="1">
      <c r="A11" s="131">
        <v>2</v>
      </c>
      <c r="B11" s="31" t="s">
        <v>36</v>
      </c>
      <c r="C11" s="119">
        <f t="shared" si="0"/>
        <v>1233</v>
      </c>
      <c r="D11" s="120">
        <v>1233</v>
      </c>
      <c r="E11" s="121" t="s">
        <v>141</v>
      </c>
      <c r="F11" s="120">
        <v>855</v>
      </c>
      <c r="G11" s="17">
        <f>SUM(C11/F11)*100-100</f>
        <v>44.21052631578948</v>
      </c>
    </row>
    <row r="12" spans="1:8" ht="12.75">
      <c r="A12" s="132">
        <v>21</v>
      </c>
      <c r="B12" s="31" t="s">
        <v>44</v>
      </c>
      <c r="C12" s="119">
        <f t="shared" si="0"/>
        <v>1233</v>
      </c>
      <c r="D12" s="120">
        <v>1233</v>
      </c>
      <c r="E12" s="121" t="s">
        <v>141</v>
      </c>
      <c r="F12" s="120">
        <v>854</v>
      </c>
      <c r="G12" s="17">
        <f t="shared" si="1"/>
        <v>44.37939110070258</v>
      </c>
      <c r="H12" s="173"/>
    </row>
    <row r="13" spans="1:7" ht="15.75" customHeight="1">
      <c r="A13" s="131">
        <v>3</v>
      </c>
      <c r="B13" s="31" t="s">
        <v>37</v>
      </c>
      <c r="C13" s="119">
        <f aca="true" t="shared" si="2" ref="C13:C19">SUM(D13:E13)</f>
        <v>2614</v>
      </c>
      <c r="D13" s="120">
        <v>2095</v>
      </c>
      <c r="E13" s="120">
        <v>519</v>
      </c>
      <c r="F13" s="120">
        <v>2346</v>
      </c>
      <c r="G13" s="17">
        <f t="shared" si="1"/>
        <v>11.423699914748497</v>
      </c>
    </row>
    <row r="14" spans="1:7" ht="15.75" customHeight="1">
      <c r="A14" s="131">
        <v>4</v>
      </c>
      <c r="B14" s="31" t="s">
        <v>38</v>
      </c>
      <c r="C14" s="119">
        <f t="shared" si="2"/>
        <v>1784</v>
      </c>
      <c r="D14" s="120">
        <v>1418</v>
      </c>
      <c r="E14" s="122">
        <v>366</v>
      </c>
      <c r="F14" s="162">
        <v>1070</v>
      </c>
      <c r="G14" s="17">
        <f t="shared" si="1"/>
        <v>66.72897196261681</v>
      </c>
    </row>
    <row r="15" spans="1:7" ht="15.75" customHeight="1">
      <c r="A15" s="131">
        <v>5</v>
      </c>
      <c r="B15" s="31" t="s">
        <v>7</v>
      </c>
      <c r="C15" s="119">
        <f t="shared" si="2"/>
        <v>279</v>
      </c>
      <c r="D15" s="122">
        <v>179</v>
      </c>
      <c r="E15" s="120">
        <v>100</v>
      </c>
      <c r="F15" s="120">
        <v>289</v>
      </c>
      <c r="G15" s="17">
        <f t="shared" si="1"/>
        <v>-3.460207612456742</v>
      </c>
    </row>
    <row r="16" spans="1:7" ht="15.75" customHeight="1">
      <c r="A16" s="131">
        <v>6</v>
      </c>
      <c r="B16" s="31" t="s">
        <v>8</v>
      </c>
      <c r="C16" s="119">
        <f t="shared" si="2"/>
        <v>806</v>
      </c>
      <c r="D16" s="120">
        <v>708</v>
      </c>
      <c r="E16" s="120">
        <v>98</v>
      </c>
      <c r="F16" s="120">
        <v>586</v>
      </c>
      <c r="G16" s="17">
        <f t="shared" si="1"/>
        <v>37.54266211604096</v>
      </c>
    </row>
    <row r="17" spans="1:7" ht="15.75" customHeight="1">
      <c r="A17" s="131">
        <v>7</v>
      </c>
      <c r="B17" s="31" t="s">
        <v>9</v>
      </c>
      <c r="C17" s="119">
        <f t="shared" si="2"/>
        <v>395</v>
      </c>
      <c r="D17" s="120">
        <v>241</v>
      </c>
      <c r="E17" s="120">
        <v>154</v>
      </c>
      <c r="F17" s="120">
        <v>286</v>
      </c>
      <c r="G17" s="17">
        <f t="shared" si="1"/>
        <v>38.111888111888106</v>
      </c>
    </row>
    <row r="18" spans="1:7" ht="15.75" customHeight="1">
      <c r="A18" s="131">
        <v>8</v>
      </c>
      <c r="B18" s="31" t="s">
        <v>39</v>
      </c>
      <c r="C18" s="119">
        <f t="shared" si="2"/>
        <v>1304</v>
      </c>
      <c r="D18" s="120">
        <v>630</v>
      </c>
      <c r="E18" s="120">
        <v>674</v>
      </c>
      <c r="F18" s="120">
        <v>1001</v>
      </c>
      <c r="G18" s="17">
        <f t="shared" si="1"/>
        <v>30.269730269730275</v>
      </c>
    </row>
    <row r="19" spans="1:7" ht="15.75" customHeight="1">
      <c r="A19" s="131">
        <v>9</v>
      </c>
      <c r="B19" s="31" t="s">
        <v>41</v>
      </c>
      <c r="C19" s="119">
        <f t="shared" si="2"/>
        <v>12773</v>
      </c>
      <c r="D19" s="120">
        <v>6482</v>
      </c>
      <c r="E19" s="120">
        <v>6291</v>
      </c>
      <c r="F19" s="120">
        <v>12571</v>
      </c>
      <c r="G19" s="17">
        <f t="shared" si="1"/>
        <v>1.6068729615782473</v>
      </c>
    </row>
    <row r="20" spans="1:7" ht="20.25" customHeight="1">
      <c r="A20" s="131"/>
      <c r="B20" s="133" t="s">
        <v>145</v>
      </c>
      <c r="C20" s="163">
        <f>SUM(D20:E20)</f>
        <v>22828</v>
      </c>
      <c r="D20" s="123">
        <f>D7+D9+D11+D13+D14+D15+D16+D17+D18+D19</f>
        <v>13990</v>
      </c>
      <c r="E20" s="123">
        <f>E7+E9+E13+E14+E15+E16+E17+E18+E19</f>
        <v>8838</v>
      </c>
      <c r="F20" s="124">
        <v>20519</v>
      </c>
      <c r="G20" s="38">
        <f t="shared" si="1"/>
        <v>11.252985038257222</v>
      </c>
    </row>
    <row r="21" spans="1:7" ht="25.5" customHeight="1">
      <c r="A21" s="131"/>
      <c r="B21" s="31" t="s">
        <v>40</v>
      </c>
      <c r="C21" s="119">
        <f>SUM(D21:E21)</f>
        <v>9834.387999999999</v>
      </c>
      <c r="D21" s="120">
        <v>4792.53</v>
      </c>
      <c r="E21" s="120">
        <v>5041.858</v>
      </c>
      <c r="F21" s="120">
        <v>9533.969</v>
      </c>
      <c r="G21" s="17">
        <f>SUM(C21/F21)*100-100</f>
        <v>3.1510381458131462</v>
      </c>
    </row>
    <row r="22" spans="1:7" ht="12.75">
      <c r="A22" s="131"/>
      <c r="B22" s="31"/>
      <c r="C22" s="174"/>
      <c r="D22" s="173"/>
      <c r="E22" s="173"/>
      <c r="F22" s="173"/>
      <c r="G22" s="17"/>
    </row>
    <row r="23" spans="1:6" ht="10.5" customHeight="1">
      <c r="A23" s="3" t="s">
        <v>5</v>
      </c>
      <c r="C23" s="174"/>
      <c r="D23" s="173"/>
      <c r="E23" s="173"/>
      <c r="F23" s="173"/>
    </row>
    <row r="24" spans="1:8" ht="12.75">
      <c r="A24" s="3" t="s">
        <v>262</v>
      </c>
      <c r="B24" s="1"/>
      <c r="C24" s="265"/>
      <c r="D24" s="266"/>
      <c r="E24" s="266"/>
      <c r="F24" s="266"/>
      <c r="G24" s="1"/>
      <c r="H24" s="1"/>
    </row>
    <row r="25" spans="3:6" s="20" customFormat="1" ht="4.5" customHeight="1">
      <c r="C25" s="27"/>
      <c r="D25" s="28"/>
      <c r="E25" s="28"/>
      <c r="F25" s="28"/>
    </row>
    <row r="26" spans="1:7" ht="26.25" customHeight="1">
      <c r="A26" s="212" t="s">
        <v>139</v>
      </c>
      <c r="B26" s="213"/>
      <c r="C26" s="218" t="s">
        <v>238</v>
      </c>
      <c r="D26" s="223" t="s">
        <v>33</v>
      </c>
      <c r="E26" s="225"/>
      <c r="F26" s="218" t="s">
        <v>239</v>
      </c>
      <c r="G26" s="220" t="s">
        <v>240</v>
      </c>
    </row>
    <row r="27" spans="1:7" ht="24.75" customHeight="1">
      <c r="A27" s="214"/>
      <c r="B27" s="215"/>
      <c r="C27" s="219"/>
      <c r="D27" s="172" t="s">
        <v>1</v>
      </c>
      <c r="E27" s="172" t="s">
        <v>2</v>
      </c>
      <c r="F27" s="219"/>
      <c r="G27" s="221"/>
    </row>
    <row r="28" spans="1:7" ht="25.5" customHeight="1">
      <c r="A28" s="216"/>
      <c r="B28" s="217"/>
      <c r="C28" s="223" t="s">
        <v>149</v>
      </c>
      <c r="D28" s="224"/>
      <c r="E28" s="224"/>
      <c r="F28" s="224"/>
      <c r="G28" s="222"/>
    </row>
    <row r="29" spans="2:11" ht="15.75" customHeight="1">
      <c r="B29" s="134" t="s">
        <v>46</v>
      </c>
      <c r="C29" s="125">
        <f>SUM(D29:E29)</f>
        <v>689.164</v>
      </c>
      <c r="D29" s="126">
        <v>371.358</v>
      </c>
      <c r="E29" s="126">
        <v>317.806</v>
      </c>
      <c r="F29" s="127">
        <v>585</v>
      </c>
      <c r="G29" s="17">
        <f>SUM(F29/C29)*100-100</f>
        <v>-15.114544578648918</v>
      </c>
      <c r="I29" s="173"/>
      <c r="J29" s="173"/>
      <c r="K29" s="173"/>
    </row>
    <row r="30" spans="2:11" ht="15.75" customHeight="1">
      <c r="B30" s="134" t="s">
        <v>202</v>
      </c>
      <c r="C30" s="125">
        <f>SUM(D30:E30)</f>
        <v>192.313</v>
      </c>
      <c r="D30" s="126">
        <v>117.337</v>
      </c>
      <c r="E30" s="126">
        <v>74.976</v>
      </c>
      <c r="F30" s="127">
        <v>196</v>
      </c>
      <c r="G30" s="17">
        <f>SUM(C30/F30)*100-100</f>
        <v>-1.8811224489795961</v>
      </c>
      <c r="I30" s="173"/>
      <c r="J30" s="173"/>
      <c r="K30" s="173"/>
    </row>
    <row r="31" spans="2:10" ht="15.75" customHeight="1">
      <c r="B31" s="134" t="s">
        <v>47</v>
      </c>
      <c r="C31" s="125">
        <f>SUM(D31:E31)</f>
        <v>22138.413999999997</v>
      </c>
      <c r="D31" s="126">
        <v>13617.721</v>
      </c>
      <c r="E31" s="126">
        <v>8520.693</v>
      </c>
      <c r="F31" s="127">
        <v>19934</v>
      </c>
      <c r="G31" s="17">
        <f aca="true" t="shared" si="3" ref="G31:G52">SUM(C31/F31)*100-100</f>
        <v>11.058563258753878</v>
      </c>
      <c r="I31" s="173"/>
      <c r="J31" s="173"/>
    </row>
    <row r="32" spans="2:10" ht="15.75" customHeight="1">
      <c r="B32" s="134" t="s">
        <v>233</v>
      </c>
      <c r="C32" s="119">
        <f>SUM(C33+C42+C46)</f>
        <v>19273.236</v>
      </c>
      <c r="D32" s="169">
        <f>SUM(D33+D42+D46)</f>
        <v>11102.091999999999</v>
      </c>
      <c r="E32" s="169">
        <f>SUM(E33+E42+E46)</f>
        <v>8171.144</v>
      </c>
      <c r="F32" s="120">
        <v>18592</v>
      </c>
      <c r="G32" s="17">
        <f t="shared" si="3"/>
        <v>3.6641351118760923</v>
      </c>
      <c r="J32" s="173"/>
    </row>
    <row r="33" spans="2:11" ht="15.75" customHeight="1">
      <c r="B33" s="134" t="s">
        <v>48</v>
      </c>
      <c r="C33" s="125">
        <f>SUM(D33:E33)</f>
        <v>15960.74</v>
      </c>
      <c r="D33" s="126">
        <v>8881.266</v>
      </c>
      <c r="E33" s="126">
        <v>7079.474</v>
      </c>
      <c r="F33" s="126">
        <v>15042</v>
      </c>
      <c r="G33" s="17">
        <f t="shared" si="3"/>
        <v>6.1078314053982155</v>
      </c>
      <c r="H33" s="173"/>
      <c r="I33" s="173"/>
      <c r="J33" s="173"/>
      <c r="K33" s="173"/>
    </row>
    <row r="34" spans="2:7" ht="12.75">
      <c r="B34" s="134" t="s">
        <v>150</v>
      </c>
      <c r="C34" s="125">
        <f aca="true" t="shared" si="4" ref="C34:C52">SUM(D34:E34)</f>
        <v>6747.1810000000005</v>
      </c>
      <c r="D34" s="126">
        <v>3710.822</v>
      </c>
      <c r="E34" s="126">
        <v>3036.359</v>
      </c>
      <c r="F34" s="126">
        <v>6422</v>
      </c>
      <c r="G34" s="17">
        <f t="shared" si="3"/>
        <v>5.0635471815633935</v>
      </c>
    </row>
    <row r="35" spans="2:7" ht="12.75">
      <c r="B35" s="134" t="s">
        <v>151</v>
      </c>
      <c r="C35" s="125">
        <f t="shared" si="4"/>
        <v>3906.739</v>
      </c>
      <c r="D35" s="126">
        <v>2212.308</v>
      </c>
      <c r="E35" s="126">
        <v>1694.431</v>
      </c>
      <c r="F35" s="126">
        <v>3955</v>
      </c>
      <c r="G35" s="17">
        <f t="shared" si="3"/>
        <v>-1.220252844500635</v>
      </c>
    </row>
    <row r="36" spans="2:7" ht="12.75">
      <c r="B36" s="134" t="s">
        <v>152</v>
      </c>
      <c r="C36" s="125">
        <f t="shared" si="4"/>
        <v>1329.4119999999998</v>
      </c>
      <c r="D36" s="126">
        <v>810.482</v>
      </c>
      <c r="E36" s="126">
        <v>518.93</v>
      </c>
      <c r="F36" s="126">
        <v>986</v>
      </c>
      <c r="G36" s="17">
        <f t="shared" si="3"/>
        <v>34.82880324543609</v>
      </c>
    </row>
    <row r="37" spans="2:7" ht="12.75">
      <c r="B37" s="134" t="s">
        <v>153</v>
      </c>
      <c r="C37" s="125">
        <f t="shared" si="4"/>
        <v>2432.733</v>
      </c>
      <c r="D37" s="126">
        <v>1069.531</v>
      </c>
      <c r="E37" s="126">
        <v>1363.202</v>
      </c>
      <c r="F37" s="126">
        <v>2451</v>
      </c>
      <c r="G37" s="17">
        <f t="shared" si="3"/>
        <v>-0.745287637698894</v>
      </c>
    </row>
    <row r="38" spans="2:7" ht="12.75">
      <c r="B38" s="134" t="s">
        <v>154</v>
      </c>
      <c r="C38" s="125">
        <f t="shared" si="4"/>
        <v>786.9499999999999</v>
      </c>
      <c r="D38" s="126">
        <v>731.233</v>
      </c>
      <c r="E38" s="126">
        <v>55.717</v>
      </c>
      <c r="F38" s="126">
        <v>359</v>
      </c>
      <c r="G38" s="17">
        <f t="shared" si="3"/>
        <v>119.20612813370474</v>
      </c>
    </row>
    <row r="39" spans="2:7" ht="12.75">
      <c r="B39" s="134" t="s">
        <v>155</v>
      </c>
      <c r="C39" s="125">
        <f t="shared" si="4"/>
        <v>94.697</v>
      </c>
      <c r="D39" s="126">
        <v>46.368</v>
      </c>
      <c r="E39" s="126">
        <v>48.329</v>
      </c>
      <c r="F39" s="126">
        <v>170</v>
      </c>
      <c r="G39" s="17">
        <f t="shared" si="3"/>
        <v>-44.29588235294118</v>
      </c>
    </row>
    <row r="40" spans="2:7" ht="12.75">
      <c r="B40" s="134" t="s">
        <v>156</v>
      </c>
      <c r="C40" s="125">
        <f t="shared" si="4"/>
        <v>503.066</v>
      </c>
      <c r="D40" s="126">
        <v>256.813</v>
      </c>
      <c r="E40" s="126">
        <v>246.253</v>
      </c>
      <c r="F40" s="126">
        <v>502</v>
      </c>
      <c r="G40" s="17">
        <f t="shared" si="3"/>
        <v>0.2123505976095572</v>
      </c>
    </row>
    <row r="41" spans="2:9" ht="12.75">
      <c r="B41" s="134" t="s">
        <v>157</v>
      </c>
      <c r="C41" s="125">
        <f t="shared" si="4"/>
        <v>159.962</v>
      </c>
      <c r="D41" s="126">
        <v>43.709</v>
      </c>
      <c r="E41" s="126">
        <v>116.253</v>
      </c>
      <c r="F41" s="126">
        <v>196</v>
      </c>
      <c r="G41" s="17">
        <f t="shared" si="3"/>
        <v>-18.386734693877557</v>
      </c>
      <c r="I41" s="175"/>
    </row>
    <row r="42" spans="2:7" ht="17.25" customHeight="1">
      <c r="B42" s="134" t="s">
        <v>81</v>
      </c>
      <c r="C42" s="125">
        <f t="shared" si="4"/>
        <v>3063.426</v>
      </c>
      <c r="D42" s="126">
        <v>2054.364</v>
      </c>
      <c r="E42" s="126">
        <v>1009.062</v>
      </c>
      <c r="F42" s="126">
        <v>3312</v>
      </c>
      <c r="G42" s="17">
        <f t="shared" si="3"/>
        <v>-7.505253623188409</v>
      </c>
    </row>
    <row r="43" spans="2:10" ht="12.75">
      <c r="B43" s="134" t="s">
        <v>200</v>
      </c>
      <c r="C43" s="125">
        <f>SUM(D43:E43)</f>
        <v>1064.478</v>
      </c>
      <c r="D43" s="126">
        <v>761.715</v>
      </c>
      <c r="E43" s="126">
        <v>302.763</v>
      </c>
      <c r="F43" s="126">
        <v>1617</v>
      </c>
      <c r="G43" s="17">
        <f>SUM(C43/F43)*100-100</f>
        <v>-34.169573283858995</v>
      </c>
      <c r="I43" s="175"/>
      <c r="J43" s="175"/>
    </row>
    <row r="44" spans="2:7" ht="12.75">
      <c r="B44" s="134" t="s">
        <v>201</v>
      </c>
      <c r="C44" s="125">
        <f t="shared" si="4"/>
        <v>726.351</v>
      </c>
      <c r="D44" s="126">
        <v>379.629</v>
      </c>
      <c r="E44" s="126">
        <v>346.722</v>
      </c>
      <c r="F44" s="126">
        <v>518</v>
      </c>
      <c r="G44" s="17">
        <f>SUM(C44/F44)*100-100</f>
        <v>40.22220077220078</v>
      </c>
    </row>
    <row r="45" spans="2:7" ht="12.75">
      <c r="B45" s="134" t="s">
        <v>197</v>
      </c>
      <c r="C45" s="125">
        <f t="shared" si="4"/>
        <v>957.57</v>
      </c>
      <c r="D45" s="126">
        <v>682.315</v>
      </c>
      <c r="E45" s="126">
        <v>275.255</v>
      </c>
      <c r="F45" s="126">
        <v>905</v>
      </c>
      <c r="G45" s="17">
        <f>SUM(C45/F45)*100-100</f>
        <v>5.808839779005524</v>
      </c>
    </row>
    <row r="46" spans="2:7" ht="15.75" customHeight="1">
      <c r="B46" s="134" t="s">
        <v>55</v>
      </c>
      <c r="C46" s="125">
        <f t="shared" si="4"/>
        <v>249.07</v>
      </c>
      <c r="D46" s="126">
        <v>166.462</v>
      </c>
      <c r="E46" s="126">
        <v>82.608</v>
      </c>
      <c r="F46" s="126">
        <v>238</v>
      </c>
      <c r="G46" s="17">
        <f t="shared" si="3"/>
        <v>4.651260504201687</v>
      </c>
    </row>
    <row r="47" spans="2:7" ht="12.75">
      <c r="B47" s="134" t="s">
        <v>82</v>
      </c>
      <c r="C47" s="125">
        <f t="shared" si="4"/>
        <v>28.293</v>
      </c>
      <c r="D47" s="126">
        <v>28.151</v>
      </c>
      <c r="E47" s="126">
        <v>0.142</v>
      </c>
      <c r="F47" s="126">
        <v>89</v>
      </c>
      <c r="G47" s="17">
        <f t="shared" si="3"/>
        <v>-68.21011235955056</v>
      </c>
    </row>
    <row r="48" spans="2:7" ht="15.75" customHeight="1">
      <c r="B48" s="134" t="s">
        <v>49</v>
      </c>
      <c r="C48" s="125">
        <f t="shared" si="4"/>
        <v>109.068</v>
      </c>
      <c r="D48" s="128" t="s">
        <v>259</v>
      </c>
      <c r="E48" s="126">
        <v>109.068</v>
      </c>
      <c r="F48" s="126">
        <v>130</v>
      </c>
      <c r="G48" s="17">
        <f t="shared" si="3"/>
        <v>-16.101538461538468</v>
      </c>
    </row>
    <row r="49" spans="2:7" ht="15" customHeight="1">
      <c r="B49" s="134" t="s">
        <v>50</v>
      </c>
      <c r="C49" s="125">
        <f t="shared" si="4"/>
        <v>110.031</v>
      </c>
      <c r="D49" s="126">
        <v>51.87</v>
      </c>
      <c r="E49" s="126">
        <v>58.161</v>
      </c>
      <c r="F49" s="126">
        <v>164</v>
      </c>
      <c r="G49" s="17">
        <f t="shared" si="3"/>
        <v>-32.90792682926829</v>
      </c>
    </row>
    <row r="50" spans="2:7" ht="15.75" customHeight="1">
      <c r="B50" s="134" t="s">
        <v>51</v>
      </c>
      <c r="C50" s="125">
        <f t="shared" si="4"/>
        <v>1396.3410000000001</v>
      </c>
      <c r="D50" s="126">
        <v>1359.536</v>
      </c>
      <c r="E50" s="128">
        <v>36.805</v>
      </c>
      <c r="F50" s="126">
        <v>852</v>
      </c>
      <c r="G50" s="17">
        <f t="shared" si="3"/>
        <v>63.88978873239438</v>
      </c>
    </row>
    <row r="51" spans="2:7" ht="15" customHeight="1">
      <c r="B51" s="134" t="s">
        <v>52</v>
      </c>
      <c r="C51" s="170" t="s">
        <v>259</v>
      </c>
      <c r="D51" s="128" t="s">
        <v>259</v>
      </c>
      <c r="E51" s="128" t="s">
        <v>259</v>
      </c>
      <c r="F51" s="128">
        <v>87</v>
      </c>
      <c r="G51" s="177" t="s">
        <v>260</v>
      </c>
    </row>
    <row r="52" spans="2:7" ht="15" customHeight="1">
      <c r="B52" s="134" t="s">
        <v>53</v>
      </c>
      <c r="C52" s="125">
        <f t="shared" si="4"/>
        <v>24.11</v>
      </c>
      <c r="D52" s="128">
        <v>21.6</v>
      </c>
      <c r="E52" s="128">
        <v>2.51</v>
      </c>
      <c r="F52" s="128">
        <v>110</v>
      </c>
      <c r="G52" s="17">
        <f t="shared" si="3"/>
        <v>-78.08181818181818</v>
      </c>
    </row>
    <row r="53" spans="2:9" ht="17.25" customHeight="1">
      <c r="B53" s="135" t="s">
        <v>145</v>
      </c>
      <c r="C53" s="129">
        <f>SUM(D53:E53)</f>
        <v>22828.499</v>
      </c>
      <c r="D53" s="130">
        <v>13990</v>
      </c>
      <c r="E53" s="130">
        <v>8838.499</v>
      </c>
      <c r="F53" s="37">
        <v>20519</v>
      </c>
      <c r="G53" s="38">
        <f>SUM(C53/F53)*100-100</f>
        <v>11.255416930649645</v>
      </c>
      <c r="I53" s="173"/>
    </row>
    <row r="55" ht="12.75">
      <c r="A55" s="176">
        <v>2</v>
      </c>
    </row>
    <row r="57" spans="4:9" ht="12.75">
      <c r="D57" s="175"/>
      <c r="E57" s="175"/>
      <c r="I57" s="173"/>
    </row>
    <row r="58" ht="12.75">
      <c r="D58" s="175"/>
    </row>
    <row r="59" spans="3:6" ht="12.75">
      <c r="C59" s="173"/>
      <c r="D59" s="173"/>
      <c r="E59" s="173"/>
      <c r="F59" s="173"/>
    </row>
    <row r="61" ht="12.75">
      <c r="C61" s="173"/>
    </row>
  </sheetData>
  <mergeCells count="13">
    <mergeCell ref="F4:F5"/>
    <mergeCell ref="G4:G6"/>
    <mergeCell ref="C6:F6"/>
    <mergeCell ref="A4:A6"/>
    <mergeCell ref="B4:B6"/>
    <mergeCell ref="C4:C5"/>
    <mergeCell ref="D4:E4"/>
    <mergeCell ref="A26:B28"/>
    <mergeCell ref="F26:F27"/>
    <mergeCell ref="G26:G28"/>
    <mergeCell ref="C28:F28"/>
    <mergeCell ref="C26:C27"/>
    <mergeCell ref="D26:E26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43"/>
  <sheetViews>
    <sheetView zoomScale="115" zoomScaleNormal="115" workbookViewId="0" topLeftCell="A1">
      <selection activeCell="F1" sqref="F1"/>
    </sheetView>
  </sheetViews>
  <sheetFormatPr defaultColWidth="11.421875" defaultRowHeight="12.75"/>
  <cols>
    <col min="1" max="1" width="42.00390625" style="5" customWidth="1"/>
    <col min="2" max="2" width="9.7109375" style="5" customWidth="1"/>
    <col min="3" max="4" width="9.140625" style="5" customWidth="1"/>
    <col min="5" max="5" width="9.421875" style="5" customWidth="1"/>
    <col min="6" max="6" width="14.28125" style="5" customWidth="1"/>
    <col min="7" max="16384" width="11.421875" style="5" customWidth="1"/>
  </cols>
  <sheetData>
    <row r="1" spans="1:6" s="6" customFormat="1" ht="15">
      <c r="A1" s="3" t="s">
        <v>205</v>
      </c>
      <c r="B1" s="3"/>
      <c r="C1" s="3"/>
      <c r="D1" s="3"/>
      <c r="E1" s="3"/>
      <c r="F1" s="3"/>
    </row>
    <row r="2" spans="1:6" s="6" customFormat="1" ht="15">
      <c r="A2" s="3" t="s">
        <v>243</v>
      </c>
      <c r="B2" s="3"/>
      <c r="C2" s="3"/>
      <c r="D2" s="3"/>
      <c r="E2" s="3"/>
      <c r="F2" s="3"/>
    </row>
    <row r="3" spans="1:6" s="3" customFormat="1" ht="12.75">
      <c r="A3" s="8"/>
      <c r="B3" s="8"/>
      <c r="C3" s="8"/>
      <c r="D3" s="8"/>
      <c r="E3" s="8"/>
      <c r="F3" s="8"/>
    </row>
    <row r="4" spans="1:6" ht="21" customHeight="1">
      <c r="A4" s="206" t="s">
        <v>34</v>
      </c>
      <c r="B4" s="203" t="s">
        <v>238</v>
      </c>
      <c r="C4" s="232" t="s">
        <v>33</v>
      </c>
      <c r="D4" s="237"/>
      <c r="E4" s="203" t="s">
        <v>239</v>
      </c>
      <c r="F4" s="183" t="s">
        <v>237</v>
      </c>
    </row>
    <row r="5" spans="1:6" ht="42.75" customHeight="1">
      <c r="A5" s="234"/>
      <c r="B5" s="236"/>
      <c r="C5" s="22" t="s">
        <v>1</v>
      </c>
      <c r="D5" s="22" t="s">
        <v>2</v>
      </c>
      <c r="E5" s="236"/>
      <c r="F5" s="230"/>
    </row>
    <row r="6" spans="1:6" ht="21" customHeight="1">
      <c r="A6" s="235"/>
      <c r="B6" s="232" t="s">
        <v>149</v>
      </c>
      <c r="C6" s="233"/>
      <c r="D6" s="233"/>
      <c r="E6" s="233"/>
      <c r="F6" s="231"/>
    </row>
    <row r="7" spans="1:6" ht="24" customHeight="1">
      <c r="A7" s="30" t="s">
        <v>58</v>
      </c>
      <c r="B7" s="33">
        <f>SUM(C7:D7)</f>
        <v>8443</v>
      </c>
      <c r="C7" s="34">
        <f>SUM(C8:C9)</f>
        <v>6595</v>
      </c>
      <c r="D7" s="34">
        <f>SUM(D8:D9)</f>
        <v>1848</v>
      </c>
      <c r="E7" s="34">
        <v>6326</v>
      </c>
      <c r="F7" s="17">
        <f aca="true" t="shared" si="0" ref="F7:F18">SUM(B7/E7)*100-100</f>
        <v>33.46506481188746</v>
      </c>
    </row>
    <row r="8" spans="1:6" ht="15" customHeight="1">
      <c r="A8" s="30" t="s">
        <v>56</v>
      </c>
      <c r="B8" s="33">
        <f aca="true" t="shared" si="1" ref="B8:B14">SUM(C8:D8)</f>
        <v>5100</v>
      </c>
      <c r="C8" s="34">
        <v>4154</v>
      </c>
      <c r="D8" s="34">
        <v>946</v>
      </c>
      <c r="E8" s="34">
        <v>3516</v>
      </c>
      <c r="F8" s="17">
        <f t="shared" si="0"/>
        <v>45.05119453924914</v>
      </c>
    </row>
    <row r="9" spans="1:9" ht="15" customHeight="1">
      <c r="A9" s="30" t="s">
        <v>57</v>
      </c>
      <c r="B9" s="33">
        <f t="shared" si="1"/>
        <v>3343</v>
      </c>
      <c r="C9" s="34">
        <v>2441</v>
      </c>
      <c r="D9" s="34">
        <v>902</v>
      </c>
      <c r="E9" s="34">
        <v>2810</v>
      </c>
      <c r="F9" s="17">
        <f t="shared" si="0"/>
        <v>18.967971530249116</v>
      </c>
      <c r="H9" s="29"/>
      <c r="I9" s="29"/>
    </row>
    <row r="10" spans="1:9" ht="24.75" customHeight="1">
      <c r="A10" s="30" t="s">
        <v>59</v>
      </c>
      <c r="B10" s="33">
        <f t="shared" si="1"/>
        <v>14384.631000000001</v>
      </c>
      <c r="C10" s="168">
        <v>7394.631</v>
      </c>
      <c r="D10" s="34">
        <v>6990</v>
      </c>
      <c r="E10" s="34">
        <v>14194</v>
      </c>
      <c r="F10" s="17">
        <f t="shared" si="0"/>
        <v>1.3430393123855282</v>
      </c>
      <c r="H10" s="29"/>
      <c r="I10" s="29"/>
    </row>
    <row r="11" spans="1:6" ht="18.75" customHeight="1">
      <c r="A11" s="30" t="s">
        <v>60</v>
      </c>
      <c r="B11" s="33">
        <f t="shared" si="1"/>
        <v>818</v>
      </c>
      <c r="C11" s="34">
        <v>369</v>
      </c>
      <c r="D11" s="34">
        <v>449</v>
      </c>
      <c r="E11" s="34">
        <v>820</v>
      </c>
      <c r="F11" s="17">
        <f t="shared" si="0"/>
        <v>-0.2439024390243958</v>
      </c>
    </row>
    <row r="12" spans="1:9" ht="18.75" customHeight="1">
      <c r="A12" s="30" t="s">
        <v>159</v>
      </c>
      <c r="B12" s="33">
        <f t="shared" si="1"/>
        <v>13566</v>
      </c>
      <c r="C12" s="66">
        <v>7025</v>
      </c>
      <c r="D12" s="66">
        <v>6541</v>
      </c>
      <c r="E12" s="66">
        <v>13374</v>
      </c>
      <c r="F12" s="17">
        <f>SUM(B12/E12)*100-100</f>
        <v>1.4356213548676493</v>
      </c>
      <c r="I12" s="29"/>
    </row>
    <row r="13" spans="1:11" ht="18.75" customHeight="1">
      <c r="A13" s="30" t="s">
        <v>258</v>
      </c>
      <c r="B13" s="33">
        <f>SUM(C13:D13)</f>
        <v>1813</v>
      </c>
      <c r="C13" s="34">
        <v>855</v>
      </c>
      <c r="D13" s="34">
        <v>958</v>
      </c>
      <c r="E13" s="34">
        <v>1421</v>
      </c>
      <c r="F13" s="17">
        <f>SUM(B13/E13)*100-100</f>
        <v>27.58620689655173</v>
      </c>
      <c r="G13" s="64"/>
      <c r="H13" s="66"/>
      <c r="I13" s="34"/>
      <c r="J13" s="34"/>
      <c r="K13" s="34"/>
    </row>
    <row r="14" spans="1:11" ht="18.75" customHeight="1">
      <c r="A14" s="30" t="s">
        <v>230</v>
      </c>
      <c r="B14" s="33">
        <f t="shared" si="1"/>
        <v>6149</v>
      </c>
      <c r="C14" s="34">
        <v>2878</v>
      </c>
      <c r="D14" s="34">
        <v>3271</v>
      </c>
      <c r="E14" s="34">
        <v>6027</v>
      </c>
      <c r="F14" s="17">
        <f t="shared" si="0"/>
        <v>2.024224323875899</v>
      </c>
      <c r="G14" s="64"/>
      <c r="H14" s="66"/>
      <c r="I14" s="34"/>
      <c r="J14" s="34"/>
      <c r="K14" s="34"/>
    </row>
    <row r="15" spans="1:11" ht="18.75" customHeight="1">
      <c r="A15" s="30" t="s">
        <v>231</v>
      </c>
      <c r="B15" s="33"/>
      <c r="C15" s="34"/>
      <c r="D15" s="34"/>
      <c r="E15" s="34"/>
      <c r="F15" s="17"/>
      <c r="G15" s="64"/>
      <c r="H15" s="66"/>
      <c r="I15" s="34"/>
      <c r="J15" s="34"/>
      <c r="K15" s="34"/>
    </row>
    <row r="16" spans="1:11" ht="15" customHeight="1">
      <c r="A16" s="30" t="s">
        <v>232</v>
      </c>
      <c r="B16" s="33">
        <f>SUM(C16:D16)</f>
        <v>5605</v>
      </c>
      <c r="C16" s="34">
        <v>3292</v>
      </c>
      <c r="D16" s="34">
        <f>2003+310</f>
        <v>2313</v>
      </c>
      <c r="E16" s="34">
        <v>3934</v>
      </c>
      <c r="F16" s="17">
        <f>SUM(B16/E16)*100-100</f>
        <v>42.47585155058465</v>
      </c>
      <c r="G16" s="64"/>
      <c r="H16" s="66"/>
      <c r="I16" s="34"/>
      <c r="J16" s="34"/>
      <c r="K16" s="34"/>
    </row>
    <row r="17" spans="1:6" s="72" customFormat="1" ht="23.25" customHeight="1">
      <c r="A17" s="69" t="s">
        <v>4</v>
      </c>
      <c r="B17" s="70">
        <f>SUM(C17:D17)</f>
        <v>22828</v>
      </c>
      <c r="C17" s="37">
        <v>13990</v>
      </c>
      <c r="D17" s="37">
        <v>8838</v>
      </c>
      <c r="E17" s="37">
        <v>20519</v>
      </c>
      <c r="F17" s="38">
        <f t="shared" si="0"/>
        <v>11.252985038257222</v>
      </c>
    </row>
    <row r="18" spans="1:6" ht="19.5" customHeight="1">
      <c r="A18" s="30" t="s">
        <v>62</v>
      </c>
      <c r="B18" s="33">
        <v>9834.388</v>
      </c>
      <c r="C18" s="120">
        <v>4792.53</v>
      </c>
      <c r="D18" s="120">
        <v>5041.858</v>
      </c>
      <c r="E18" s="120">
        <v>9533.969</v>
      </c>
      <c r="F18" s="164">
        <f t="shared" si="0"/>
        <v>3.1510381458131747</v>
      </c>
    </row>
    <row r="19" spans="2:11" ht="12.75">
      <c r="B19" s="64"/>
      <c r="K19" s="72"/>
    </row>
    <row r="20" spans="2:11" ht="9" customHeight="1">
      <c r="B20" s="64"/>
      <c r="K20" s="72"/>
    </row>
    <row r="21" spans="1:10" ht="12.75">
      <c r="A21" s="3"/>
      <c r="H21" s="72"/>
      <c r="I21" s="72"/>
      <c r="J21" s="72"/>
    </row>
    <row r="22" spans="1:8" s="20" customFormat="1" ht="14.25">
      <c r="A22" s="3" t="s">
        <v>226</v>
      </c>
      <c r="B22" s="3"/>
      <c r="C22" s="3"/>
      <c r="D22" s="3"/>
      <c r="E22" s="3"/>
      <c r="F22" s="3"/>
      <c r="H22" s="5"/>
    </row>
    <row r="23" spans="1:8" s="20" customFormat="1" ht="14.25">
      <c r="A23" s="3" t="s">
        <v>244</v>
      </c>
      <c r="B23" s="3"/>
      <c r="C23" s="3"/>
      <c r="D23" s="3"/>
      <c r="E23" s="3"/>
      <c r="F23" s="3"/>
      <c r="H23" s="5"/>
    </row>
    <row r="24" spans="1:6" ht="12.75">
      <c r="A24" s="8"/>
      <c r="B24" s="8"/>
      <c r="C24" s="8"/>
      <c r="D24" s="8"/>
      <c r="E24" s="8"/>
      <c r="F24" s="8"/>
    </row>
    <row r="25" spans="1:6" ht="22.5" customHeight="1">
      <c r="A25" s="206" t="s">
        <v>63</v>
      </c>
      <c r="B25" s="203" t="s">
        <v>238</v>
      </c>
      <c r="C25" s="232" t="s">
        <v>33</v>
      </c>
      <c r="D25" s="237"/>
      <c r="E25" s="203" t="s">
        <v>239</v>
      </c>
      <c r="F25" s="183" t="s">
        <v>237</v>
      </c>
    </row>
    <row r="26" spans="1:6" ht="42.75" customHeight="1">
      <c r="A26" s="234"/>
      <c r="B26" s="236"/>
      <c r="C26" s="22" t="s">
        <v>1</v>
      </c>
      <c r="D26" s="22" t="s">
        <v>2</v>
      </c>
      <c r="E26" s="236"/>
      <c r="F26" s="230"/>
    </row>
    <row r="27" spans="1:11" ht="21" customHeight="1">
      <c r="A27" s="235"/>
      <c r="B27" s="232" t="s">
        <v>16</v>
      </c>
      <c r="C27" s="233"/>
      <c r="D27" s="233"/>
      <c r="E27" s="233"/>
      <c r="F27" s="231"/>
      <c r="I27" s="34"/>
      <c r="J27" s="34"/>
      <c r="K27" s="34"/>
    </row>
    <row r="28" spans="1:11" ht="25.5" customHeight="1">
      <c r="A28" s="30" t="s">
        <v>29</v>
      </c>
      <c r="B28" s="33">
        <f aca="true" t="shared" si="2" ref="B28:B37">SUM(C28:D28)</f>
        <v>91409</v>
      </c>
      <c r="C28" s="66">
        <v>42008</v>
      </c>
      <c r="D28" s="66">
        <v>49401</v>
      </c>
      <c r="E28" s="66">
        <v>80064</v>
      </c>
      <c r="F28" s="17">
        <f aca="true" t="shared" si="3" ref="F28:F37">SUM(B28/E28)*100-100</f>
        <v>14.169914068744987</v>
      </c>
      <c r="I28" s="34"/>
      <c r="J28" s="34"/>
      <c r="K28" s="34"/>
    </row>
    <row r="29" spans="1:11" ht="18.75" customHeight="1">
      <c r="A29" s="30" t="s">
        <v>61</v>
      </c>
      <c r="B29" s="33">
        <f t="shared" si="2"/>
        <v>35293</v>
      </c>
      <c r="C29" s="34">
        <v>17287</v>
      </c>
      <c r="D29" s="34">
        <v>18006</v>
      </c>
      <c r="E29" s="34">
        <v>28914</v>
      </c>
      <c r="F29" s="17">
        <f t="shared" si="3"/>
        <v>22.06197689700491</v>
      </c>
      <c r="I29" s="34"/>
      <c r="J29" s="34"/>
      <c r="K29" s="34"/>
    </row>
    <row r="30" spans="1:11" ht="18.75" customHeight="1">
      <c r="A30" s="30" t="s">
        <v>228</v>
      </c>
      <c r="B30" s="33">
        <f t="shared" si="2"/>
        <v>56116</v>
      </c>
      <c r="C30" s="34">
        <v>24721</v>
      </c>
      <c r="D30" s="34">
        <v>31395</v>
      </c>
      <c r="E30" s="34">
        <v>51150</v>
      </c>
      <c r="F30" s="17">
        <f t="shared" si="3"/>
        <v>9.708699902248298</v>
      </c>
      <c r="I30" s="34"/>
      <c r="J30" s="29"/>
      <c r="K30" s="29"/>
    </row>
    <row r="31" spans="1:9" ht="18.75" customHeight="1">
      <c r="A31" s="30" t="s">
        <v>65</v>
      </c>
      <c r="B31" s="33">
        <f t="shared" si="2"/>
        <v>147525</v>
      </c>
      <c r="C31" s="34">
        <v>66729</v>
      </c>
      <c r="D31" s="34">
        <v>80796</v>
      </c>
      <c r="E31" s="34">
        <v>131214</v>
      </c>
      <c r="F31" s="17">
        <f t="shared" si="3"/>
        <v>12.43083817275597</v>
      </c>
      <c r="G31" s="29"/>
      <c r="H31" s="29"/>
      <c r="I31" s="34"/>
    </row>
    <row r="32" spans="1:9" ht="24.75" customHeight="1">
      <c r="A32" s="30" t="s">
        <v>198</v>
      </c>
      <c r="B32" s="33">
        <f t="shared" si="2"/>
        <v>511557</v>
      </c>
      <c r="C32" s="34">
        <v>253784</v>
      </c>
      <c r="D32" s="34">
        <v>257773</v>
      </c>
      <c r="E32" s="34">
        <v>489135</v>
      </c>
      <c r="F32" s="17">
        <f t="shared" si="3"/>
        <v>4.5840105492348755</v>
      </c>
      <c r="I32" s="34"/>
    </row>
    <row r="33" spans="1:9" ht="19.5" customHeight="1">
      <c r="A33" s="30" t="s">
        <v>204</v>
      </c>
      <c r="B33" s="33"/>
      <c r="C33" s="34"/>
      <c r="D33" s="34"/>
      <c r="E33" s="34"/>
      <c r="F33" s="17"/>
      <c r="I33" s="29"/>
    </row>
    <row r="34" spans="1:6" ht="12.75">
      <c r="A34" s="30" t="s">
        <v>203</v>
      </c>
      <c r="B34" s="33">
        <f t="shared" si="2"/>
        <v>282605</v>
      </c>
      <c r="C34" s="34">
        <v>139626</v>
      </c>
      <c r="D34" s="34">
        <v>142979</v>
      </c>
      <c r="E34" s="34">
        <v>285873</v>
      </c>
      <c r="F34" s="17">
        <f t="shared" si="3"/>
        <v>-1.1431649718581411</v>
      </c>
    </row>
    <row r="35" spans="1:6" ht="19.5" customHeight="1">
      <c r="A35" s="30" t="s">
        <v>199</v>
      </c>
      <c r="B35" s="33">
        <f t="shared" si="2"/>
        <v>1196673</v>
      </c>
      <c r="C35" s="34">
        <v>591943</v>
      </c>
      <c r="D35" s="34">
        <v>604730</v>
      </c>
      <c r="E35" s="34">
        <v>1206284</v>
      </c>
      <c r="F35" s="17">
        <f t="shared" si="3"/>
        <v>-0.7967443819200071</v>
      </c>
    </row>
    <row r="36" spans="1:6" ht="19.5" customHeight="1">
      <c r="A36" s="136" t="s">
        <v>64</v>
      </c>
      <c r="B36" s="33">
        <f>SUM(C36:D36)</f>
        <v>183442</v>
      </c>
      <c r="C36" s="34">
        <v>22234</v>
      </c>
      <c r="D36" s="34">
        <v>161208</v>
      </c>
      <c r="E36" s="34">
        <v>142909</v>
      </c>
      <c r="F36" s="17">
        <f>SUM(B36/E36)*100-100</f>
        <v>28.36280430203837</v>
      </c>
    </row>
    <row r="37" spans="1:6" s="72" customFormat="1" ht="21" customHeight="1">
      <c r="A37" s="69" t="s">
        <v>4</v>
      </c>
      <c r="B37" s="70">
        <f t="shared" si="2"/>
        <v>2265686</v>
      </c>
      <c r="C37" s="37">
        <v>1049595</v>
      </c>
      <c r="D37" s="37">
        <v>1216091</v>
      </c>
      <c r="E37" s="37">
        <v>2204265</v>
      </c>
      <c r="F37" s="48">
        <f t="shared" si="3"/>
        <v>2.786461700385388</v>
      </c>
    </row>
    <row r="38" ht="9" customHeight="1">
      <c r="F38" s="17"/>
    </row>
    <row r="40" ht="12.75">
      <c r="F40" s="5">
        <v>3</v>
      </c>
    </row>
    <row r="42" spans="2:5" ht="12.75">
      <c r="B42" s="29"/>
      <c r="E42" s="29"/>
    </row>
    <row r="43" ht="12.75">
      <c r="B43" s="29"/>
    </row>
  </sheetData>
  <mergeCells count="12">
    <mergeCell ref="C4:D4"/>
    <mergeCell ref="F4:F6"/>
    <mergeCell ref="A4:A6"/>
    <mergeCell ref="B4:B5"/>
    <mergeCell ref="E4:E5"/>
    <mergeCell ref="B6:E6"/>
    <mergeCell ref="F25:F27"/>
    <mergeCell ref="B27:E27"/>
    <mergeCell ref="A25:A27"/>
    <mergeCell ref="B25:B26"/>
    <mergeCell ref="C25:D25"/>
    <mergeCell ref="E25:E26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H61"/>
  <sheetViews>
    <sheetView zoomScale="115" zoomScaleNormal="115" workbookViewId="0" topLeftCell="A1">
      <selection activeCell="G1" sqref="G1"/>
    </sheetView>
  </sheetViews>
  <sheetFormatPr defaultColWidth="11.421875" defaultRowHeight="12.75"/>
  <cols>
    <col min="1" max="1" width="7.140625" style="5" customWidth="1"/>
    <col min="2" max="2" width="30.421875" style="5" bestFit="1" customWidth="1"/>
    <col min="3" max="6" width="11.28125" style="5" customWidth="1"/>
    <col min="7" max="7" width="13.7109375" style="5" customWidth="1"/>
    <col min="8" max="16384" width="11.421875" style="5" customWidth="1"/>
  </cols>
  <sheetData>
    <row r="1" ht="6" customHeight="1">
      <c r="A1" s="3"/>
    </row>
    <row r="2" spans="1:7" s="6" customFormat="1" ht="15">
      <c r="A2" s="3" t="s">
        <v>245</v>
      </c>
      <c r="B2" s="1"/>
      <c r="C2" s="1"/>
      <c r="D2" s="1"/>
      <c r="E2" s="1"/>
      <c r="F2" s="1"/>
      <c r="G2" s="1"/>
    </row>
    <row r="3" s="3" customFormat="1" ht="6.75" customHeight="1">
      <c r="A3" s="21"/>
    </row>
    <row r="4" spans="1:7" s="30" customFormat="1" ht="15.75" customHeight="1">
      <c r="A4" s="238" t="s">
        <v>79</v>
      </c>
      <c r="B4" s="241" t="s">
        <v>0</v>
      </c>
      <c r="C4" s="203" t="s">
        <v>238</v>
      </c>
      <c r="D4" s="232" t="s">
        <v>33</v>
      </c>
      <c r="E4" s="237"/>
      <c r="F4" s="203" t="s">
        <v>239</v>
      </c>
      <c r="G4" s="183" t="s">
        <v>237</v>
      </c>
    </row>
    <row r="5" spans="1:7" s="30" customFormat="1" ht="42.75" customHeight="1">
      <c r="A5" s="239"/>
      <c r="B5" s="242"/>
      <c r="C5" s="236"/>
      <c r="D5" s="22" t="s">
        <v>1</v>
      </c>
      <c r="E5" s="22" t="s">
        <v>2</v>
      </c>
      <c r="F5" s="236"/>
      <c r="G5" s="230"/>
    </row>
    <row r="6" spans="1:7" s="30" customFormat="1" ht="15.75" customHeight="1">
      <c r="A6" s="240"/>
      <c r="B6" s="243"/>
      <c r="C6" s="232" t="s">
        <v>227</v>
      </c>
      <c r="D6" s="233"/>
      <c r="E6" s="233"/>
      <c r="F6" s="233"/>
      <c r="G6" s="231"/>
    </row>
    <row r="7" spans="1:3" s="30" customFormat="1" ht="4.5" customHeight="1">
      <c r="A7" s="31"/>
      <c r="C7" s="32"/>
    </row>
    <row r="8" spans="1:8" s="30" customFormat="1" ht="13.5" customHeight="1">
      <c r="A8" s="31">
        <v>14</v>
      </c>
      <c r="B8" s="30" t="s">
        <v>3</v>
      </c>
      <c r="C8" s="33">
        <f aca="true" t="shared" si="0" ref="C8:C13">SUM(D8:E8)</f>
        <v>6038631</v>
      </c>
      <c r="D8" s="34">
        <v>4560018</v>
      </c>
      <c r="E8" s="34">
        <v>1478613</v>
      </c>
      <c r="F8" s="66">
        <v>4436682</v>
      </c>
      <c r="G8" s="17">
        <f>SUM(C8/F8)*100-100</f>
        <v>36.106915032449905</v>
      </c>
      <c r="H8" s="34"/>
    </row>
    <row r="9" spans="1:8" s="30" customFormat="1" ht="13.5" customHeight="1">
      <c r="A9" s="31">
        <v>14</v>
      </c>
      <c r="B9" s="30" t="s">
        <v>83</v>
      </c>
      <c r="C9" s="33">
        <f t="shared" si="0"/>
        <v>51339</v>
      </c>
      <c r="D9" s="34">
        <v>29552</v>
      </c>
      <c r="E9" s="34">
        <v>21787</v>
      </c>
      <c r="F9" s="66">
        <v>36260</v>
      </c>
      <c r="G9" s="17">
        <f>SUM(C9/F9)*100-100</f>
        <v>41.585769442912294</v>
      </c>
      <c r="H9" s="34"/>
    </row>
    <row r="10" spans="1:8" s="30" customFormat="1" ht="13.5" customHeight="1">
      <c r="A10" s="31">
        <v>17</v>
      </c>
      <c r="B10" s="30" t="s">
        <v>84</v>
      </c>
      <c r="C10" s="33">
        <f t="shared" si="0"/>
        <v>17324</v>
      </c>
      <c r="D10" s="36" t="s">
        <v>141</v>
      </c>
      <c r="E10" s="34">
        <v>17324</v>
      </c>
      <c r="F10" s="66">
        <v>23733</v>
      </c>
      <c r="G10" s="17">
        <f>SUM(C10/F10)*100-100</f>
        <v>-27.004592761134276</v>
      </c>
      <c r="H10" s="34"/>
    </row>
    <row r="11" spans="1:8" s="30" customFormat="1" ht="13.5" customHeight="1">
      <c r="A11" s="31">
        <v>13</v>
      </c>
      <c r="B11" s="30" t="s">
        <v>26</v>
      </c>
      <c r="C11" s="33">
        <f t="shared" si="0"/>
        <v>52698</v>
      </c>
      <c r="D11" s="34">
        <v>19328</v>
      </c>
      <c r="E11" s="34">
        <v>33370</v>
      </c>
      <c r="F11" s="66">
        <v>62247</v>
      </c>
      <c r="G11" s="17">
        <f>SUM(C11/F11)*100-100</f>
        <v>-15.340498337269267</v>
      </c>
      <c r="H11" s="34"/>
    </row>
    <row r="12" spans="1:8" s="30" customFormat="1" ht="13.5" customHeight="1">
      <c r="A12" s="31">
        <v>16</v>
      </c>
      <c r="B12" s="30" t="s">
        <v>85</v>
      </c>
      <c r="C12" s="33">
        <f t="shared" si="0"/>
        <v>3990</v>
      </c>
      <c r="D12" s="36" t="s">
        <v>141</v>
      </c>
      <c r="E12" s="36">
        <v>3990</v>
      </c>
      <c r="F12" s="36" t="s">
        <v>141</v>
      </c>
      <c r="G12" s="17" t="s">
        <v>144</v>
      </c>
      <c r="H12" s="34"/>
    </row>
    <row r="13" spans="1:8" s="30" customFormat="1" ht="13.5" customHeight="1">
      <c r="A13" s="31">
        <v>12</v>
      </c>
      <c r="B13" s="30" t="s">
        <v>86</v>
      </c>
      <c r="C13" s="33">
        <f t="shared" si="0"/>
        <v>323402</v>
      </c>
      <c r="D13" s="34">
        <v>322906</v>
      </c>
      <c r="E13" s="34">
        <v>496</v>
      </c>
      <c r="F13" s="66">
        <v>205260</v>
      </c>
      <c r="G13" s="17">
        <f>SUM(C13/F13)*100-100</f>
        <v>57.55724447042775</v>
      </c>
      <c r="H13" s="34"/>
    </row>
    <row r="14" spans="1:8" s="30" customFormat="1" ht="13.5" customHeight="1">
      <c r="A14" s="31">
        <v>12</v>
      </c>
      <c r="B14" s="30" t="s">
        <v>87</v>
      </c>
      <c r="C14" s="35" t="s">
        <v>141</v>
      </c>
      <c r="D14" s="36" t="s">
        <v>141</v>
      </c>
      <c r="E14" s="36" t="s">
        <v>141</v>
      </c>
      <c r="F14" s="36" t="s">
        <v>141</v>
      </c>
      <c r="G14" s="112" t="s">
        <v>146</v>
      </c>
      <c r="H14" s="34"/>
    </row>
    <row r="15" spans="1:8" s="30" customFormat="1" ht="13.5" customHeight="1">
      <c r="A15" s="31">
        <v>14</v>
      </c>
      <c r="B15" s="30" t="s">
        <v>88</v>
      </c>
      <c r="C15" s="33">
        <f>SUM(D15:E15)</f>
        <v>95297</v>
      </c>
      <c r="D15" s="36">
        <v>50374</v>
      </c>
      <c r="E15" s="36">
        <v>44923</v>
      </c>
      <c r="F15" s="66">
        <v>82195</v>
      </c>
      <c r="G15" s="17">
        <f>SUM(C15/F15)*100-100</f>
        <v>15.940142344424842</v>
      </c>
      <c r="H15" s="34"/>
    </row>
    <row r="16" spans="1:8" s="30" customFormat="1" ht="13.5" customHeight="1">
      <c r="A16" s="31">
        <v>13</v>
      </c>
      <c r="B16" s="30" t="s">
        <v>89</v>
      </c>
      <c r="C16" s="33">
        <f>SUM(D16:E16)</f>
        <v>677</v>
      </c>
      <c r="D16" s="34">
        <v>568</v>
      </c>
      <c r="E16" s="34">
        <v>109</v>
      </c>
      <c r="F16" s="66">
        <v>4587</v>
      </c>
      <c r="G16" s="17">
        <f>SUM(C16/F16)*100-100</f>
        <v>-85.24089819053847</v>
      </c>
      <c r="H16" s="34"/>
    </row>
    <row r="17" spans="1:8" s="30" customFormat="1" ht="13.5" customHeight="1">
      <c r="A17" s="31">
        <v>17</v>
      </c>
      <c r="B17" s="30" t="s">
        <v>90</v>
      </c>
      <c r="C17" s="33">
        <f>SUM(D17:E17)</f>
        <v>19914</v>
      </c>
      <c r="D17" s="36">
        <v>5396</v>
      </c>
      <c r="E17" s="34">
        <v>14518</v>
      </c>
      <c r="F17" s="66">
        <v>42878</v>
      </c>
      <c r="G17" s="17">
        <f>SUM(C17/F17)*100-100</f>
        <v>-53.55660245347265</v>
      </c>
      <c r="H17" s="34"/>
    </row>
    <row r="18" spans="1:8" s="30" customFormat="1" ht="13.5" customHeight="1">
      <c r="A18" s="31">
        <v>14</v>
      </c>
      <c r="B18" s="30" t="s">
        <v>91</v>
      </c>
      <c r="C18" s="33">
        <f>SUM(D18:E18)</f>
        <v>16129</v>
      </c>
      <c r="D18" s="34">
        <v>14293</v>
      </c>
      <c r="E18" s="34">
        <v>1836</v>
      </c>
      <c r="F18" s="66">
        <v>18706</v>
      </c>
      <c r="G18" s="17">
        <f>SUM(C18/F18)*100-100</f>
        <v>-13.776328450764467</v>
      </c>
      <c r="H18" s="34"/>
    </row>
    <row r="19" spans="1:8" s="30" customFormat="1" ht="13.5" customHeight="1">
      <c r="A19" s="31">
        <v>14</v>
      </c>
      <c r="B19" s="30" t="s">
        <v>92</v>
      </c>
      <c r="C19" s="33">
        <f>SUM(D19:E19)</f>
        <v>1781</v>
      </c>
      <c r="D19" s="36" t="s">
        <v>141</v>
      </c>
      <c r="E19" s="34">
        <v>1781</v>
      </c>
      <c r="F19" s="36">
        <v>1691</v>
      </c>
      <c r="G19" s="17">
        <f>SUM(C19/F19)*100-100</f>
        <v>5.322294500295683</v>
      </c>
      <c r="H19" s="34"/>
    </row>
    <row r="20" spans="1:8" s="30" customFormat="1" ht="13.5" customHeight="1">
      <c r="A20" s="31">
        <v>13</v>
      </c>
      <c r="B20" s="30" t="s">
        <v>93</v>
      </c>
      <c r="C20" s="35" t="s">
        <v>141</v>
      </c>
      <c r="D20" s="36" t="s">
        <v>141</v>
      </c>
      <c r="E20" s="36" t="s">
        <v>141</v>
      </c>
      <c r="F20" s="36" t="s">
        <v>141</v>
      </c>
      <c r="G20" s="112" t="s">
        <v>146</v>
      </c>
      <c r="H20" s="34"/>
    </row>
    <row r="21" spans="1:8" s="30" customFormat="1" ht="13.5" customHeight="1">
      <c r="A21" s="31">
        <v>14</v>
      </c>
      <c r="B21" s="30" t="s">
        <v>94</v>
      </c>
      <c r="C21" s="35" t="s">
        <v>141</v>
      </c>
      <c r="D21" s="36" t="s">
        <v>141</v>
      </c>
      <c r="E21" s="36" t="s">
        <v>141</v>
      </c>
      <c r="F21" s="36" t="s">
        <v>141</v>
      </c>
      <c r="G21" s="112" t="s">
        <v>146</v>
      </c>
      <c r="H21" s="34"/>
    </row>
    <row r="22" spans="1:8" s="30" customFormat="1" ht="13.5" customHeight="1">
      <c r="A22" s="31">
        <v>13</v>
      </c>
      <c r="B22" s="30" t="s">
        <v>95</v>
      </c>
      <c r="C22" s="33">
        <f aca="true" t="shared" si="1" ref="C22:C30">SUM(D22:E22)</f>
        <v>271536</v>
      </c>
      <c r="D22" s="34">
        <v>244159</v>
      </c>
      <c r="E22" s="34">
        <v>27377</v>
      </c>
      <c r="F22" s="66">
        <v>125731</v>
      </c>
      <c r="G22" s="17">
        <f>SUM(C22/F22)*100-100</f>
        <v>115.96583181554271</v>
      </c>
      <c r="H22" s="34"/>
    </row>
    <row r="23" spans="1:8" s="30" customFormat="1" ht="13.5" customHeight="1">
      <c r="A23" s="31">
        <v>13</v>
      </c>
      <c r="B23" s="30" t="s">
        <v>96</v>
      </c>
      <c r="C23" s="35" t="s">
        <v>141</v>
      </c>
      <c r="D23" s="36" t="s">
        <v>141</v>
      </c>
      <c r="E23" s="36" t="s">
        <v>141</v>
      </c>
      <c r="F23" s="36" t="s">
        <v>141</v>
      </c>
      <c r="G23" s="112" t="s">
        <v>146</v>
      </c>
      <c r="H23" s="34"/>
    </row>
    <row r="24" spans="1:8" s="30" customFormat="1" ht="13.5" customHeight="1">
      <c r="A24" s="31">
        <v>12</v>
      </c>
      <c r="B24" s="30" t="s">
        <v>97</v>
      </c>
      <c r="C24" s="33">
        <f t="shared" si="1"/>
        <v>4701</v>
      </c>
      <c r="D24" s="36">
        <v>1419</v>
      </c>
      <c r="E24" s="36">
        <v>3282</v>
      </c>
      <c r="F24" s="36" t="s">
        <v>141</v>
      </c>
      <c r="G24" s="17" t="s">
        <v>144</v>
      </c>
      <c r="H24" s="34"/>
    </row>
    <row r="25" spans="1:8" s="30" customFormat="1" ht="13.5" customHeight="1">
      <c r="A25" s="31">
        <v>15</v>
      </c>
      <c r="B25" s="30" t="s">
        <v>27</v>
      </c>
      <c r="C25" s="33">
        <f t="shared" si="1"/>
        <v>1617500</v>
      </c>
      <c r="D25" s="34">
        <v>855875</v>
      </c>
      <c r="E25" s="34">
        <v>761625</v>
      </c>
      <c r="F25" s="66">
        <v>1498922</v>
      </c>
      <c r="G25" s="17">
        <f>SUM(C25/F25)*100-100</f>
        <v>7.910885289561435</v>
      </c>
      <c r="H25" s="34"/>
    </row>
    <row r="26" spans="1:8" s="30" customFormat="1" ht="13.5" customHeight="1">
      <c r="A26" s="31">
        <v>13</v>
      </c>
      <c r="B26" s="30" t="s">
        <v>98</v>
      </c>
      <c r="C26" s="33">
        <f t="shared" si="1"/>
        <v>43616</v>
      </c>
      <c r="D26" s="34">
        <v>41123</v>
      </c>
      <c r="E26" s="34">
        <v>2493</v>
      </c>
      <c r="F26" s="66">
        <v>38082</v>
      </c>
      <c r="G26" s="17">
        <f>SUM(C26/F26)*100-100</f>
        <v>14.531799800430647</v>
      </c>
      <c r="H26" s="34"/>
    </row>
    <row r="27" spans="1:8" s="30" customFormat="1" ht="13.5" customHeight="1">
      <c r="A27" s="31">
        <v>18</v>
      </c>
      <c r="B27" s="30" t="s">
        <v>99</v>
      </c>
      <c r="C27" s="33">
        <f t="shared" si="1"/>
        <v>11455920</v>
      </c>
      <c r="D27" s="34">
        <v>6409168</v>
      </c>
      <c r="E27" s="34">
        <v>5046752</v>
      </c>
      <c r="F27" s="66">
        <v>10989226</v>
      </c>
      <c r="G27" s="17">
        <f aca="true" t="shared" si="2" ref="G27:G38">SUM(C27/F27)*100-100</f>
        <v>4.246832306479092</v>
      </c>
      <c r="H27" s="34"/>
    </row>
    <row r="28" spans="1:8" s="30" customFormat="1" ht="13.5" customHeight="1">
      <c r="A28" s="31">
        <v>17</v>
      </c>
      <c r="B28" s="30" t="s">
        <v>100</v>
      </c>
      <c r="C28" s="33">
        <f t="shared" si="1"/>
        <v>16813</v>
      </c>
      <c r="D28" s="34">
        <v>6500</v>
      </c>
      <c r="E28" s="34">
        <v>10313</v>
      </c>
      <c r="F28" s="66">
        <v>52027</v>
      </c>
      <c r="G28" s="17">
        <f t="shared" si="2"/>
        <v>-67.68408710861668</v>
      </c>
      <c r="H28" s="34"/>
    </row>
    <row r="29" spans="1:8" s="30" customFormat="1" ht="13.5" customHeight="1">
      <c r="A29" s="31">
        <v>13</v>
      </c>
      <c r="B29" s="30" t="s">
        <v>101</v>
      </c>
      <c r="C29" s="33">
        <f t="shared" si="1"/>
        <v>17292</v>
      </c>
      <c r="D29" s="34">
        <v>3293</v>
      </c>
      <c r="E29" s="34">
        <v>13999</v>
      </c>
      <c r="F29" s="66">
        <v>17528</v>
      </c>
      <c r="G29" s="17">
        <f t="shared" si="2"/>
        <v>-1.3464171611136493</v>
      </c>
      <c r="H29" s="34"/>
    </row>
    <row r="30" spans="1:8" s="30" customFormat="1" ht="13.5" customHeight="1">
      <c r="A30" s="31">
        <v>13</v>
      </c>
      <c r="B30" s="30" t="s">
        <v>102</v>
      </c>
      <c r="C30" s="33">
        <f t="shared" si="1"/>
        <v>28600</v>
      </c>
      <c r="D30" s="34">
        <v>24709</v>
      </c>
      <c r="E30" s="34">
        <v>3891</v>
      </c>
      <c r="F30" s="66">
        <v>18173</v>
      </c>
      <c r="G30" s="17">
        <f t="shared" si="2"/>
        <v>57.37632751884664</v>
      </c>
      <c r="H30" s="34"/>
    </row>
    <row r="31" spans="1:8" s="30" customFormat="1" ht="13.5" customHeight="1">
      <c r="A31" s="31">
        <v>17</v>
      </c>
      <c r="B31" s="30" t="s">
        <v>103</v>
      </c>
      <c r="C31" s="33">
        <f aca="true" t="shared" si="3" ref="C31:C37">SUM(D31:E31)</f>
        <v>2198454</v>
      </c>
      <c r="D31" s="34">
        <v>893163</v>
      </c>
      <c r="E31" s="34">
        <v>1305291</v>
      </c>
      <c r="F31" s="66">
        <v>2292549</v>
      </c>
      <c r="G31" s="17">
        <f t="shared" si="2"/>
        <v>-4.104383374139445</v>
      </c>
      <c r="H31" s="34"/>
    </row>
    <row r="32" spans="1:8" s="30" customFormat="1" ht="13.5" customHeight="1">
      <c r="A32" s="31">
        <v>16</v>
      </c>
      <c r="B32" s="30" t="s">
        <v>104</v>
      </c>
      <c r="C32" s="33">
        <f t="shared" si="3"/>
        <v>93651</v>
      </c>
      <c r="D32" s="34">
        <v>65987</v>
      </c>
      <c r="E32" s="34">
        <v>27664</v>
      </c>
      <c r="F32" s="66">
        <v>113674</v>
      </c>
      <c r="G32" s="17">
        <f t="shared" si="2"/>
        <v>-17.614406108696798</v>
      </c>
      <c r="H32" s="34"/>
    </row>
    <row r="33" spans="1:8" s="30" customFormat="1" ht="13.5" customHeight="1">
      <c r="A33" s="31">
        <v>13</v>
      </c>
      <c r="B33" s="30" t="s">
        <v>105</v>
      </c>
      <c r="C33" s="33">
        <f t="shared" si="3"/>
        <v>681</v>
      </c>
      <c r="D33" s="34">
        <v>109</v>
      </c>
      <c r="E33" s="34">
        <v>572</v>
      </c>
      <c r="F33" s="66">
        <v>822</v>
      </c>
      <c r="G33" s="17">
        <f t="shared" si="2"/>
        <v>-17.153284671532845</v>
      </c>
      <c r="H33" s="34"/>
    </row>
    <row r="34" spans="1:8" s="30" customFormat="1" ht="13.5" customHeight="1">
      <c r="A34" s="31">
        <v>13</v>
      </c>
      <c r="B34" s="30" t="s">
        <v>229</v>
      </c>
      <c r="C34" s="33">
        <f t="shared" si="3"/>
        <v>14727</v>
      </c>
      <c r="D34" s="34">
        <v>12499</v>
      </c>
      <c r="E34" s="34">
        <v>2228</v>
      </c>
      <c r="F34" s="66">
        <v>14919</v>
      </c>
      <c r="G34" s="17">
        <f t="shared" si="2"/>
        <v>-1.286949527448229</v>
      </c>
      <c r="H34" s="34"/>
    </row>
    <row r="35" spans="1:8" s="30" customFormat="1" ht="13.5" customHeight="1">
      <c r="A35" s="31">
        <v>14</v>
      </c>
      <c r="B35" s="30" t="s">
        <v>106</v>
      </c>
      <c r="C35" s="33">
        <f t="shared" si="3"/>
        <v>374144</v>
      </c>
      <c r="D35" s="34">
        <v>374144</v>
      </c>
      <c r="E35" s="36" t="s">
        <v>141</v>
      </c>
      <c r="F35" s="66">
        <v>389433</v>
      </c>
      <c r="G35" s="17">
        <f t="shared" si="2"/>
        <v>-3.9259641581478775</v>
      </c>
      <c r="H35" s="34"/>
    </row>
    <row r="36" spans="1:8" s="30" customFormat="1" ht="13.5" customHeight="1">
      <c r="A36" s="31">
        <v>13</v>
      </c>
      <c r="B36" s="30" t="s">
        <v>107</v>
      </c>
      <c r="C36" s="33">
        <f t="shared" si="3"/>
        <v>67562</v>
      </c>
      <c r="D36" s="34">
        <v>53297</v>
      </c>
      <c r="E36" s="34">
        <v>14265</v>
      </c>
      <c r="F36" s="66">
        <v>53788</v>
      </c>
      <c r="G36" s="17">
        <f t="shared" si="2"/>
        <v>25.607942291961038</v>
      </c>
      <c r="H36" s="34"/>
    </row>
    <row r="37" spans="2:8" s="30" customFormat="1" ht="13.5" customHeight="1">
      <c r="B37" s="30" t="s">
        <v>108</v>
      </c>
      <c r="C37" s="33">
        <f t="shared" si="3"/>
        <v>1199</v>
      </c>
      <c r="D37" s="36">
        <v>1199</v>
      </c>
      <c r="E37" s="36" t="s">
        <v>141</v>
      </c>
      <c r="F37" s="36" t="s">
        <v>141</v>
      </c>
      <c r="G37" s="17" t="s">
        <v>144</v>
      </c>
      <c r="H37" s="34"/>
    </row>
    <row r="38" spans="2:8" s="30" customFormat="1" ht="13.5" customHeight="1">
      <c r="B38" s="73" t="s">
        <v>158</v>
      </c>
      <c r="C38" s="37">
        <f>SUM(C8:C37)</f>
        <v>22827578</v>
      </c>
      <c r="D38" s="37">
        <f>SUM(D8:D37)</f>
        <v>13989079</v>
      </c>
      <c r="E38" s="37">
        <f>SUM(E8:E37)</f>
        <v>8838499</v>
      </c>
      <c r="F38" s="71">
        <v>20519113</v>
      </c>
      <c r="G38" s="38">
        <f t="shared" si="2"/>
        <v>11.250315742205814</v>
      </c>
      <c r="H38" s="34"/>
    </row>
    <row r="39" spans="1:8" s="30" customFormat="1" ht="9" customHeight="1">
      <c r="A39" s="31"/>
      <c r="B39" s="68"/>
      <c r="C39" s="66"/>
      <c r="D39" s="34"/>
      <c r="E39" s="34"/>
      <c r="F39" s="34"/>
      <c r="G39" s="17"/>
      <c r="H39" s="34"/>
    </row>
    <row r="40" spans="1:8" s="30" customFormat="1" ht="9.75" customHeight="1">
      <c r="A40" s="31"/>
      <c r="B40" s="68"/>
      <c r="C40" s="66"/>
      <c r="D40" s="66"/>
      <c r="E40" s="34"/>
      <c r="F40" s="34"/>
      <c r="G40" s="17"/>
      <c r="H40" s="34"/>
    </row>
    <row r="41" spans="1:8" s="30" customFormat="1" ht="12.75">
      <c r="A41" s="3" t="s">
        <v>261</v>
      </c>
      <c r="B41" s="1"/>
      <c r="C41" s="1"/>
      <c r="D41" s="1"/>
      <c r="E41" s="1"/>
      <c r="F41" s="1"/>
      <c r="G41" s="1"/>
      <c r="H41" s="267"/>
    </row>
    <row r="42" spans="1:8" s="30" customFormat="1" ht="8.25" customHeight="1">
      <c r="A42" s="21"/>
      <c r="B42" s="3"/>
      <c r="C42" s="3"/>
      <c r="D42" s="3"/>
      <c r="E42" s="3"/>
      <c r="F42" s="3"/>
      <c r="G42" s="3"/>
      <c r="H42" s="34"/>
    </row>
    <row r="43" spans="1:8" s="30" customFormat="1" ht="21" customHeight="1">
      <c r="A43" s="238" t="s">
        <v>79</v>
      </c>
      <c r="B43" s="241" t="s">
        <v>0</v>
      </c>
      <c r="C43" s="203" t="s">
        <v>238</v>
      </c>
      <c r="D43" s="232" t="s">
        <v>33</v>
      </c>
      <c r="E43" s="237"/>
      <c r="F43" s="203" t="s">
        <v>239</v>
      </c>
      <c r="G43" s="183" t="s">
        <v>237</v>
      </c>
      <c r="H43" s="34"/>
    </row>
    <row r="44" spans="1:8" s="30" customFormat="1" ht="39" customHeight="1">
      <c r="A44" s="239"/>
      <c r="B44" s="242"/>
      <c r="C44" s="236"/>
      <c r="D44" s="22" t="s">
        <v>1</v>
      </c>
      <c r="E44" s="22" t="s">
        <v>2</v>
      </c>
      <c r="F44" s="236"/>
      <c r="G44" s="230"/>
      <c r="H44" s="34"/>
    </row>
    <row r="45" spans="1:8" s="30" customFormat="1" ht="26.25" customHeight="1">
      <c r="A45" s="240"/>
      <c r="B45" s="243"/>
      <c r="C45" s="232" t="s">
        <v>227</v>
      </c>
      <c r="D45" s="233"/>
      <c r="E45" s="233"/>
      <c r="F45" s="237"/>
      <c r="G45" s="231"/>
      <c r="H45" s="34"/>
    </row>
    <row r="46" spans="1:8" s="30" customFormat="1" ht="4.5" customHeight="1">
      <c r="A46" s="31"/>
      <c r="C46" s="33"/>
      <c r="D46" s="34"/>
      <c r="E46" s="34"/>
      <c r="F46" s="139"/>
      <c r="G46" s="17"/>
      <c r="H46" s="34"/>
    </row>
    <row r="47" spans="1:8" s="30" customFormat="1" ht="13.5" customHeight="1">
      <c r="A47" s="31">
        <v>13</v>
      </c>
      <c r="B47" s="30" t="s">
        <v>26</v>
      </c>
      <c r="C47" s="33">
        <f>SUM(D47:E47)</f>
        <v>49972</v>
      </c>
      <c r="D47" s="34">
        <v>16602</v>
      </c>
      <c r="E47" s="34">
        <v>33370</v>
      </c>
      <c r="F47" s="66">
        <v>47886</v>
      </c>
      <c r="G47" s="17">
        <f>SUM(C47/F47)*100-100</f>
        <v>4.3561792590736275</v>
      </c>
      <c r="H47" s="34"/>
    </row>
    <row r="48" spans="1:8" s="30" customFormat="1" ht="13.5" customHeight="1">
      <c r="A48" s="31">
        <v>13</v>
      </c>
      <c r="B48" s="30" t="s">
        <v>89</v>
      </c>
      <c r="C48" s="33">
        <f>SUM(D48:E48)</f>
        <v>677</v>
      </c>
      <c r="D48" s="34">
        <v>568</v>
      </c>
      <c r="E48" s="36">
        <v>109</v>
      </c>
      <c r="F48" s="66">
        <v>824</v>
      </c>
      <c r="G48" s="17">
        <f>SUM(C48/F48)*100-100</f>
        <v>-17.83980582524272</v>
      </c>
      <c r="H48" s="34"/>
    </row>
    <row r="49" spans="1:8" s="30" customFormat="1" ht="13.5" customHeight="1">
      <c r="A49" s="31">
        <v>15</v>
      </c>
      <c r="B49" s="30" t="s">
        <v>27</v>
      </c>
      <c r="C49" s="33">
        <f aca="true" t="shared" si="4" ref="C49:C58">SUM(D49:E49)</f>
        <v>995260</v>
      </c>
      <c r="D49" s="34">
        <v>400092</v>
      </c>
      <c r="E49" s="34">
        <v>595168</v>
      </c>
      <c r="F49" s="66">
        <v>1132119</v>
      </c>
      <c r="G49" s="17">
        <f>SUM(C49/F49)*100-100</f>
        <v>-12.08874685435012</v>
      </c>
      <c r="H49" s="34"/>
    </row>
    <row r="50" spans="1:8" s="30" customFormat="1" ht="13.5" customHeight="1">
      <c r="A50" s="31">
        <v>13</v>
      </c>
      <c r="B50" s="30" t="s">
        <v>98</v>
      </c>
      <c r="C50" s="33">
        <f t="shared" si="4"/>
        <v>43616</v>
      </c>
      <c r="D50" s="36">
        <v>41123</v>
      </c>
      <c r="E50" s="34">
        <v>2493</v>
      </c>
      <c r="F50" s="36">
        <v>38082</v>
      </c>
      <c r="G50" s="17">
        <f aca="true" t="shared" si="5" ref="G50:G58">SUM(C50/F50)*100-100</f>
        <v>14.531799800430647</v>
      </c>
      <c r="H50" s="34"/>
    </row>
    <row r="51" spans="1:8" s="30" customFormat="1" ht="13.5" customHeight="1">
      <c r="A51" s="31">
        <v>18</v>
      </c>
      <c r="B51" s="30" t="s">
        <v>99</v>
      </c>
      <c r="C51" s="33">
        <f t="shared" si="4"/>
        <v>10387943</v>
      </c>
      <c r="D51" s="34">
        <v>5627102</v>
      </c>
      <c r="E51" s="34">
        <v>4760841</v>
      </c>
      <c r="F51" s="66">
        <v>9915879</v>
      </c>
      <c r="G51" s="17">
        <f t="shared" si="5"/>
        <v>4.760687378294961</v>
      </c>
      <c r="H51" s="34"/>
    </row>
    <row r="52" spans="1:8" s="30" customFormat="1" ht="13.5" customHeight="1">
      <c r="A52" s="31">
        <v>13</v>
      </c>
      <c r="B52" s="30" t="s">
        <v>101</v>
      </c>
      <c r="C52" s="33">
        <f t="shared" si="4"/>
        <v>17292</v>
      </c>
      <c r="D52" s="34">
        <v>3293</v>
      </c>
      <c r="E52" s="34">
        <v>13999</v>
      </c>
      <c r="F52" s="66">
        <v>16508</v>
      </c>
      <c r="G52" s="17">
        <f t="shared" si="5"/>
        <v>4.7492125030288435</v>
      </c>
      <c r="H52" s="34"/>
    </row>
    <row r="53" spans="1:8" s="30" customFormat="1" ht="13.5" customHeight="1">
      <c r="A53" s="31">
        <v>13</v>
      </c>
      <c r="B53" s="30" t="s">
        <v>102</v>
      </c>
      <c r="C53" s="33">
        <f t="shared" si="4"/>
        <v>17352</v>
      </c>
      <c r="D53" s="34">
        <v>14059</v>
      </c>
      <c r="E53" s="34">
        <v>3293</v>
      </c>
      <c r="F53" s="66">
        <v>16508</v>
      </c>
      <c r="G53" s="17">
        <f t="shared" si="5"/>
        <v>5.112672643566768</v>
      </c>
      <c r="H53" s="34"/>
    </row>
    <row r="54" spans="1:8" s="30" customFormat="1" ht="13.5" customHeight="1">
      <c r="A54" s="31">
        <v>17</v>
      </c>
      <c r="B54" s="30" t="s">
        <v>103</v>
      </c>
      <c r="C54" s="33">
        <f t="shared" si="4"/>
        <v>2198454</v>
      </c>
      <c r="D54" s="34">
        <v>893163</v>
      </c>
      <c r="E54" s="34">
        <v>1305291</v>
      </c>
      <c r="F54" s="66">
        <v>2292549</v>
      </c>
      <c r="G54" s="17">
        <f>SUM(C54/F54)*100-100</f>
        <v>-4.104383374139445</v>
      </c>
      <c r="H54" s="34"/>
    </row>
    <row r="55" spans="1:8" s="30" customFormat="1" ht="13.5" customHeight="1">
      <c r="A55" s="31">
        <v>16</v>
      </c>
      <c r="B55" s="30" t="s">
        <v>104</v>
      </c>
      <c r="C55" s="35" t="s">
        <v>141</v>
      </c>
      <c r="D55" s="36" t="s">
        <v>141</v>
      </c>
      <c r="E55" s="36" t="s">
        <v>141</v>
      </c>
      <c r="F55" s="36" t="s">
        <v>141</v>
      </c>
      <c r="G55" s="17" t="s">
        <v>144</v>
      </c>
      <c r="H55" s="34"/>
    </row>
    <row r="56" spans="1:8" s="30" customFormat="1" ht="13.5" customHeight="1">
      <c r="A56" s="31">
        <v>13</v>
      </c>
      <c r="B56" s="30" t="s">
        <v>105</v>
      </c>
      <c r="C56" s="33">
        <f t="shared" si="4"/>
        <v>681</v>
      </c>
      <c r="D56" s="36">
        <v>109</v>
      </c>
      <c r="E56" s="36">
        <v>572</v>
      </c>
      <c r="F56" s="66">
        <v>822</v>
      </c>
      <c r="G56" s="17">
        <f t="shared" si="5"/>
        <v>-17.153284671532845</v>
      </c>
      <c r="H56" s="34"/>
    </row>
    <row r="57" spans="1:8" s="30" customFormat="1" ht="13.5" customHeight="1">
      <c r="A57" s="31">
        <v>13</v>
      </c>
      <c r="B57" s="30" t="s">
        <v>128</v>
      </c>
      <c r="C57" s="33">
        <f t="shared" si="4"/>
        <v>10230</v>
      </c>
      <c r="D57" s="34">
        <v>8002</v>
      </c>
      <c r="E57" s="36">
        <v>2228</v>
      </c>
      <c r="F57" s="36">
        <v>9361</v>
      </c>
      <c r="G57" s="17">
        <f t="shared" si="5"/>
        <v>9.28319623971798</v>
      </c>
      <c r="H57" s="34"/>
    </row>
    <row r="58" spans="1:8" s="30" customFormat="1" ht="13.5" customHeight="1">
      <c r="A58" s="31">
        <v>13</v>
      </c>
      <c r="B58" s="30" t="s">
        <v>107</v>
      </c>
      <c r="C58" s="33">
        <f t="shared" si="4"/>
        <v>39299</v>
      </c>
      <c r="D58" s="34">
        <v>25034</v>
      </c>
      <c r="E58" s="34">
        <v>14265</v>
      </c>
      <c r="F58" s="66">
        <v>39769</v>
      </c>
      <c r="G58" s="17">
        <f t="shared" si="5"/>
        <v>-1.1818250396037087</v>
      </c>
      <c r="H58" s="34"/>
    </row>
    <row r="59" spans="1:8" s="30" customFormat="1" ht="13.5" customHeight="1">
      <c r="A59" s="31"/>
      <c r="B59" s="69" t="s">
        <v>158</v>
      </c>
      <c r="C59" s="70">
        <f>SUM(C47:C58)</f>
        <v>13760776</v>
      </c>
      <c r="D59" s="71">
        <f>SUM(D47:D58)</f>
        <v>7029147</v>
      </c>
      <c r="E59" s="71">
        <f>SUM(E47:E58)</f>
        <v>6731629</v>
      </c>
      <c r="F59" s="71">
        <v>13510307</v>
      </c>
      <c r="G59" s="48">
        <f>SUM(C59/F59)*100-100</f>
        <v>1.8539104995911657</v>
      </c>
      <c r="H59" s="34"/>
    </row>
    <row r="60" spans="1:8" s="30" customFormat="1" ht="9" customHeight="1">
      <c r="A60" s="31"/>
      <c r="B60" s="68"/>
      <c r="C60" s="66"/>
      <c r="D60" s="34"/>
      <c r="E60" s="34"/>
      <c r="F60" s="34"/>
      <c r="G60" s="17"/>
      <c r="H60" s="34"/>
    </row>
    <row r="61" ht="12.75">
      <c r="A61" s="15">
        <v>4</v>
      </c>
    </row>
  </sheetData>
  <mergeCells count="14">
    <mergeCell ref="F43:F44"/>
    <mergeCell ref="G43:G45"/>
    <mergeCell ref="C45:F45"/>
    <mergeCell ref="A43:A45"/>
    <mergeCell ref="B43:B45"/>
    <mergeCell ref="C43:C44"/>
    <mergeCell ref="D43:E43"/>
    <mergeCell ref="G4:G6"/>
    <mergeCell ref="A4:A6"/>
    <mergeCell ref="B4:B6"/>
    <mergeCell ref="C6:F6"/>
    <mergeCell ref="D4:E4"/>
    <mergeCell ref="C4:C5"/>
    <mergeCell ref="F4:F5"/>
  </mergeCells>
  <printOptions/>
  <pageMargins left="0.5118110236220472" right="0.16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I48"/>
  <sheetViews>
    <sheetView workbookViewId="0" topLeftCell="A1">
      <selection activeCell="H1" sqref="H1"/>
    </sheetView>
  </sheetViews>
  <sheetFormatPr defaultColWidth="11.421875" defaultRowHeight="12.75"/>
  <cols>
    <col min="1" max="1" width="6.7109375" style="5" customWidth="1"/>
    <col min="2" max="2" width="30.421875" style="5" bestFit="1" customWidth="1"/>
    <col min="3" max="6" width="10.00390625" style="5" customWidth="1"/>
    <col min="7" max="7" width="14.421875" style="5" customWidth="1"/>
    <col min="8" max="16384" width="11.421875" style="5" customWidth="1"/>
  </cols>
  <sheetData>
    <row r="1" spans="1:7" s="6" customFormat="1" ht="15">
      <c r="A1" s="3" t="s">
        <v>196</v>
      </c>
      <c r="B1" s="3"/>
      <c r="C1" s="3"/>
      <c r="D1" s="3"/>
      <c r="E1" s="3"/>
      <c r="F1" s="3"/>
      <c r="G1" s="3"/>
    </row>
    <row r="2" spans="1:7" ht="12.75">
      <c r="A2" s="21" t="s">
        <v>244</v>
      </c>
      <c r="B2" s="268"/>
      <c r="C2" s="268"/>
      <c r="D2" s="268"/>
      <c r="E2" s="268"/>
      <c r="F2" s="268"/>
      <c r="G2" s="268"/>
    </row>
    <row r="3" spans="1:7" ht="19.5" customHeight="1">
      <c r="A3" s="149"/>
      <c r="B3" s="52"/>
      <c r="C3" s="52"/>
      <c r="D3" s="52"/>
      <c r="E3" s="52"/>
      <c r="F3" s="52"/>
      <c r="G3" s="52"/>
    </row>
    <row r="4" spans="1:7" ht="19.5" customHeight="1">
      <c r="A4" s="206" t="s">
        <v>218</v>
      </c>
      <c r="B4" s="203" t="s">
        <v>0</v>
      </c>
      <c r="C4" s="232" t="s">
        <v>219</v>
      </c>
      <c r="D4" s="233"/>
      <c r="E4" s="233"/>
      <c r="F4" s="237"/>
      <c r="G4" s="183" t="s">
        <v>247</v>
      </c>
    </row>
    <row r="5" spans="1:7" ht="27" customHeight="1">
      <c r="A5" s="244"/>
      <c r="B5" s="246"/>
      <c r="C5" s="250">
        <v>2008</v>
      </c>
      <c r="D5" s="251"/>
      <c r="E5" s="251"/>
      <c r="F5" s="51">
        <v>2007</v>
      </c>
      <c r="G5" s="248"/>
    </row>
    <row r="6" spans="1:7" ht="52.5" customHeight="1">
      <c r="A6" s="245"/>
      <c r="B6" s="247"/>
      <c r="C6" s="10" t="s">
        <v>10</v>
      </c>
      <c r="D6" s="50" t="s">
        <v>11</v>
      </c>
      <c r="E6" s="10" t="s">
        <v>4</v>
      </c>
      <c r="F6" s="10" t="s">
        <v>4</v>
      </c>
      <c r="G6" s="249"/>
    </row>
    <row r="7" spans="1:6" ht="6.75" customHeight="1">
      <c r="A7" s="24"/>
      <c r="C7" s="53"/>
      <c r="F7" s="165"/>
    </row>
    <row r="8" spans="1:7" ht="18" customHeight="1">
      <c r="A8" s="58">
        <v>14</v>
      </c>
      <c r="B8" s="5" t="s">
        <v>3</v>
      </c>
      <c r="C8" s="56" t="s">
        <v>141</v>
      </c>
      <c r="D8" s="49" t="s">
        <v>141</v>
      </c>
      <c r="E8" s="49" t="s">
        <v>141</v>
      </c>
      <c r="F8" s="166" t="s">
        <v>141</v>
      </c>
      <c r="G8" s="17" t="s">
        <v>225</v>
      </c>
    </row>
    <row r="9" spans="1:7" ht="18" customHeight="1">
      <c r="A9" s="58">
        <v>14</v>
      </c>
      <c r="B9" s="5" t="s">
        <v>83</v>
      </c>
      <c r="C9" s="56">
        <v>51631</v>
      </c>
      <c r="D9" s="49">
        <v>51454</v>
      </c>
      <c r="E9" s="49">
        <f>SUM(C9:D9)</f>
        <v>103085</v>
      </c>
      <c r="F9" s="166">
        <v>103514</v>
      </c>
      <c r="G9" s="17">
        <f>SUM(E9/F9)*100-100</f>
        <v>-0.4144366945533875</v>
      </c>
    </row>
    <row r="10" spans="1:7" ht="18" customHeight="1">
      <c r="A10" s="58">
        <v>13</v>
      </c>
      <c r="B10" s="5" t="s">
        <v>26</v>
      </c>
      <c r="C10" s="56">
        <v>321228</v>
      </c>
      <c r="D10" s="49">
        <v>314277</v>
      </c>
      <c r="E10" s="49">
        <f aca="true" t="shared" si="0" ref="E10:E28">SUM(C10:D10)</f>
        <v>635505</v>
      </c>
      <c r="F10" s="166">
        <v>647583</v>
      </c>
      <c r="G10" s="17">
        <f>SUM(E10/F10)*100-100</f>
        <v>-1.865089108268748</v>
      </c>
    </row>
    <row r="11" spans="1:7" ht="18" customHeight="1">
      <c r="A11" s="58">
        <v>12</v>
      </c>
      <c r="B11" s="5" t="s">
        <v>86</v>
      </c>
      <c r="C11" s="56">
        <v>14609</v>
      </c>
      <c r="D11" s="49">
        <v>14503</v>
      </c>
      <c r="E11" s="49">
        <f t="shared" si="0"/>
        <v>29112</v>
      </c>
      <c r="F11" s="166">
        <v>28996</v>
      </c>
      <c r="G11" s="17">
        <f>SUM(E11/F11)*100-100</f>
        <v>0.400055180024836</v>
      </c>
    </row>
    <row r="12" spans="1:7" ht="18" customHeight="1">
      <c r="A12" s="58">
        <v>12</v>
      </c>
      <c r="B12" s="5" t="s">
        <v>87</v>
      </c>
      <c r="C12" s="56">
        <v>14450</v>
      </c>
      <c r="D12" s="49">
        <v>14454</v>
      </c>
      <c r="E12" s="49">
        <f t="shared" si="0"/>
        <v>28904</v>
      </c>
      <c r="F12" s="166">
        <v>28708</v>
      </c>
      <c r="G12" s="17">
        <f aca="true" t="shared" si="1" ref="G12:G30">SUM(E12/F12)*100-100</f>
        <v>0.6827365194370856</v>
      </c>
    </row>
    <row r="13" spans="1:7" ht="18" customHeight="1">
      <c r="A13" s="58">
        <v>13</v>
      </c>
      <c r="B13" s="5" t="s">
        <v>89</v>
      </c>
      <c r="C13" s="56">
        <v>35043</v>
      </c>
      <c r="D13" s="49">
        <v>34910</v>
      </c>
      <c r="E13" s="49">
        <f t="shared" si="0"/>
        <v>69953</v>
      </c>
      <c r="F13" s="166">
        <v>66786</v>
      </c>
      <c r="G13" s="17">
        <f t="shared" si="1"/>
        <v>4.742011798880014</v>
      </c>
    </row>
    <row r="14" spans="1:7" ht="18" customHeight="1">
      <c r="A14" s="58">
        <v>14</v>
      </c>
      <c r="B14" s="5" t="s">
        <v>91</v>
      </c>
      <c r="C14" s="56">
        <v>96457</v>
      </c>
      <c r="D14" s="49">
        <v>95969</v>
      </c>
      <c r="E14" s="49">
        <f t="shared" si="0"/>
        <v>192426</v>
      </c>
      <c r="F14" s="166">
        <v>178421</v>
      </c>
      <c r="G14" s="17">
        <f t="shared" si="1"/>
        <v>7.84941234495939</v>
      </c>
    </row>
    <row r="15" spans="1:7" ht="18" customHeight="1">
      <c r="A15" s="58">
        <v>13</v>
      </c>
      <c r="B15" s="5" t="s">
        <v>93</v>
      </c>
      <c r="C15" s="56">
        <v>47549</v>
      </c>
      <c r="D15" s="49">
        <v>48718</v>
      </c>
      <c r="E15" s="49">
        <f t="shared" si="0"/>
        <v>96267</v>
      </c>
      <c r="F15" s="166">
        <v>90048</v>
      </c>
      <c r="G15" s="17">
        <f t="shared" si="1"/>
        <v>6.906316631130068</v>
      </c>
    </row>
    <row r="16" spans="1:7" ht="18" customHeight="1">
      <c r="A16" s="58">
        <v>13</v>
      </c>
      <c r="B16" s="5" t="s">
        <v>95</v>
      </c>
      <c r="C16" s="56">
        <v>575</v>
      </c>
      <c r="D16" s="49">
        <v>575</v>
      </c>
      <c r="E16" s="49">
        <f t="shared" si="0"/>
        <v>1150</v>
      </c>
      <c r="F16" s="166">
        <v>610</v>
      </c>
      <c r="G16" s="17">
        <f t="shared" si="1"/>
        <v>88.52459016393445</v>
      </c>
    </row>
    <row r="17" spans="1:7" ht="18" customHeight="1">
      <c r="A17" s="58">
        <v>15</v>
      </c>
      <c r="B17" s="5" t="s">
        <v>27</v>
      </c>
      <c r="C17" s="56">
        <v>400823</v>
      </c>
      <c r="D17" s="49">
        <v>410140</v>
      </c>
      <c r="E17" s="49">
        <f t="shared" si="0"/>
        <v>810963</v>
      </c>
      <c r="F17" s="166">
        <v>667992</v>
      </c>
      <c r="G17" s="17">
        <f t="shared" si="1"/>
        <v>21.403100635935758</v>
      </c>
    </row>
    <row r="18" spans="1:7" ht="18" customHeight="1">
      <c r="A18" s="58">
        <v>13</v>
      </c>
      <c r="B18" s="5" t="s">
        <v>98</v>
      </c>
      <c r="C18" s="56">
        <v>86701</v>
      </c>
      <c r="D18" s="49">
        <v>90237</v>
      </c>
      <c r="E18" s="49">
        <f t="shared" si="0"/>
        <v>176938</v>
      </c>
      <c r="F18" s="166">
        <v>187722</v>
      </c>
      <c r="G18" s="17">
        <f t="shared" si="1"/>
        <v>-5.744664983326402</v>
      </c>
    </row>
    <row r="19" spans="1:7" ht="18" customHeight="1">
      <c r="A19" s="58">
        <v>18</v>
      </c>
      <c r="B19" s="5" t="s">
        <v>99</v>
      </c>
      <c r="C19" s="56">
        <v>80729</v>
      </c>
      <c r="D19" s="49">
        <v>65335</v>
      </c>
      <c r="E19" s="49">
        <f t="shared" si="0"/>
        <v>146064</v>
      </c>
      <c r="F19" s="166">
        <v>132163</v>
      </c>
      <c r="G19" s="17">
        <f t="shared" si="1"/>
        <v>10.51807238031823</v>
      </c>
    </row>
    <row r="20" spans="1:7" ht="18" customHeight="1">
      <c r="A20" s="58">
        <v>17</v>
      </c>
      <c r="B20" s="5" t="s">
        <v>100</v>
      </c>
      <c r="C20" s="56">
        <v>97</v>
      </c>
      <c r="D20" s="49">
        <v>99</v>
      </c>
      <c r="E20" s="49">
        <f t="shared" si="0"/>
        <v>196</v>
      </c>
      <c r="F20" s="166">
        <v>149</v>
      </c>
      <c r="G20" s="17">
        <f t="shared" si="1"/>
        <v>31.543624161073836</v>
      </c>
    </row>
    <row r="21" spans="1:7" ht="18" customHeight="1">
      <c r="A21" s="58">
        <v>13</v>
      </c>
      <c r="B21" s="5" t="s">
        <v>101</v>
      </c>
      <c r="C21" s="56">
        <v>83766</v>
      </c>
      <c r="D21" s="49">
        <v>81188</v>
      </c>
      <c r="E21" s="49">
        <f t="shared" si="0"/>
        <v>164954</v>
      </c>
      <c r="F21" s="166">
        <v>215707</v>
      </c>
      <c r="G21" s="17">
        <f t="shared" si="1"/>
        <v>-23.528675471820577</v>
      </c>
    </row>
    <row r="22" spans="1:7" ht="18" customHeight="1">
      <c r="A22" s="58">
        <v>13</v>
      </c>
      <c r="B22" s="5" t="s">
        <v>102</v>
      </c>
      <c r="C22" s="56">
        <v>62471</v>
      </c>
      <c r="D22" s="49">
        <v>62471</v>
      </c>
      <c r="E22" s="49">
        <f t="shared" si="0"/>
        <v>124942</v>
      </c>
      <c r="F22" s="166">
        <v>134864</v>
      </c>
      <c r="G22" s="17">
        <f t="shared" si="1"/>
        <v>-7.357041167398265</v>
      </c>
    </row>
    <row r="23" spans="1:7" ht="18" customHeight="1">
      <c r="A23" s="58">
        <v>17</v>
      </c>
      <c r="B23" s="5" t="s">
        <v>103</v>
      </c>
      <c r="C23" s="56">
        <v>1497383</v>
      </c>
      <c r="D23" s="49">
        <v>1495204</v>
      </c>
      <c r="E23" s="49">
        <f t="shared" si="0"/>
        <v>2992587</v>
      </c>
      <c r="F23" s="166">
        <v>2971718</v>
      </c>
      <c r="G23" s="17">
        <f t="shared" si="1"/>
        <v>0.7022537131719844</v>
      </c>
    </row>
    <row r="24" spans="1:7" ht="18" customHeight="1">
      <c r="A24" s="58">
        <v>13</v>
      </c>
      <c r="B24" s="5" t="s">
        <v>105</v>
      </c>
      <c r="C24" s="56">
        <v>20166</v>
      </c>
      <c r="D24" s="49">
        <v>19781</v>
      </c>
      <c r="E24" s="49">
        <f t="shared" si="0"/>
        <v>39947</v>
      </c>
      <c r="F24" s="166">
        <v>44486</v>
      </c>
      <c r="G24" s="17">
        <f t="shared" si="1"/>
        <v>-10.20320999865126</v>
      </c>
    </row>
    <row r="25" spans="1:9" ht="18" customHeight="1">
      <c r="A25" s="58">
        <v>13</v>
      </c>
      <c r="B25" s="5" t="s">
        <v>246</v>
      </c>
      <c r="C25" s="56">
        <v>150920</v>
      </c>
      <c r="D25" s="49">
        <v>148741</v>
      </c>
      <c r="E25" s="49">
        <f t="shared" si="0"/>
        <v>299661</v>
      </c>
      <c r="F25" s="166">
        <v>349943</v>
      </c>
      <c r="G25" s="17">
        <f t="shared" si="1"/>
        <v>-14.36862574762175</v>
      </c>
      <c r="I25" s="29"/>
    </row>
    <row r="26" spans="1:7" ht="18" customHeight="1">
      <c r="A26" s="58">
        <v>14</v>
      </c>
      <c r="B26" s="5" t="s">
        <v>106</v>
      </c>
      <c r="C26" s="56">
        <v>12004</v>
      </c>
      <c r="D26" s="49">
        <v>11888</v>
      </c>
      <c r="E26" s="49">
        <f t="shared" si="0"/>
        <v>23892</v>
      </c>
      <c r="F26" s="166">
        <v>22727</v>
      </c>
      <c r="G26" s="17">
        <f t="shared" si="1"/>
        <v>5.126061512738161</v>
      </c>
    </row>
    <row r="27" spans="1:7" ht="18" customHeight="1">
      <c r="A27" s="58">
        <v>13</v>
      </c>
      <c r="B27" s="5" t="s">
        <v>107</v>
      </c>
      <c r="C27" s="56">
        <v>256144</v>
      </c>
      <c r="D27" s="49">
        <v>371769</v>
      </c>
      <c r="E27" s="49">
        <f t="shared" si="0"/>
        <v>627913</v>
      </c>
      <c r="F27" s="166">
        <v>535661</v>
      </c>
      <c r="G27" s="17">
        <f t="shared" si="1"/>
        <v>17.222086356856295</v>
      </c>
    </row>
    <row r="28" spans="1:7" ht="18" customHeight="1">
      <c r="A28" s="58" t="s">
        <v>5</v>
      </c>
      <c r="B28" s="5" t="s">
        <v>206</v>
      </c>
      <c r="C28" s="56">
        <v>2871</v>
      </c>
      <c r="D28" s="49">
        <v>4377</v>
      </c>
      <c r="E28" s="49">
        <f t="shared" si="0"/>
        <v>7248</v>
      </c>
      <c r="F28" s="166">
        <v>25027</v>
      </c>
      <c r="G28" s="17">
        <f t="shared" si="1"/>
        <v>-71.03927758021337</v>
      </c>
    </row>
    <row r="29" spans="2:9" ht="12.75">
      <c r="B29" s="55"/>
      <c r="D29" s="49"/>
      <c r="E29" s="49"/>
      <c r="F29" s="166"/>
      <c r="G29" s="17"/>
      <c r="I29" s="5" t="s">
        <v>5</v>
      </c>
    </row>
    <row r="30" spans="2:7" ht="12.75">
      <c r="B30" s="111" t="s">
        <v>158</v>
      </c>
      <c r="C30" s="160">
        <f>SUM(C9:C28)</f>
        <v>3235617</v>
      </c>
      <c r="D30" s="179">
        <f>SUM(D9:D28)</f>
        <v>3336090</v>
      </c>
      <c r="E30" s="67">
        <f>SUM(E8:E29)</f>
        <v>6571707</v>
      </c>
      <c r="F30" s="167">
        <v>6432725</v>
      </c>
      <c r="G30" s="48">
        <f t="shared" si="1"/>
        <v>2.1605462692715776</v>
      </c>
    </row>
    <row r="31" spans="2:7" ht="12.75">
      <c r="B31" s="152"/>
      <c r="C31" s="67"/>
      <c r="D31" s="67"/>
      <c r="E31" s="67"/>
      <c r="F31" s="67"/>
      <c r="G31" s="48"/>
    </row>
    <row r="32" spans="2:6" ht="12.75">
      <c r="B32" s="69"/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  <row r="43" ht="12.75">
      <c r="F43" s="29"/>
    </row>
    <row r="44" ht="12.75">
      <c r="F44" s="29"/>
    </row>
    <row r="45" ht="12.75">
      <c r="F45" s="29"/>
    </row>
    <row r="46" spans="6:7" ht="12.75">
      <c r="F46" s="29"/>
      <c r="G46" s="5">
        <v>5</v>
      </c>
    </row>
    <row r="47" ht="12.75">
      <c r="F47" s="29"/>
    </row>
    <row r="48" ht="12.75">
      <c r="F48" s="29"/>
    </row>
  </sheetData>
  <mergeCells count="5">
    <mergeCell ref="C4:F4"/>
    <mergeCell ref="A4:A6"/>
    <mergeCell ref="B4:B6"/>
    <mergeCell ref="G4:G6"/>
    <mergeCell ref="C5:E5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I44"/>
  <sheetViews>
    <sheetView workbookViewId="0" topLeftCell="A1">
      <selection activeCell="H1" sqref="H1"/>
    </sheetView>
  </sheetViews>
  <sheetFormatPr defaultColWidth="11.421875" defaultRowHeight="12.75"/>
  <cols>
    <col min="1" max="1" width="7.8515625" style="5" customWidth="1"/>
    <col min="2" max="2" width="30.421875" style="5" bestFit="1" customWidth="1"/>
    <col min="3" max="6" width="10.8515625" style="5" customWidth="1"/>
    <col min="7" max="7" width="13.8515625" style="5" customWidth="1"/>
    <col min="8" max="16384" width="11.421875" style="5" customWidth="1"/>
  </cols>
  <sheetData>
    <row r="1" s="3" customFormat="1" ht="12.75">
      <c r="A1" s="3" t="s">
        <v>195</v>
      </c>
    </row>
    <row r="2" s="3" customFormat="1" ht="12.75">
      <c r="A2" s="3" t="s">
        <v>244</v>
      </c>
    </row>
    <row r="3" spans="1:7" s="3" customFormat="1" ht="21" customHeight="1">
      <c r="A3" s="8"/>
      <c r="B3" s="8"/>
      <c r="C3" s="8"/>
      <c r="D3" s="8"/>
      <c r="E3" s="8"/>
      <c r="F3" s="8"/>
      <c r="G3" s="8"/>
    </row>
    <row r="4" spans="1:7" ht="21" customHeight="1">
      <c r="A4" s="208" t="s">
        <v>32</v>
      </c>
      <c r="B4" s="203" t="s">
        <v>0</v>
      </c>
      <c r="C4" s="232" t="s">
        <v>14</v>
      </c>
      <c r="D4" s="233"/>
      <c r="E4" s="233"/>
      <c r="F4" s="237"/>
      <c r="G4" s="183" t="s">
        <v>249</v>
      </c>
    </row>
    <row r="5" spans="1:7" ht="21" customHeight="1">
      <c r="A5" s="252"/>
      <c r="B5" s="256"/>
      <c r="C5" s="232" t="s">
        <v>220</v>
      </c>
      <c r="D5" s="233"/>
      <c r="E5" s="233"/>
      <c r="F5" s="237"/>
      <c r="G5" s="230"/>
    </row>
    <row r="6" spans="1:7" ht="20.25" customHeight="1">
      <c r="A6" s="253"/>
      <c r="B6" s="256"/>
      <c r="C6" s="250">
        <v>2008</v>
      </c>
      <c r="D6" s="251"/>
      <c r="E6" s="255"/>
      <c r="F6" s="180">
        <v>2007</v>
      </c>
      <c r="G6" s="248"/>
    </row>
    <row r="7" spans="1:9" ht="21.75" customHeight="1">
      <c r="A7" s="254"/>
      <c r="B7" s="236"/>
      <c r="C7" s="51" t="s">
        <v>12</v>
      </c>
      <c r="D7" s="39" t="s">
        <v>13</v>
      </c>
      <c r="E7" s="10" t="s">
        <v>4</v>
      </c>
      <c r="F7" s="10" t="s">
        <v>4</v>
      </c>
      <c r="G7" s="249"/>
      <c r="I7" s="57"/>
    </row>
    <row r="8" spans="1:3" ht="12.75">
      <c r="A8" s="58"/>
      <c r="C8" s="53"/>
    </row>
    <row r="9" spans="1:7" ht="18" customHeight="1">
      <c r="A9" s="58">
        <v>14</v>
      </c>
      <c r="B9" s="5" t="s">
        <v>3</v>
      </c>
      <c r="C9" s="54">
        <v>732</v>
      </c>
      <c r="D9" s="29">
        <v>724</v>
      </c>
      <c r="E9" s="29">
        <f>SUM(C9:D9)</f>
        <v>1456</v>
      </c>
      <c r="F9" s="29">
        <v>1075</v>
      </c>
      <c r="G9" s="17">
        <f>SUM(E9/F9)*100-100</f>
        <v>35.44186046511629</v>
      </c>
    </row>
    <row r="10" spans="1:7" ht="18" customHeight="1">
      <c r="A10" s="58">
        <v>14</v>
      </c>
      <c r="B10" s="5" t="s">
        <v>83</v>
      </c>
      <c r="C10" s="54">
        <v>664</v>
      </c>
      <c r="D10" s="29">
        <v>664</v>
      </c>
      <c r="E10" s="29">
        <f aca="true" t="shared" si="0" ref="E10:E38">SUM(C10:D10)</f>
        <v>1328</v>
      </c>
      <c r="F10" s="29">
        <v>1138</v>
      </c>
      <c r="G10" s="17">
        <f aca="true" t="shared" si="1" ref="G10:G40">SUM(E10/F10)*100-100</f>
        <v>16.695957820738144</v>
      </c>
    </row>
    <row r="11" spans="1:7" ht="18" customHeight="1">
      <c r="A11" s="58">
        <v>17</v>
      </c>
      <c r="B11" s="5" t="s">
        <v>84</v>
      </c>
      <c r="C11" s="54">
        <v>17</v>
      </c>
      <c r="D11" s="29">
        <v>17</v>
      </c>
      <c r="E11" s="29">
        <f t="shared" si="0"/>
        <v>34</v>
      </c>
      <c r="F11" s="29">
        <v>40</v>
      </c>
      <c r="G11" s="17">
        <f t="shared" si="1"/>
        <v>-15</v>
      </c>
    </row>
    <row r="12" spans="1:7" ht="18" customHeight="1">
      <c r="A12" s="58">
        <v>13</v>
      </c>
      <c r="B12" s="5" t="s">
        <v>26</v>
      </c>
      <c r="C12" s="54">
        <v>2306</v>
      </c>
      <c r="D12" s="29">
        <v>2306</v>
      </c>
      <c r="E12" s="29">
        <f t="shared" si="0"/>
        <v>4612</v>
      </c>
      <c r="F12" s="29">
        <v>4820</v>
      </c>
      <c r="G12" s="17">
        <f t="shared" si="1"/>
        <v>-4.315352697095435</v>
      </c>
    </row>
    <row r="13" spans="1:7" ht="18" customHeight="1">
      <c r="A13" s="58">
        <v>16</v>
      </c>
      <c r="B13" s="5" t="s">
        <v>85</v>
      </c>
      <c r="C13" s="56">
        <v>2</v>
      </c>
      <c r="D13" s="49">
        <v>2</v>
      </c>
      <c r="E13" s="29">
        <f t="shared" si="0"/>
        <v>4</v>
      </c>
      <c r="F13" s="49" t="s">
        <v>141</v>
      </c>
      <c r="G13" s="59" t="s">
        <v>147</v>
      </c>
    </row>
    <row r="14" spans="1:7" ht="18" customHeight="1">
      <c r="A14" s="58">
        <v>12</v>
      </c>
      <c r="B14" s="5" t="s">
        <v>86</v>
      </c>
      <c r="C14" s="54">
        <v>701</v>
      </c>
      <c r="D14" s="29">
        <v>701</v>
      </c>
      <c r="E14" s="29">
        <f t="shared" si="0"/>
        <v>1402</v>
      </c>
      <c r="F14" s="156">
        <v>1192</v>
      </c>
      <c r="G14" s="17">
        <f t="shared" si="1"/>
        <v>17.61744966442953</v>
      </c>
    </row>
    <row r="15" spans="1:7" ht="18" customHeight="1">
      <c r="A15" s="58">
        <v>12</v>
      </c>
      <c r="B15" s="5" t="s">
        <v>248</v>
      </c>
      <c r="C15" s="54">
        <v>540</v>
      </c>
      <c r="D15" s="29">
        <v>540</v>
      </c>
      <c r="E15" s="29">
        <f t="shared" si="0"/>
        <v>1080</v>
      </c>
      <c r="F15" s="29">
        <v>1028</v>
      </c>
      <c r="G15" s="17">
        <f t="shared" si="1"/>
        <v>5.058365758754874</v>
      </c>
    </row>
    <row r="16" spans="1:7" ht="18" customHeight="1">
      <c r="A16" s="58">
        <v>14</v>
      </c>
      <c r="B16" s="5" t="s">
        <v>88</v>
      </c>
      <c r="C16" s="54">
        <v>46</v>
      </c>
      <c r="D16" s="29">
        <v>46</v>
      </c>
      <c r="E16" s="29">
        <f t="shared" si="0"/>
        <v>92</v>
      </c>
      <c r="F16" s="29">
        <v>72</v>
      </c>
      <c r="G16" s="17">
        <f t="shared" si="1"/>
        <v>27.77777777777777</v>
      </c>
    </row>
    <row r="17" spans="1:7" ht="18" customHeight="1">
      <c r="A17" s="58">
        <v>13</v>
      </c>
      <c r="B17" s="5" t="s">
        <v>89</v>
      </c>
      <c r="C17" s="54">
        <v>719</v>
      </c>
      <c r="D17" s="65">
        <v>719</v>
      </c>
      <c r="E17" s="29">
        <f t="shared" si="0"/>
        <v>1438</v>
      </c>
      <c r="F17" s="29">
        <v>1068</v>
      </c>
      <c r="G17" s="17">
        <f t="shared" si="1"/>
        <v>34.64419475655433</v>
      </c>
    </row>
    <row r="18" spans="1:7" ht="18" customHeight="1">
      <c r="A18" s="58">
        <v>17</v>
      </c>
      <c r="B18" s="5" t="s">
        <v>90</v>
      </c>
      <c r="C18" s="54">
        <v>12</v>
      </c>
      <c r="D18" s="65">
        <v>12</v>
      </c>
      <c r="E18" s="29">
        <f t="shared" si="0"/>
        <v>24</v>
      </c>
      <c r="F18" s="29">
        <v>68</v>
      </c>
      <c r="G18" s="59" t="s">
        <v>147</v>
      </c>
    </row>
    <row r="19" spans="1:7" ht="18" customHeight="1">
      <c r="A19" s="58">
        <v>14</v>
      </c>
      <c r="B19" s="5" t="s">
        <v>91</v>
      </c>
      <c r="C19" s="54">
        <v>457</v>
      </c>
      <c r="D19" s="65">
        <v>453</v>
      </c>
      <c r="E19" s="29">
        <f t="shared" si="0"/>
        <v>910</v>
      </c>
      <c r="F19" s="29">
        <v>1048</v>
      </c>
      <c r="G19" s="17">
        <f t="shared" si="1"/>
        <v>-13.167938931297712</v>
      </c>
    </row>
    <row r="20" spans="1:7" ht="18" customHeight="1">
      <c r="A20" s="58">
        <v>14</v>
      </c>
      <c r="B20" s="5" t="s">
        <v>92</v>
      </c>
      <c r="C20" s="54">
        <v>1</v>
      </c>
      <c r="D20" s="65">
        <v>1</v>
      </c>
      <c r="E20" s="29">
        <f t="shared" si="0"/>
        <v>2</v>
      </c>
      <c r="F20" s="49">
        <v>4</v>
      </c>
      <c r="G20" s="59" t="s">
        <v>147</v>
      </c>
    </row>
    <row r="21" spans="1:7" ht="18" customHeight="1">
      <c r="A21" s="58">
        <v>13</v>
      </c>
      <c r="B21" s="5" t="s">
        <v>93</v>
      </c>
      <c r="C21" s="54">
        <v>880</v>
      </c>
      <c r="D21" s="65">
        <v>880</v>
      </c>
      <c r="E21" s="29">
        <f t="shared" si="0"/>
        <v>1760</v>
      </c>
      <c r="F21" s="29">
        <v>1778</v>
      </c>
      <c r="G21" s="17">
        <f t="shared" si="1"/>
        <v>-1.0123734533183324</v>
      </c>
    </row>
    <row r="22" spans="1:7" ht="18" customHeight="1">
      <c r="A22" s="58">
        <v>14</v>
      </c>
      <c r="B22" s="5" t="s">
        <v>94</v>
      </c>
      <c r="C22" s="56" t="s">
        <v>141</v>
      </c>
      <c r="D22" s="49" t="s">
        <v>141</v>
      </c>
      <c r="E22" s="49" t="s">
        <v>141</v>
      </c>
      <c r="F22" s="49" t="s">
        <v>141</v>
      </c>
      <c r="G22" s="59" t="s">
        <v>147</v>
      </c>
    </row>
    <row r="23" spans="1:7" ht="18" customHeight="1">
      <c r="A23" s="58">
        <v>13</v>
      </c>
      <c r="B23" s="5" t="s">
        <v>95</v>
      </c>
      <c r="C23" s="54">
        <v>181</v>
      </c>
      <c r="D23" s="65">
        <v>181</v>
      </c>
      <c r="E23" s="29">
        <f t="shared" si="0"/>
        <v>362</v>
      </c>
      <c r="F23" s="29">
        <v>212</v>
      </c>
      <c r="G23" s="17">
        <f t="shared" si="1"/>
        <v>70.75471698113208</v>
      </c>
    </row>
    <row r="24" spans="1:7" ht="18" customHeight="1">
      <c r="A24" s="58">
        <v>13</v>
      </c>
      <c r="B24" s="5" t="s">
        <v>96</v>
      </c>
      <c r="C24" s="56" t="s">
        <v>141</v>
      </c>
      <c r="D24" s="49" t="s">
        <v>141</v>
      </c>
      <c r="E24" s="49" t="s">
        <v>141</v>
      </c>
      <c r="F24" s="49" t="s">
        <v>141</v>
      </c>
      <c r="G24" s="59" t="s">
        <v>147</v>
      </c>
    </row>
    <row r="25" spans="1:7" ht="18" customHeight="1">
      <c r="A25" s="58">
        <v>12</v>
      </c>
      <c r="B25" s="5" t="s">
        <v>97</v>
      </c>
      <c r="C25" s="56">
        <v>5</v>
      </c>
      <c r="D25" s="49">
        <v>5</v>
      </c>
      <c r="E25" s="29">
        <f t="shared" si="0"/>
        <v>10</v>
      </c>
      <c r="F25" s="49" t="s">
        <v>141</v>
      </c>
      <c r="G25" s="59" t="s">
        <v>147</v>
      </c>
    </row>
    <row r="26" spans="1:7" ht="18" customHeight="1">
      <c r="A26" s="58">
        <v>15</v>
      </c>
      <c r="B26" s="5" t="s">
        <v>27</v>
      </c>
      <c r="C26" s="54">
        <v>816</v>
      </c>
      <c r="D26" s="29">
        <v>816</v>
      </c>
      <c r="E26" s="29">
        <f t="shared" si="0"/>
        <v>1632</v>
      </c>
      <c r="F26" s="29">
        <v>1618</v>
      </c>
      <c r="G26" s="17">
        <f t="shared" si="1"/>
        <v>0.865265760197758</v>
      </c>
    </row>
    <row r="27" spans="1:7" ht="18" customHeight="1">
      <c r="A27" s="58">
        <v>13</v>
      </c>
      <c r="B27" s="5" t="s">
        <v>98</v>
      </c>
      <c r="C27" s="54">
        <v>3011</v>
      </c>
      <c r="D27" s="29">
        <v>3011</v>
      </c>
      <c r="E27" s="29">
        <f t="shared" si="0"/>
        <v>6022</v>
      </c>
      <c r="F27" s="29">
        <v>5344</v>
      </c>
      <c r="G27" s="17">
        <f t="shared" si="1"/>
        <v>12.687125748502993</v>
      </c>
    </row>
    <row r="28" spans="1:7" ht="18" customHeight="1">
      <c r="A28" s="58">
        <v>18</v>
      </c>
      <c r="B28" s="5" t="s">
        <v>99</v>
      </c>
      <c r="C28" s="54">
        <v>3073</v>
      </c>
      <c r="D28" s="29">
        <v>3072</v>
      </c>
      <c r="E28" s="29">
        <f t="shared" si="0"/>
        <v>6145</v>
      </c>
      <c r="F28" s="29">
        <v>6107</v>
      </c>
      <c r="G28" s="17">
        <f t="shared" si="1"/>
        <v>0.6222367774684869</v>
      </c>
    </row>
    <row r="29" spans="1:7" ht="18" customHeight="1">
      <c r="A29" s="58">
        <v>17</v>
      </c>
      <c r="B29" s="5" t="s">
        <v>100</v>
      </c>
      <c r="C29" s="54">
        <v>21</v>
      </c>
      <c r="D29" s="29">
        <v>21</v>
      </c>
      <c r="E29" s="29">
        <f t="shared" si="0"/>
        <v>42</v>
      </c>
      <c r="F29" s="29">
        <v>82</v>
      </c>
      <c r="G29" s="17">
        <f t="shared" si="1"/>
        <v>-48.78048780487805</v>
      </c>
    </row>
    <row r="30" spans="1:7" ht="18" customHeight="1">
      <c r="A30" s="58">
        <v>13</v>
      </c>
      <c r="B30" s="5" t="s">
        <v>101</v>
      </c>
      <c r="C30" s="54">
        <v>1122</v>
      </c>
      <c r="D30" s="29">
        <v>1122</v>
      </c>
      <c r="E30" s="29">
        <f t="shared" si="0"/>
        <v>2244</v>
      </c>
      <c r="F30" s="29">
        <v>2864</v>
      </c>
      <c r="G30" s="17">
        <f t="shared" si="1"/>
        <v>-21.64804469273743</v>
      </c>
    </row>
    <row r="31" spans="1:7" ht="18" customHeight="1">
      <c r="A31" s="58">
        <v>13</v>
      </c>
      <c r="B31" s="5" t="s">
        <v>102</v>
      </c>
      <c r="C31" s="54">
        <v>881</v>
      </c>
      <c r="D31" s="29">
        <v>881</v>
      </c>
      <c r="E31" s="29">
        <f t="shared" si="0"/>
        <v>1762</v>
      </c>
      <c r="F31" s="29">
        <v>1688</v>
      </c>
      <c r="G31" s="17">
        <f t="shared" si="1"/>
        <v>4.383886255924168</v>
      </c>
    </row>
    <row r="32" spans="1:7" ht="18" customHeight="1">
      <c r="A32" s="58">
        <v>17</v>
      </c>
      <c r="B32" s="5" t="s">
        <v>103</v>
      </c>
      <c r="C32" s="54">
        <v>8465</v>
      </c>
      <c r="D32" s="29">
        <v>8465</v>
      </c>
      <c r="E32" s="29">
        <f t="shared" si="0"/>
        <v>16930</v>
      </c>
      <c r="F32" s="29">
        <v>17464</v>
      </c>
      <c r="G32" s="17">
        <f t="shared" si="1"/>
        <v>-3.05771873568483</v>
      </c>
    </row>
    <row r="33" spans="1:7" ht="18" customHeight="1">
      <c r="A33" s="58">
        <v>16</v>
      </c>
      <c r="B33" s="5" t="s">
        <v>104</v>
      </c>
      <c r="C33" s="54">
        <v>54</v>
      </c>
      <c r="D33" s="29">
        <v>54</v>
      </c>
      <c r="E33" s="29">
        <f t="shared" si="0"/>
        <v>108</v>
      </c>
      <c r="F33" s="29">
        <v>110</v>
      </c>
      <c r="G33" s="17">
        <f t="shared" si="1"/>
        <v>-1.818181818181813</v>
      </c>
    </row>
    <row r="34" spans="1:7" ht="18" customHeight="1">
      <c r="A34" s="58">
        <v>13</v>
      </c>
      <c r="B34" s="5" t="s">
        <v>105</v>
      </c>
      <c r="C34" s="54">
        <v>396</v>
      </c>
      <c r="D34" s="29">
        <v>396</v>
      </c>
      <c r="E34" s="29">
        <f t="shared" si="0"/>
        <v>792</v>
      </c>
      <c r="F34" s="29">
        <v>836</v>
      </c>
      <c r="G34" s="17">
        <f t="shared" si="1"/>
        <v>-5.26315789473685</v>
      </c>
    </row>
    <row r="35" spans="1:7" ht="18" customHeight="1">
      <c r="A35" s="58">
        <v>13</v>
      </c>
      <c r="B35" s="5" t="s">
        <v>246</v>
      </c>
      <c r="C35" s="54">
        <v>1558</v>
      </c>
      <c r="D35" s="29">
        <v>1558</v>
      </c>
      <c r="E35" s="29">
        <f t="shared" si="0"/>
        <v>3116</v>
      </c>
      <c r="F35" s="29">
        <v>3968</v>
      </c>
      <c r="G35" s="17">
        <f>SUM(E35/F35)*100-100</f>
        <v>-21.471774193548384</v>
      </c>
    </row>
    <row r="36" spans="1:7" ht="18" customHeight="1">
      <c r="A36" s="58">
        <v>14</v>
      </c>
      <c r="B36" s="5" t="s">
        <v>106</v>
      </c>
      <c r="C36" s="54">
        <v>116</v>
      </c>
      <c r="D36" s="29">
        <v>116</v>
      </c>
      <c r="E36" s="29">
        <f t="shared" si="0"/>
        <v>232</v>
      </c>
      <c r="F36" s="29">
        <v>206</v>
      </c>
      <c r="G36" s="17">
        <f t="shared" si="1"/>
        <v>12.62135922330097</v>
      </c>
    </row>
    <row r="37" spans="1:7" ht="18" customHeight="1">
      <c r="A37" s="58">
        <v>13</v>
      </c>
      <c r="B37" s="5" t="s">
        <v>107</v>
      </c>
      <c r="C37" s="54">
        <v>3202</v>
      </c>
      <c r="D37" s="29">
        <v>3202</v>
      </c>
      <c r="E37" s="29">
        <f t="shared" si="0"/>
        <v>6404</v>
      </c>
      <c r="F37" s="29">
        <v>6322</v>
      </c>
      <c r="G37" s="17">
        <f t="shared" si="1"/>
        <v>1.2970578930718233</v>
      </c>
    </row>
    <row r="38" spans="1:7" ht="18" customHeight="1">
      <c r="A38" s="58" t="s">
        <v>5</v>
      </c>
      <c r="B38" s="5" t="s">
        <v>206</v>
      </c>
      <c r="C38" s="54">
        <v>123</v>
      </c>
      <c r="D38" s="29">
        <v>123</v>
      </c>
      <c r="E38" s="29">
        <f t="shared" si="0"/>
        <v>246</v>
      </c>
      <c r="F38" s="29">
        <v>1100</v>
      </c>
      <c r="G38" s="17">
        <f t="shared" si="1"/>
        <v>-77.63636363636364</v>
      </c>
    </row>
    <row r="39" spans="3:7" ht="12.75">
      <c r="C39" s="159"/>
      <c r="E39" s="29"/>
      <c r="F39" s="29"/>
      <c r="G39" s="17"/>
    </row>
    <row r="40" spans="2:7" ht="12.75">
      <c r="B40" s="69" t="s">
        <v>158</v>
      </c>
      <c r="C40" s="157">
        <f>SUM(C9:C38)</f>
        <v>30101</v>
      </c>
      <c r="D40" s="158">
        <f>SUM(D9:D38)</f>
        <v>30088</v>
      </c>
      <c r="E40" s="62">
        <f>SUM(E9:E38)</f>
        <v>60189</v>
      </c>
      <c r="F40" s="62">
        <v>61252</v>
      </c>
      <c r="G40" s="48">
        <f t="shared" si="1"/>
        <v>-1.7354535362110681</v>
      </c>
    </row>
    <row r="42" ht="14.25">
      <c r="A42" s="150"/>
    </row>
    <row r="43" spans="3:4" ht="12.75">
      <c r="C43" s="29"/>
      <c r="D43" s="29"/>
    </row>
    <row r="44" ht="12.75">
      <c r="A44" s="15">
        <v>6</v>
      </c>
    </row>
  </sheetData>
  <mergeCells count="6">
    <mergeCell ref="A4:A7"/>
    <mergeCell ref="G4:G7"/>
    <mergeCell ref="C6:E6"/>
    <mergeCell ref="B4:B7"/>
    <mergeCell ref="C4:F4"/>
    <mergeCell ref="C5:F5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P41"/>
  <sheetViews>
    <sheetView workbookViewId="0" topLeftCell="A1">
      <selection activeCell="J1" sqref="J1"/>
    </sheetView>
  </sheetViews>
  <sheetFormatPr defaultColWidth="11.421875" defaultRowHeight="12.75"/>
  <cols>
    <col min="1" max="1" width="24.8515625" style="5" customWidth="1"/>
    <col min="2" max="2" width="9.57421875" style="5" customWidth="1"/>
    <col min="3" max="4" width="10.140625" style="5" customWidth="1"/>
    <col min="5" max="5" width="9.28125" style="5" customWidth="1"/>
    <col min="6" max="6" width="10.421875" style="5" customWidth="1"/>
    <col min="7" max="7" width="10.140625" style="5" customWidth="1"/>
    <col min="8" max="8" width="12.421875" style="5" customWidth="1"/>
    <col min="9" max="16384" width="11.421875" style="5" customWidth="1"/>
  </cols>
  <sheetData>
    <row r="1" s="3" customFormat="1" ht="12.75">
      <c r="A1" s="3" t="s">
        <v>193</v>
      </c>
    </row>
    <row r="2" s="3" customFormat="1" ht="12.75">
      <c r="A2" s="3" t="s">
        <v>250</v>
      </c>
    </row>
    <row r="3" spans="1:8" s="3" customFormat="1" ht="15" customHeight="1">
      <c r="A3" s="8"/>
      <c r="H3" s="8"/>
    </row>
    <row r="4" spans="1:8" ht="20.25" customHeight="1">
      <c r="A4" s="206" t="s">
        <v>17</v>
      </c>
      <c r="B4" s="232" t="s">
        <v>15</v>
      </c>
      <c r="C4" s="233"/>
      <c r="D4" s="233"/>
      <c r="E4" s="233"/>
      <c r="F4" s="233"/>
      <c r="G4" s="237"/>
      <c r="H4" s="183" t="s">
        <v>251</v>
      </c>
    </row>
    <row r="5" spans="1:8" ht="20.25" customHeight="1">
      <c r="A5" s="234"/>
      <c r="B5" s="232" t="s">
        <v>221</v>
      </c>
      <c r="C5" s="233"/>
      <c r="D5" s="233"/>
      <c r="E5" s="233"/>
      <c r="F5" s="233"/>
      <c r="G5" s="237"/>
      <c r="H5" s="230"/>
    </row>
    <row r="6" spans="1:8" ht="20.25" customHeight="1">
      <c r="A6" s="234"/>
      <c r="B6" s="232">
        <v>2008</v>
      </c>
      <c r="C6" s="233"/>
      <c r="D6" s="237"/>
      <c r="E6" s="232">
        <v>2007</v>
      </c>
      <c r="F6" s="233"/>
      <c r="G6" s="237"/>
      <c r="H6" s="248"/>
    </row>
    <row r="7" spans="1:10" ht="46.5" customHeight="1">
      <c r="A7" s="235"/>
      <c r="B7" s="10" t="s">
        <v>16</v>
      </c>
      <c r="C7" s="51" t="s">
        <v>222</v>
      </c>
      <c r="D7" s="39" t="s">
        <v>223</v>
      </c>
      <c r="E7" s="10" t="s">
        <v>16</v>
      </c>
      <c r="F7" s="51" t="s">
        <v>222</v>
      </c>
      <c r="G7" s="39" t="s">
        <v>223</v>
      </c>
      <c r="H7" s="249"/>
      <c r="J7" s="5" t="s">
        <v>5</v>
      </c>
    </row>
    <row r="8" spans="1:8" ht="18" customHeight="1">
      <c r="A8" s="137" t="s">
        <v>19</v>
      </c>
      <c r="B8" s="138">
        <v>42</v>
      </c>
      <c r="C8" s="34">
        <v>70865</v>
      </c>
      <c r="D8" s="139">
        <v>91786</v>
      </c>
      <c r="E8" s="139">
        <v>56</v>
      </c>
      <c r="F8" s="34">
        <v>75412</v>
      </c>
      <c r="G8" s="139">
        <v>90667</v>
      </c>
      <c r="H8" s="60">
        <f>SUM(B8/E8)*100-100</f>
        <v>-25</v>
      </c>
    </row>
    <row r="9" spans="1:8" ht="18" customHeight="1">
      <c r="A9" s="30" t="s">
        <v>18</v>
      </c>
      <c r="B9" s="33">
        <v>60</v>
      </c>
      <c r="C9" s="34">
        <v>853637</v>
      </c>
      <c r="D9" s="34">
        <v>122344</v>
      </c>
      <c r="E9" s="66">
        <v>52</v>
      </c>
      <c r="F9" s="34">
        <v>738081</v>
      </c>
      <c r="G9" s="34">
        <v>91002</v>
      </c>
      <c r="H9" s="60">
        <f>SUM(B9/E9)*100-100</f>
        <v>15.384615384615373</v>
      </c>
    </row>
    <row r="10" spans="1:8" ht="18" customHeight="1">
      <c r="A10" s="30" t="s">
        <v>129</v>
      </c>
      <c r="B10" s="33">
        <v>5117</v>
      </c>
      <c r="C10" s="34">
        <v>299367</v>
      </c>
      <c r="D10" s="34">
        <v>77018</v>
      </c>
      <c r="E10" s="66">
        <v>6445</v>
      </c>
      <c r="F10" s="34">
        <v>69711</v>
      </c>
      <c r="G10" s="34">
        <v>17204</v>
      </c>
      <c r="H10" s="60">
        <f>SUM(B10/E10)*100-100</f>
        <v>-20.605120248254465</v>
      </c>
    </row>
    <row r="11" spans="1:8" ht="18" customHeight="1">
      <c r="A11" s="30" t="s">
        <v>130</v>
      </c>
      <c r="B11" s="33">
        <v>22924</v>
      </c>
      <c r="C11" s="34">
        <v>7548213</v>
      </c>
      <c r="D11" s="34">
        <v>2587661</v>
      </c>
      <c r="E11" s="66">
        <v>22239</v>
      </c>
      <c r="F11" s="34">
        <v>7289462</v>
      </c>
      <c r="G11" s="34">
        <v>2704296</v>
      </c>
      <c r="H11" s="60">
        <f aca="true" t="shared" si="0" ref="H11:H17">SUM(B11/E11)*100-100</f>
        <v>3.0801744682764394</v>
      </c>
    </row>
    <row r="12" spans="1:8" ht="18" customHeight="1">
      <c r="A12" s="30" t="s">
        <v>131</v>
      </c>
      <c r="B12" s="33">
        <v>1164</v>
      </c>
      <c r="C12" s="34">
        <v>3462471</v>
      </c>
      <c r="D12" s="34">
        <v>5358150</v>
      </c>
      <c r="E12" s="66">
        <v>1162</v>
      </c>
      <c r="F12" s="34">
        <v>2705488</v>
      </c>
      <c r="G12" s="34">
        <v>4242641</v>
      </c>
      <c r="H12" s="60">
        <f t="shared" si="0"/>
        <v>0.17211703958692226</v>
      </c>
    </row>
    <row r="13" spans="1:8" ht="18" customHeight="1">
      <c r="A13" s="30" t="s">
        <v>132</v>
      </c>
      <c r="B13" s="33">
        <v>92</v>
      </c>
      <c r="C13" s="34">
        <v>2909</v>
      </c>
      <c r="D13" s="34">
        <v>5178</v>
      </c>
      <c r="E13" s="66">
        <v>36</v>
      </c>
      <c r="F13" s="34">
        <v>2049</v>
      </c>
      <c r="G13" s="34">
        <v>3218</v>
      </c>
      <c r="H13" s="60">
        <f t="shared" si="0"/>
        <v>155.55555555555554</v>
      </c>
    </row>
    <row r="14" spans="1:8" ht="18" customHeight="1">
      <c r="A14" s="30" t="s">
        <v>133</v>
      </c>
      <c r="B14" s="33">
        <v>173</v>
      </c>
      <c r="C14" s="34">
        <v>434547</v>
      </c>
      <c r="D14" s="34">
        <v>533056</v>
      </c>
      <c r="E14" s="66">
        <v>259</v>
      </c>
      <c r="F14" s="34">
        <v>337864</v>
      </c>
      <c r="G14" s="34">
        <v>436124</v>
      </c>
      <c r="H14" s="60">
        <f t="shared" si="0"/>
        <v>-33.20463320463321</v>
      </c>
    </row>
    <row r="15" spans="1:8" ht="18" customHeight="1">
      <c r="A15" s="30" t="s">
        <v>134</v>
      </c>
      <c r="B15" s="33">
        <v>509</v>
      </c>
      <c r="C15" s="34">
        <v>2220378</v>
      </c>
      <c r="D15" s="34">
        <v>3559910</v>
      </c>
      <c r="E15" s="66">
        <v>372</v>
      </c>
      <c r="F15" s="34">
        <v>1910766</v>
      </c>
      <c r="G15" s="34">
        <v>3107975</v>
      </c>
      <c r="H15" s="60">
        <f t="shared" si="0"/>
        <v>36.8279569892473</v>
      </c>
    </row>
    <row r="16" spans="1:16" ht="18" customHeight="1">
      <c r="A16" s="30" t="s">
        <v>108</v>
      </c>
      <c r="B16" s="33">
        <v>20</v>
      </c>
      <c r="C16" s="34">
        <v>45212</v>
      </c>
      <c r="D16" s="34">
        <v>96355</v>
      </c>
      <c r="E16" s="66">
        <v>5</v>
      </c>
      <c r="F16" s="34">
        <v>24145</v>
      </c>
      <c r="G16" s="34">
        <v>34129</v>
      </c>
      <c r="H16" s="60">
        <f t="shared" si="0"/>
        <v>300</v>
      </c>
      <c r="I16" s="64"/>
      <c r="J16" s="65"/>
      <c r="K16" s="65"/>
      <c r="L16" s="65"/>
      <c r="M16" s="65"/>
      <c r="N16" s="65"/>
      <c r="O16" s="65"/>
      <c r="P16" s="65"/>
    </row>
    <row r="17" spans="1:8" ht="24" customHeight="1">
      <c r="A17" s="135" t="s">
        <v>140</v>
      </c>
      <c r="B17" s="70">
        <f aca="true" t="shared" si="1" ref="B17:G17">SUM(B8:B16)</f>
        <v>30101</v>
      </c>
      <c r="C17" s="71">
        <f t="shared" si="1"/>
        <v>14937599</v>
      </c>
      <c r="D17" s="71">
        <f t="shared" si="1"/>
        <v>12431458</v>
      </c>
      <c r="E17" s="71">
        <f t="shared" si="1"/>
        <v>30626</v>
      </c>
      <c r="F17" s="71">
        <f t="shared" si="1"/>
        <v>13152978</v>
      </c>
      <c r="G17" s="71">
        <f t="shared" si="1"/>
        <v>10727256</v>
      </c>
      <c r="H17" s="61">
        <f t="shared" si="0"/>
        <v>-1.714229739437073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spans="1:8" ht="12.75">
      <c r="A24" s="3" t="s">
        <v>160</v>
      </c>
      <c r="B24" s="1"/>
      <c r="C24" s="1"/>
      <c r="D24" s="1"/>
      <c r="E24" s="1"/>
      <c r="F24" s="1"/>
      <c r="G24" s="1"/>
      <c r="H24" s="1"/>
    </row>
    <row r="25" spans="1:8" ht="12.75">
      <c r="A25" s="3" t="s">
        <v>252</v>
      </c>
      <c r="B25" s="1"/>
      <c r="C25" s="1"/>
      <c r="D25" s="1"/>
      <c r="E25" s="1"/>
      <c r="F25" s="1"/>
      <c r="G25" s="1"/>
      <c r="H25" s="1"/>
    </row>
    <row r="26" ht="14.25" customHeight="1">
      <c r="B26" s="52"/>
    </row>
    <row r="27" spans="1:8" ht="20.25" customHeight="1">
      <c r="A27" s="257" t="s">
        <v>109</v>
      </c>
      <c r="B27" s="232" t="s">
        <v>15</v>
      </c>
      <c r="C27" s="233"/>
      <c r="D27" s="233"/>
      <c r="E27" s="233"/>
      <c r="F27" s="233"/>
      <c r="G27" s="237"/>
      <c r="H27" s="183" t="s">
        <v>253</v>
      </c>
    </row>
    <row r="28" spans="1:8" ht="20.25" customHeight="1">
      <c r="A28" s="258"/>
      <c r="B28" s="232" t="s">
        <v>220</v>
      </c>
      <c r="C28" s="233"/>
      <c r="D28" s="233"/>
      <c r="E28" s="233"/>
      <c r="F28" s="233"/>
      <c r="G28" s="237"/>
      <c r="H28" s="230"/>
    </row>
    <row r="29" spans="1:8" ht="20.25" customHeight="1">
      <c r="A29" s="258"/>
      <c r="B29" s="232">
        <v>2008</v>
      </c>
      <c r="C29" s="233"/>
      <c r="D29" s="237"/>
      <c r="E29" s="232">
        <v>2007</v>
      </c>
      <c r="F29" s="233"/>
      <c r="G29" s="237"/>
      <c r="H29" s="230"/>
    </row>
    <row r="30" spans="1:8" ht="46.5" customHeight="1">
      <c r="A30" s="259"/>
      <c r="B30" s="10" t="s">
        <v>16</v>
      </c>
      <c r="C30" s="51" t="s">
        <v>222</v>
      </c>
      <c r="D30" s="39" t="s">
        <v>223</v>
      </c>
      <c r="E30" s="10" t="s">
        <v>16</v>
      </c>
      <c r="F30" s="51" t="s">
        <v>222</v>
      </c>
      <c r="G30" s="39" t="s">
        <v>223</v>
      </c>
      <c r="H30" s="231"/>
    </row>
    <row r="31" spans="1:8" ht="18" customHeight="1">
      <c r="A31" s="140" t="s">
        <v>20</v>
      </c>
      <c r="B31" s="138">
        <v>8723</v>
      </c>
      <c r="C31" s="34">
        <v>197891</v>
      </c>
      <c r="D31" s="34">
        <v>213353</v>
      </c>
      <c r="E31" s="139">
        <v>9608</v>
      </c>
      <c r="F31" s="34">
        <v>192826</v>
      </c>
      <c r="G31" s="34">
        <v>210482</v>
      </c>
      <c r="H31" s="60">
        <f aca="true" t="shared" si="2" ref="H31:H36">SUM(B31/E31)*100-100</f>
        <v>-9.21107410491257</v>
      </c>
    </row>
    <row r="32" spans="1:8" ht="18" customHeight="1">
      <c r="A32" s="141" t="s">
        <v>135</v>
      </c>
      <c r="B32" s="33">
        <v>9352</v>
      </c>
      <c r="C32" s="34">
        <v>1965389</v>
      </c>
      <c r="D32" s="34">
        <v>2602441</v>
      </c>
      <c r="E32" s="66">
        <v>9275</v>
      </c>
      <c r="F32" s="34">
        <v>1731062</v>
      </c>
      <c r="G32" s="34">
        <v>2234077</v>
      </c>
      <c r="H32" s="60">
        <f t="shared" si="2"/>
        <v>0.8301886792452962</v>
      </c>
    </row>
    <row r="33" spans="1:8" ht="18" customHeight="1">
      <c r="A33" s="141" t="s">
        <v>136</v>
      </c>
      <c r="B33" s="33">
        <v>9122</v>
      </c>
      <c r="C33" s="34">
        <v>3761421</v>
      </c>
      <c r="D33" s="34">
        <v>3702855</v>
      </c>
      <c r="E33" s="66">
        <v>8982</v>
      </c>
      <c r="F33" s="34">
        <v>3192028</v>
      </c>
      <c r="G33" s="34">
        <v>3184624</v>
      </c>
      <c r="H33" s="60">
        <f t="shared" si="2"/>
        <v>1.5586729013582783</v>
      </c>
    </row>
    <row r="34" spans="1:8" ht="18" customHeight="1">
      <c r="A34" s="141" t="s">
        <v>137</v>
      </c>
      <c r="B34" s="33">
        <v>2658</v>
      </c>
      <c r="C34" s="34">
        <v>6193514</v>
      </c>
      <c r="D34" s="34">
        <v>3644519</v>
      </c>
      <c r="E34" s="66">
        <v>2629</v>
      </c>
      <c r="F34" s="34">
        <v>6127107</v>
      </c>
      <c r="G34" s="34">
        <v>3170288</v>
      </c>
      <c r="H34" s="60">
        <f t="shared" si="2"/>
        <v>1.1030810193990277</v>
      </c>
    </row>
    <row r="35" spans="1:8" ht="18" customHeight="1">
      <c r="A35" s="141" t="s">
        <v>138</v>
      </c>
      <c r="B35" s="33">
        <v>246</v>
      </c>
      <c r="C35" s="34">
        <v>2819384</v>
      </c>
      <c r="D35" s="34">
        <v>2268290</v>
      </c>
      <c r="E35" s="66">
        <v>132</v>
      </c>
      <c r="F35" s="34">
        <v>1909955</v>
      </c>
      <c r="G35" s="34">
        <v>1927785</v>
      </c>
      <c r="H35" s="60">
        <f t="shared" si="2"/>
        <v>86.36363636363635</v>
      </c>
    </row>
    <row r="36" spans="1:8" ht="24" customHeight="1">
      <c r="A36" s="135" t="s">
        <v>140</v>
      </c>
      <c r="B36" s="70">
        <f aca="true" t="shared" si="3" ref="B36:G36">SUM(B31:B35)</f>
        <v>30101</v>
      </c>
      <c r="C36" s="71">
        <f t="shared" si="3"/>
        <v>14937599</v>
      </c>
      <c r="D36" s="71">
        <f t="shared" si="3"/>
        <v>12431458</v>
      </c>
      <c r="E36" s="71">
        <f t="shared" si="3"/>
        <v>30626</v>
      </c>
      <c r="F36" s="71">
        <f t="shared" si="3"/>
        <v>13152978</v>
      </c>
      <c r="G36" s="71">
        <f t="shared" si="3"/>
        <v>10727256</v>
      </c>
      <c r="H36" s="61">
        <f t="shared" si="2"/>
        <v>-1.714229739437073</v>
      </c>
    </row>
    <row r="37" spans="1:8" ht="12.75">
      <c r="A37" s="30"/>
      <c r="B37" s="30"/>
      <c r="C37" s="30"/>
      <c r="D37" s="30"/>
      <c r="E37" s="30"/>
      <c r="F37" s="30"/>
      <c r="G37" s="30"/>
      <c r="H37" s="30"/>
    </row>
    <row r="41" spans="6:8" ht="12.75">
      <c r="F41" s="29"/>
      <c r="H41" s="5">
        <v>7</v>
      </c>
    </row>
  </sheetData>
  <mergeCells count="12">
    <mergeCell ref="A4:A7"/>
    <mergeCell ref="H4:H7"/>
    <mergeCell ref="B4:G4"/>
    <mergeCell ref="B6:D6"/>
    <mergeCell ref="E6:G6"/>
    <mergeCell ref="B5:G5"/>
    <mergeCell ref="A27:A30"/>
    <mergeCell ref="H27:H30"/>
    <mergeCell ref="E29:G29"/>
    <mergeCell ref="B29:D29"/>
    <mergeCell ref="B27:G27"/>
    <mergeCell ref="B28:G28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0"/>
  <sheetViews>
    <sheetView workbookViewId="0" topLeftCell="A1">
      <selection activeCell="K1" sqref="K1"/>
    </sheetView>
  </sheetViews>
  <sheetFormatPr defaultColWidth="11.421875" defaultRowHeight="12.75"/>
  <cols>
    <col min="1" max="1" width="6.00390625" style="5" customWidth="1"/>
    <col min="2" max="2" width="10.7109375" style="5" customWidth="1"/>
    <col min="3" max="4" width="10.00390625" style="5" customWidth="1"/>
    <col min="5" max="5" width="9.7109375" style="5" customWidth="1"/>
    <col min="6" max="6" width="8.28125" style="5" bestFit="1" customWidth="1"/>
    <col min="7" max="7" width="7.8515625" style="5" bestFit="1" customWidth="1"/>
    <col min="8" max="8" width="9.7109375" style="5" customWidth="1"/>
    <col min="9" max="9" width="8.28125" style="5" bestFit="1" customWidth="1"/>
    <col min="10" max="10" width="7.8515625" style="5" bestFit="1" customWidth="1"/>
    <col min="11" max="16384" width="11.421875" style="5" customWidth="1"/>
  </cols>
  <sheetData>
    <row r="1" spans="1:10" s="3" customFormat="1" ht="12.75">
      <c r="A1" s="269" t="s">
        <v>207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s="3" customFormat="1" ht="18" customHeight="1">
      <c r="A2" s="260" t="s">
        <v>148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s="3" customFormat="1" ht="14.2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customHeight="1">
      <c r="A4" s="252" t="s">
        <v>22</v>
      </c>
      <c r="B4" s="183" t="s">
        <v>23</v>
      </c>
      <c r="C4" s="208"/>
      <c r="D4" s="208"/>
      <c r="E4" s="232" t="s">
        <v>25</v>
      </c>
      <c r="F4" s="233"/>
      <c r="G4" s="233"/>
      <c r="H4" s="233"/>
      <c r="I4" s="233"/>
      <c r="J4" s="233"/>
    </row>
    <row r="5" spans="1:10" ht="31.5" customHeight="1">
      <c r="A5" s="253"/>
      <c r="B5" s="231"/>
      <c r="C5" s="254"/>
      <c r="D5" s="254"/>
      <c r="E5" s="261" t="s">
        <v>24</v>
      </c>
      <c r="F5" s="262"/>
      <c r="G5" s="263"/>
      <c r="H5" s="232" t="s">
        <v>21</v>
      </c>
      <c r="I5" s="233"/>
      <c r="J5" s="233"/>
    </row>
    <row r="6" spans="1:10" ht="36.75" customHeight="1">
      <c r="A6" s="254"/>
      <c r="B6" s="10" t="s">
        <v>4</v>
      </c>
      <c r="C6" s="10" t="s">
        <v>1</v>
      </c>
      <c r="D6" s="50" t="s">
        <v>2</v>
      </c>
      <c r="E6" s="10" t="s">
        <v>4</v>
      </c>
      <c r="F6" s="10" t="s">
        <v>1</v>
      </c>
      <c r="G6" s="50" t="s">
        <v>2</v>
      </c>
      <c r="H6" s="10" t="s">
        <v>4</v>
      </c>
      <c r="I6" s="10" t="s">
        <v>1</v>
      </c>
      <c r="J6" s="50" t="s">
        <v>2</v>
      </c>
    </row>
    <row r="7" ht="12.75">
      <c r="A7" s="63"/>
    </row>
    <row r="8" spans="1:10" ht="12.75">
      <c r="A8" s="58">
        <v>1970</v>
      </c>
      <c r="B8" s="29">
        <f>SUM(C8:D8)</f>
        <v>22209</v>
      </c>
      <c r="C8" s="29">
        <f>SUM(F8+I8)</f>
        <v>15798</v>
      </c>
      <c r="D8" s="29">
        <f>SUM(G8+J8)</f>
        <v>6411</v>
      </c>
      <c r="E8" s="29">
        <f>SUM(F8:G8)</f>
        <v>1180</v>
      </c>
      <c r="F8" s="29">
        <v>779</v>
      </c>
      <c r="G8" s="29">
        <v>401</v>
      </c>
      <c r="H8" s="29">
        <f>SUM(I8:J8)</f>
        <v>21029</v>
      </c>
      <c r="I8" s="29">
        <v>15019</v>
      </c>
      <c r="J8" s="29">
        <v>6010</v>
      </c>
    </row>
    <row r="9" spans="1:10" ht="12.75">
      <c r="A9" s="58">
        <v>1971</v>
      </c>
      <c r="B9" s="29">
        <f aca="true" t="shared" si="0" ref="B9:B44">SUM(C9:D9)</f>
        <v>21343</v>
      </c>
      <c r="C9" s="29">
        <f aca="true" t="shared" si="1" ref="C9:C43">SUM(F9+I9)</f>
        <v>15005</v>
      </c>
      <c r="D9" s="29">
        <f aca="true" t="shared" si="2" ref="D9:D43">SUM(G9+J9)</f>
        <v>6338</v>
      </c>
      <c r="E9" s="29">
        <f aca="true" t="shared" si="3" ref="E9:E44">SUM(F9:G9)</f>
        <v>1229</v>
      </c>
      <c r="F9" s="29">
        <v>760</v>
      </c>
      <c r="G9" s="29">
        <v>469</v>
      </c>
      <c r="H9" s="29">
        <f aca="true" t="shared" si="4" ref="H9:H43">SUM(I9:J9)</f>
        <v>20114</v>
      </c>
      <c r="I9" s="29">
        <v>14245</v>
      </c>
      <c r="J9" s="29">
        <v>5869</v>
      </c>
    </row>
    <row r="10" spans="1:10" ht="12.75">
      <c r="A10" s="58">
        <v>1972</v>
      </c>
      <c r="B10" s="29">
        <f t="shared" si="0"/>
        <v>16132</v>
      </c>
      <c r="C10" s="29">
        <f t="shared" si="1"/>
        <v>12537</v>
      </c>
      <c r="D10" s="29">
        <f t="shared" si="2"/>
        <v>3595</v>
      </c>
      <c r="E10" s="29">
        <f t="shared" si="3"/>
        <v>1164</v>
      </c>
      <c r="F10" s="29">
        <v>816</v>
      </c>
      <c r="G10" s="29">
        <v>348</v>
      </c>
      <c r="H10" s="29">
        <f t="shared" si="4"/>
        <v>14968</v>
      </c>
      <c r="I10" s="29">
        <v>11721</v>
      </c>
      <c r="J10" s="29">
        <v>3247</v>
      </c>
    </row>
    <row r="11" spans="1:10" ht="12.75">
      <c r="A11" s="58">
        <v>1973</v>
      </c>
      <c r="B11" s="29">
        <f t="shared" si="0"/>
        <v>18029</v>
      </c>
      <c r="C11" s="29">
        <f t="shared" si="1"/>
        <v>13342</v>
      </c>
      <c r="D11" s="29">
        <f t="shared" si="2"/>
        <v>4687</v>
      </c>
      <c r="E11" s="29">
        <f t="shared" si="3"/>
        <v>1149</v>
      </c>
      <c r="F11" s="29">
        <v>784</v>
      </c>
      <c r="G11" s="29">
        <v>365</v>
      </c>
      <c r="H11" s="29">
        <f t="shared" si="4"/>
        <v>16880</v>
      </c>
      <c r="I11" s="29">
        <v>12558</v>
      </c>
      <c r="J11" s="29">
        <v>4322</v>
      </c>
    </row>
    <row r="12" spans="1:10" ht="12.75">
      <c r="A12" s="58">
        <v>1974</v>
      </c>
      <c r="B12" s="29">
        <f t="shared" si="0"/>
        <v>20254</v>
      </c>
      <c r="C12" s="29">
        <f t="shared" si="1"/>
        <v>14169</v>
      </c>
      <c r="D12" s="29">
        <f t="shared" si="2"/>
        <v>6085</v>
      </c>
      <c r="E12" s="29">
        <f t="shared" si="3"/>
        <v>1336</v>
      </c>
      <c r="F12" s="29">
        <v>846</v>
      </c>
      <c r="G12" s="29">
        <v>490</v>
      </c>
      <c r="H12" s="29">
        <f t="shared" si="4"/>
        <v>18918</v>
      </c>
      <c r="I12" s="29">
        <v>13323</v>
      </c>
      <c r="J12" s="29">
        <v>5595</v>
      </c>
    </row>
    <row r="13" spans="1:10" ht="22.5" customHeight="1">
      <c r="A13" s="58">
        <v>1975</v>
      </c>
      <c r="B13" s="29">
        <f t="shared" si="0"/>
        <v>18212</v>
      </c>
      <c r="C13" s="29">
        <f t="shared" si="1"/>
        <v>12783</v>
      </c>
      <c r="D13" s="29">
        <f t="shared" si="2"/>
        <v>5429</v>
      </c>
      <c r="E13" s="29">
        <f t="shared" si="3"/>
        <v>1276</v>
      </c>
      <c r="F13" s="29">
        <v>877</v>
      </c>
      <c r="G13" s="29">
        <v>399</v>
      </c>
      <c r="H13" s="29">
        <f t="shared" si="4"/>
        <v>16936</v>
      </c>
      <c r="I13" s="29">
        <v>11906</v>
      </c>
      <c r="J13" s="29">
        <v>5030</v>
      </c>
    </row>
    <row r="14" spans="1:10" ht="12.75">
      <c r="A14" s="58">
        <v>1976</v>
      </c>
      <c r="B14" s="29">
        <f t="shared" si="0"/>
        <v>18320</v>
      </c>
      <c r="C14" s="29">
        <f t="shared" si="1"/>
        <v>13137</v>
      </c>
      <c r="D14" s="29">
        <f t="shared" si="2"/>
        <v>5183</v>
      </c>
      <c r="E14" s="29">
        <f t="shared" si="3"/>
        <v>1344</v>
      </c>
      <c r="F14" s="29">
        <v>977</v>
      </c>
      <c r="G14" s="29">
        <v>367</v>
      </c>
      <c r="H14" s="29">
        <f t="shared" si="4"/>
        <v>16976</v>
      </c>
      <c r="I14" s="29">
        <v>12160</v>
      </c>
      <c r="J14" s="29">
        <v>4816</v>
      </c>
    </row>
    <row r="15" spans="1:10" ht="12.75">
      <c r="A15" s="58">
        <v>1977</v>
      </c>
      <c r="B15" s="29">
        <f t="shared" si="0"/>
        <v>19029</v>
      </c>
      <c r="C15" s="29">
        <f t="shared" si="1"/>
        <v>13478</v>
      </c>
      <c r="D15" s="29">
        <f t="shared" si="2"/>
        <v>5551</v>
      </c>
      <c r="E15" s="29">
        <f t="shared" si="3"/>
        <v>1472</v>
      </c>
      <c r="F15" s="29">
        <v>1002</v>
      </c>
      <c r="G15" s="29">
        <v>470</v>
      </c>
      <c r="H15" s="29">
        <f t="shared" si="4"/>
        <v>17557</v>
      </c>
      <c r="I15" s="29">
        <v>12476</v>
      </c>
      <c r="J15" s="29">
        <v>5081</v>
      </c>
    </row>
    <row r="16" spans="1:10" ht="12.75">
      <c r="A16" s="58">
        <v>1978</v>
      </c>
      <c r="B16" s="29">
        <f t="shared" si="0"/>
        <v>19731</v>
      </c>
      <c r="C16" s="29">
        <f t="shared" si="1"/>
        <v>14321</v>
      </c>
      <c r="D16" s="29">
        <f t="shared" si="2"/>
        <v>5410</v>
      </c>
      <c r="E16" s="29">
        <f t="shared" si="3"/>
        <v>1514</v>
      </c>
      <c r="F16" s="29">
        <v>1011</v>
      </c>
      <c r="G16" s="29">
        <v>503</v>
      </c>
      <c r="H16" s="29">
        <f t="shared" si="4"/>
        <v>18217</v>
      </c>
      <c r="I16" s="29">
        <v>13310</v>
      </c>
      <c r="J16" s="29">
        <v>4907</v>
      </c>
    </row>
    <row r="17" spans="1:10" ht="12.75">
      <c r="A17" s="58">
        <v>1979</v>
      </c>
      <c r="B17" s="29">
        <f t="shared" si="0"/>
        <v>20663</v>
      </c>
      <c r="C17" s="29">
        <f t="shared" si="1"/>
        <v>14841</v>
      </c>
      <c r="D17" s="29">
        <f t="shared" si="2"/>
        <v>5822</v>
      </c>
      <c r="E17" s="29">
        <f t="shared" si="3"/>
        <v>1478</v>
      </c>
      <c r="F17" s="29">
        <v>892</v>
      </c>
      <c r="G17" s="29">
        <v>586</v>
      </c>
      <c r="H17" s="29">
        <f t="shared" si="4"/>
        <v>19185</v>
      </c>
      <c r="I17" s="29">
        <v>13949</v>
      </c>
      <c r="J17" s="29">
        <v>5236</v>
      </c>
    </row>
    <row r="18" spans="1:10" ht="22.5" customHeight="1">
      <c r="A18" s="58">
        <v>1980</v>
      </c>
      <c r="B18" s="29">
        <f t="shared" si="0"/>
        <v>20173</v>
      </c>
      <c r="C18" s="29">
        <f t="shared" si="1"/>
        <v>14324</v>
      </c>
      <c r="D18" s="29">
        <f t="shared" si="2"/>
        <v>5849</v>
      </c>
      <c r="E18" s="29">
        <f t="shared" si="3"/>
        <v>1443</v>
      </c>
      <c r="F18" s="29">
        <v>869</v>
      </c>
      <c r="G18" s="29">
        <v>574</v>
      </c>
      <c r="H18" s="29">
        <f t="shared" si="4"/>
        <v>18730</v>
      </c>
      <c r="I18" s="29">
        <v>13455</v>
      </c>
      <c r="J18" s="29">
        <v>5275</v>
      </c>
    </row>
    <row r="19" spans="1:10" ht="12.75">
      <c r="A19" s="58">
        <v>1981</v>
      </c>
      <c r="B19" s="29">
        <f t="shared" si="0"/>
        <v>20685</v>
      </c>
      <c r="C19" s="29">
        <f t="shared" si="1"/>
        <v>13979</v>
      </c>
      <c r="D19" s="29">
        <f t="shared" si="2"/>
        <v>6706</v>
      </c>
      <c r="E19" s="29">
        <f t="shared" si="3"/>
        <v>1535</v>
      </c>
      <c r="F19" s="29">
        <v>1083</v>
      </c>
      <c r="G19" s="29">
        <v>452</v>
      </c>
      <c r="H19" s="29">
        <f t="shared" si="4"/>
        <v>19150</v>
      </c>
      <c r="I19" s="29">
        <v>12896</v>
      </c>
      <c r="J19" s="29">
        <v>6254</v>
      </c>
    </row>
    <row r="20" spans="1:10" ht="12.75">
      <c r="A20" s="58">
        <v>1982</v>
      </c>
      <c r="B20" s="29">
        <f t="shared" si="0"/>
        <v>20049</v>
      </c>
      <c r="C20" s="29">
        <f t="shared" si="1"/>
        <v>13606</v>
      </c>
      <c r="D20" s="29">
        <f t="shared" si="2"/>
        <v>6443</v>
      </c>
      <c r="E20" s="29">
        <f t="shared" si="3"/>
        <v>1800</v>
      </c>
      <c r="F20" s="29">
        <v>1082</v>
      </c>
      <c r="G20" s="29">
        <v>718</v>
      </c>
      <c r="H20" s="29">
        <f t="shared" si="4"/>
        <v>18249</v>
      </c>
      <c r="I20" s="29">
        <v>12524</v>
      </c>
      <c r="J20" s="29">
        <v>5725</v>
      </c>
    </row>
    <row r="21" spans="1:10" ht="12.75">
      <c r="A21" s="58">
        <v>1983</v>
      </c>
      <c r="B21" s="29">
        <f t="shared" si="0"/>
        <v>21138</v>
      </c>
      <c r="C21" s="29">
        <f t="shared" si="1"/>
        <v>13980</v>
      </c>
      <c r="D21" s="29">
        <f t="shared" si="2"/>
        <v>7158</v>
      </c>
      <c r="E21" s="29">
        <f t="shared" si="3"/>
        <v>1518</v>
      </c>
      <c r="F21" s="29">
        <v>835</v>
      </c>
      <c r="G21" s="29">
        <v>683</v>
      </c>
      <c r="H21" s="29">
        <f t="shared" si="4"/>
        <v>19620</v>
      </c>
      <c r="I21" s="29">
        <v>13145</v>
      </c>
      <c r="J21" s="29">
        <v>6475</v>
      </c>
    </row>
    <row r="22" spans="1:10" ht="12.75">
      <c r="A22" s="58">
        <v>1984</v>
      </c>
      <c r="B22" s="29">
        <f t="shared" si="0"/>
        <v>22216</v>
      </c>
      <c r="C22" s="29">
        <f t="shared" si="1"/>
        <v>14329</v>
      </c>
      <c r="D22" s="29">
        <f t="shared" si="2"/>
        <v>7887</v>
      </c>
      <c r="E22" s="29">
        <f t="shared" si="3"/>
        <v>1507</v>
      </c>
      <c r="F22" s="29">
        <v>895</v>
      </c>
      <c r="G22" s="29">
        <v>612</v>
      </c>
      <c r="H22" s="29">
        <f t="shared" si="4"/>
        <v>20709</v>
      </c>
      <c r="I22" s="29">
        <v>13434</v>
      </c>
      <c r="J22" s="29">
        <v>7275</v>
      </c>
    </row>
    <row r="23" spans="1:10" ht="22.5" customHeight="1">
      <c r="A23" s="58">
        <v>1985</v>
      </c>
      <c r="B23" s="29">
        <f t="shared" si="0"/>
        <v>23795</v>
      </c>
      <c r="C23" s="29">
        <f t="shared" si="1"/>
        <v>15024</v>
      </c>
      <c r="D23" s="29">
        <f t="shared" si="2"/>
        <v>8771</v>
      </c>
      <c r="E23" s="29">
        <f t="shared" si="3"/>
        <v>1348</v>
      </c>
      <c r="F23" s="29">
        <v>808</v>
      </c>
      <c r="G23" s="29">
        <v>540</v>
      </c>
      <c r="H23" s="29">
        <f t="shared" si="4"/>
        <v>22447</v>
      </c>
      <c r="I23" s="29">
        <v>14216</v>
      </c>
      <c r="J23" s="29">
        <v>8231</v>
      </c>
    </row>
    <row r="24" spans="1:10" ht="12.75">
      <c r="A24" s="58">
        <v>1986</v>
      </c>
      <c r="B24" s="29">
        <f t="shared" si="0"/>
        <v>24575</v>
      </c>
      <c r="C24" s="29">
        <f t="shared" si="1"/>
        <v>15761</v>
      </c>
      <c r="D24" s="29">
        <f t="shared" si="2"/>
        <v>8814</v>
      </c>
      <c r="E24" s="29">
        <f t="shared" si="3"/>
        <v>1557</v>
      </c>
      <c r="F24" s="29">
        <v>918</v>
      </c>
      <c r="G24" s="29">
        <v>639</v>
      </c>
      <c r="H24" s="29">
        <f t="shared" si="4"/>
        <v>23018</v>
      </c>
      <c r="I24" s="29">
        <v>14843</v>
      </c>
      <c r="J24" s="29">
        <v>8175</v>
      </c>
    </row>
    <row r="25" spans="1:10" ht="12.75">
      <c r="A25" s="58">
        <v>1987</v>
      </c>
      <c r="B25" s="29">
        <f t="shared" si="0"/>
        <v>25589</v>
      </c>
      <c r="C25" s="29">
        <f t="shared" si="1"/>
        <v>15847</v>
      </c>
      <c r="D25" s="29">
        <f t="shared" si="2"/>
        <v>9742</v>
      </c>
      <c r="E25" s="29">
        <f t="shared" si="3"/>
        <v>1359</v>
      </c>
      <c r="F25" s="29">
        <v>881</v>
      </c>
      <c r="G25" s="29">
        <v>478</v>
      </c>
      <c r="H25" s="29">
        <f t="shared" si="4"/>
        <v>24230</v>
      </c>
      <c r="I25" s="29">
        <v>14966</v>
      </c>
      <c r="J25" s="29">
        <v>9264</v>
      </c>
    </row>
    <row r="26" spans="1:10" ht="12.75">
      <c r="A26" s="58">
        <v>1988</v>
      </c>
      <c r="B26" s="29">
        <f t="shared" si="0"/>
        <v>27703</v>
      </c>
      <c r="C26" s="29">
        <f t="shared" si="1"/>
        <v>17282</v>
      </c>
      <c r="D26" s="29">
        <f t="shared" si="2"/>
        <v>10421</v>
      </c>
      <c r="E26" s="29">
        <f t="shared" si="3"/>
        <v>1825</v>
      </c>
      <c r="F26" s="29">
        <v>1272</v>
      </c>
      <c r="G26" s="29">
        <v>553</v>
      </c>
      <c r="H26" s="29">
        <f t="shared" si="4"/>
        <v>25878</v>
      </c>
      <c r="I26" s="29">
        <v>16010</v>
      </c>
      <c r="J26" s="29">
        <v>9868</v>
      </c>
    </row>
    <row r="27" spans="1:10" ht="12.75">
      <c r="A27" s="58">
        <v>1989</v>
      </c>
      <c r="B27" s="29">
        <f t="shared" si="0"/>
        <v>28722</v>
      </c>
      <c r="C27" s="29">
        <f t="shared" si="1"/>
        <v>17782</v>
      </c>
      <c r="D27" s="29">
        <f t="shared" si="2"/>
        <v>10940</v>
      </c>
      <c r="E27" s="29">
        <f t="shared" si="3"/>
        <v>1400</v>
      </c>
      <c r="F27" s="29">
        <v>1026</v>
      </c>
      <c r="G27" s="29">
        <v>374</v>
      </c>
      <c r="H27" s="29">
        <f t="shared" si="4"/>
        <v>27322</v>
      </c>
      <c r="I27" s="29">
        <v>16756</v>
      </c>
      <c r="J27" s="29">
        <v>10566</v>
      </c>
    </row>
    <row r="28" spans="1:10" ht="21.75" customHeight="1">
      <c r="A28" s="58">
        <v>1990</v>
      </c>
      <c r="B28" s="29">
        <f t="shared" si="0"/>
        <v>30558</v>
      </c>
      <c r="C28" s="29">
        <f t="shared" si="1"/>
        <v>19659</v>
      </c>
      <c r="D28" s="29">
        <f t="shared" si="2"/>
        <v>10899</v>
      </c>
      <c r="E28" s="29">
        <f t="shared" si="3"/>
        <v>1715</v>
      </c>
      <c r="F28" s="29">
        <v>936</v>
      </c>
      <c r="G28" s="29">
        <v>779</v>
      </c>
      <c r="H28" s="29">
        <f t="shared" si="4"/>
        <v>28843</v>
      </c>
      <c r="I28" s="29">
        <v>18723</v>
      </c>
      <c r="J28" s="29">
        <v>10120</v>
      </c>
    </row>
    <row r="29" spans="1:10" ht="12.75">
      <c r="A29" s="58">
        <v>1991</v>
      </c>
      <c r="B29" s="29">
        <f t="shared" si="0"/>
        <v>30385</v>
      </c>
      <c r="C29" s="29">
        <f t="shared" si="1"/>
        <v>20115</v>
      </c>
      <c r="D29" s="29">
        <f t="shared" si="2"/>
        <v>10270</v>
      </c>
      <c r="E29" s="29">
        <f t="shared" si="3"/>
        <v>1839</v>
      </c>
      <c r="F29" s="29">
        <v>1037</v>
      </c>
      <c r="G29" s="29">
        <v>802</v>
      </c>
      <c r="H29" s="29">
        <f t="shared" si="4"/>
        <v>28546</v>
      </c>
      <c r="I29" s="29">
        <v>19078</v>
      </c>
      <c r="J29" s="29">
        <v>9468</v>
      </c>
    </row>
    <row r="30" spans="1:10" ht="12.75">
      <c r="A30" s="58">
        <v>1992</v>
      </c>
      <c r="B30" s="29">
        <f t="shared" si="0"/>
        <v>30980</v>
      </c>
      <c r="C30" s="29">
        <f t="shared" si="1"/>
        <v>20050</v>
      </c>
      <c r="D30" s="29">
        <f t="shared" si="2"/>
        <v>10930</v>
      </c>
      <c r="E30" s="29">
        <f t="shared" si="3"/>
        <v>1802</v>
      </c>
      <c r="F30" s="29">
        <v>1066</v>
      </c>
      <c r="G30" s="29">
        <v>736</v>
      </c>
      <c r="H30" s="29">
        <f t="shared" si="4"/>
        <v>29178</v>
      </c>
      <c r="I30" s="29">
        <v>18984</v>
      </c>
      <c r="J30" s="29">
        <v>10194</v>
      </c>
    </row>
    <row r="31" spans="1:10" ht="12.75">
      <c r="A31" s="58">
        <v>1993</v>
      </c>
      <c r="B31" s="29">
        <f t="shared" si="0"/>
        <v>32368</v>
      </c>
      <c r="C31" s="29">
        <f t="shared" si="1"/>
        <v>21158</v>
      </c>
      <c r="D31" s="29">
        <f t="shared" si="2"/>
        <v>11210</v>
      </c>
      <c r="E31" s="29">
        <f t="shared" si="3"/>
        <v>1616</v>
      </c>
      <c r="F31" s="29">
        <v>857</v>
      </c>
      <c r="G31" s="29">
        <v>759</v>
      </c>
      <c r="H31" s="29">
        <f t="shared" si="4"/>
        <v>30752</v>
      </c>
      <c r="I31" s="29">
        <v>20301</v>
      </c>
      <c r="J31" s="29">
        <v>10451</v>
      </c>
    </row>
    <row r="32" spans="1:10" ht="12.75">
      <c r="A32" s="58">
        <v>1994</v>
      </c>
      <c r="B32" s="29">
        <f t="shared" si="0"/>
        <v>34109</v>
      </c>
      <c r="C32" s="29">
        <f t="shared" si="1"/>
        <v>22195</v>
      </c>
      <c r="D32" s="29">
        <f t="shared" si="2"/>
        <v>11914</v>
      </c>
      <c r="E32" s="29">
        <f t="shared" si="3"/>
        <v>1338</v>
      </c>
      <c r="F32" s="29">
        <v>812</v>
      </c>
      <c r="G32" s="29">
        <v>526</v>
      </c>
      <c r="H32" s="29">
        <f t="shared" si="4"/>
        <v>32771</v>
      </c>
      <c r="I32" s="29">
        <v>21383</v>
      </c>
      <c r="J32" s="29">
        <v>11388</v>
      </c>
    </row>
    <row r="33" spans="1:10" ht="22.5" customHeight="1">
      <c r="A33" s="58">
        <v>1995</v>
      </c>
      <c r="B33" s="29">
        <f t="shared" si="0"/>
        <v>35626</v>
      </c>
      <c r="C33" s="29">
        <f t="shared" si="1"/>
        <v>22719</v>
      </c>
      <c r="D33" s="29">
        <f t="shared" si="2"/>
        <v>12907</v>
      </c>
      <c r="E33" s="29">
        <f t="shared" si="3"/>
        <v>1709</v>
      </c>
      <c r="F33" s="29">
        <v>1033</v>
      </c>
      <c r="G33" s="29">
        <v>676</v>
      </c>
      <c r="H33" s="29">
        <f t="shared" si="4"/>
        <v>33917</v>
      </c>
      <c r="I33" s="29">
        <v>21686</v>
      </c>
      <c r="J33" s="29">
        <v>12231</v>
      </c>
    </row>
    <row r="34" spans="1:10" ht="12.75">
      <c r="A34" s="58">
        <v>1996</v>
      </c>
      <c r="B34" s="29">
        <f t="shared" si="0"/>
        <v>38297</v>
      </c>
      <c r="C34" s="29">
        <f t="shared" si="1"/>
        <v>23759</v>
      </c>
      <c r="D34" s="29">
        <f t="shared" si="2"/>
        <v>14538</v>
      </c>
      <c r="E34" s="29">
        <f t="shared" si="3"/>
        <v>1679</v>
      </c>
      <c r="F34" s="29">
        <v>1066</v>
      </c>
      <c r="G34" s="29">
        <v>613</v>
      </c>
      <c r="H34" s="29">
        <f t="shared" si="4"/>
        <v>36618</v>
      </c>
      <c r="I34" s="29">
        <v>22693</v>
      </c>
      <c r="J34" s="29">
        <v>13925</v>
      </c>
    </row>
    <row r="35" spans="1:10" ht="12.75">
      <c r="A35" s="58">
        <v>1997</v>
      </c>
      <c r="B35" s="29">
        <f t="shared" si="0"/>
        <v>36501</v>
      </c>
      <c r="C35" s="29">
        <f t="shared" si="1"/>
        <v>22803</v>
      </c>
      <c r="D35" s="29">
        <f t="shared" si="2"/>
        <v>13698</v>
      </c>
      <c r="E35" s="29">
        <f t="shared" si="3"/>
        <v>1726</v>
      </c>
      <c r="F35" s="29">
        <v>1019</v>
      </c>
      <c r="G35" s="29">
        <v>707</v>
      </c>
      <c r="H35" s="29">
        <f t="shared" si="4"/>
        <v>34775</v>
      </c>
      <c r="I35" s="29">
        <v>21784</v>
      </c>
      <c r="J35" s="29">
        <v>12991</v>
      </c>
    </row>
    <row r="36" spans="1:10" ht="12.75">
      <c r="A36" s="58">
        <v>1998</v>
      </c>
      <c r="B36" s="29">
        <f t="shared" si="0"/>
        <v>34783</v>
      </c>
      <c r="C36" s="29">
        <f t="shared" si="1"/>
        <v>21722</v>
      </c>
      <c r="D36" s="29">
        <f t="shared" si="2"/>
        <v>13061</v>
      </c>
      <c r="E36" s="29">
        <f t="shared" si="3"/>
        <v>2202</v>
      </c>
      <c r="F36" s="29">
        <v>1388</v>
      </c>
      <c r="G36" s="29">
        <v>814</v>
      </c>
      <c r="H36" s="29">
        <f t="shared" si="4"/>
        <v>32581</v>
      </c>
      <c r="I36" s="29">
        <v>20334</v>
      </c>
      <c r="J36" s="29">
        <v>12247</v>
      </c>
    </row>
    <row r="37" spans="1:10" ht="12.75">
      <c r="A37" s="58">
        <v>1999</v>
      </c>
      <c r="B37" s="29">
        <f t="shared" si="0"/>
        <v>34170</v>
      </c>
      <c r="C37" s="29">
        <f t="shared" si="1"/>
        <v>21811</v>
      </c>
      <c r="D37" s="29">
        <f t="shared" si="2"/>
        <v>12359</v>
      </c>
      <c r="E37" s="29">
        <f t="shared" si="3"/>
        <v>2109</v>
      </c>
      <c r="F37" s="29">
        <v>1350</v>
      </c>
      <c r="G37" s="29">
        <v>759</v>
      </c>
      <c r="H37" s="29">
        <f t="shared" si="4"/>
        <v>32061</v>
      </c>
      <c r="I37" s="29">
        <v>20461</v>
      </c>
      <c r="J37" s="29">
        <v>11600</v>
      </c>
    </row>
    <row r="38" spans="1:10" ht="22.5" customHeight="1">
      <c r="A38" s="58">
        <v>2000</v>
      </c>
      <c r="B38" s="29">
        <f t="shared" si="0"/>
        <v>35474</v>
      </c>
      <c r="C38" s="29">
        <f t="shared" si="1"/>
        <v>22257</v>
      </c>
      <c r="D38" s="29">
        <f t="shared" si="2"/>
        <v>13217</v>
      </c>
      <c r="E38" s="29">
        <f t="shared" si="3"/>
        <v>2327</v>
      </c>
      <c r="F38" s="29">
        <v>1349</v>
      </c>
      <c r="G38" s="29">
        <v>978</v>
      </c>
      <c r="H38" s="29">
        <f t="shared" si="4"/>
        <v>33147</v>
      </c>
      <c r="I38" s="29">
        <v>20908</v>
      </c>
      <c r="J38" s="29">
        <v>12239</v>
      </c>
    </row>
    <row r="39" spans="1:13" ht="12.75">
      <c r="A39" s="58">
        <v>2001</v>
      </c>
      <c r="B39" s="29">
        <f t="shared" si="0"/>
        <v>34823</v>
      </c>
      <c r="C39" s="29">
        <f t="shared" si="1"/>
        <v>21640</v>
      </c>
      <c r="D39" s="29">
        <f t="shared" si="2"/>
        <v>13183</v>
      </c>
      <c r="E39" s="29">
        <f t="shared" si="3"/>
        <v>2515</v>
      </c>
      <c r="F39" s="29">
        <v>1537</v>
      </c>
      <c r="G39" s="29">
        <v>978</v>
      </c>
      <c r="H39" s="29">
        <f t="shared" si="4"/>
        <v>32308</v>
      </c>
      <c r="I39" s="29">
        <v>20103</v>
      </c>
      <c r="J39" s="29">
        <v>12205</v>
      </c>
      <c r="K39" s="29"/>
      <c r="L39" s="29"/>
      <c r="M39" s="29"/>
    </row>
    <row r="40" spans="1:13" ht="12.75">
      <c r="A40" s="58">
        <v>2002</v>
      </c>
      <c r="B40" s="29">
        <f t="shared" si="0"/>
        <v>34465</v>
      </c>
      <c r="C40" s="29">
        <f t="shared" si="1"/>
        <v>21278</v>
      </c>
      <c r="D40" s="29">
        <f t="shared" si="2"/>
        <v>13187</v>
      </c>
      <c r="E40" s="29">
        <f t="shared" si="3"/>
        <v>2638</v>
      </c>
      <c r="F40" s="29">
        <v>1578</v>
      </c>
      <c r="G40" s="29">
        <v>1060</v>
      </c>
      <c r="H40" s="29">
        <f t="shared" si="4"/>
        <v>31827</v>
      </c>
      <c r="I40" s="29">
        <v>19700</v>
      </c>
      <c r="J40" s="29">
        <v>12127</v>
      </c>
      <c r="K40" s="29"/>
      <c r="L40" s="29"/>
      <c r="M40" s="29"/>
    </row>
    <row r="41" spans="1:13" ht="12.75">
      <c r="A41" s="58">
        <v>2003</v>
      </c>
      <c r="B41" s="29">
        <f>SUM(C41:D41)</f>
        <v>34391</v>
      </c>
      <c r="C41" s="29">
        <f>SUM(F41+I41)</f>
        <v>21114</v>
      </c>
      <c r="D41" s="29">
        <f>SUM(G41+J41)</f>
        <v>13277</v>
      </c>
      <c r="E41" s="29">
        <f t="shared" si="3"/>
        <v>2876</v>
      </c>
      <c r="F41" s="29">
        <v>1969</v>
      </c>
      <c r="G41" s="29">
        <v>907</v>
      </c>
      <c r="H41" s="29">
        <f t="shared" si="4"/>
        <v>31515</v>
      </c>
      <c r="I41" s="29">
        <v>19145</v>
      </c>
      <c r="J41" s="29">
        <v>12370</v>
      </c>
      <c r="K41" s="29"/>
      <c r="L41" s="29"/>
      <c r="M41" s="29"/>
    </row>
    <row r="42" spans="1:13" ht="12.75">
      <c r="A42" s="58">
        <v>2004</v>
      </c>
      <c r="B42" s="29">
        <f t="shared" si="0"/>
        <v>35580</v>
      </c>
      <c r="C42" s="29">
        <f t="shared" si="1"/>
        <v>21995</v>
      </c>
      <c r="D42" s="29">
        <f t="shared" si="2"/>
        <v>13585</v>
      </c>
      <c r="E42" s="29">
        <f t="shared" si="3"/>
        <v>2610</v>
      </c>
      <c r="F42" s="29">
        <v>1785</v>
      </c>
      <c r="G42" s="29">
        <v>825</v>
      </c>
      <c r="H42" s="29">
        <f t="shared" si="4"/>
        <v>32970</v>
      </c>
      <c r="I42" s="29">
        <v>20210</v>
      </c>
      <c r="J42" s="29">
        <v>12760</v>
      </c>
      <c r="K42" s="29"/>
      <c r="L42" s="29"/>
      <c r="M42" s="29"/>
    </row>
    <row r="43" spans="1:13" ht="22.5" customHeight="1">
      <c r="A43" s="58">
        <v>2005</v>
      </c>
      <c r="B43" s="29">
        <f t="shared" si="0"/>
        <v>35021</v>
      </c>
      <c r="C43" s="29">
        <f t="shared" si="1"/>
        <v>20478</v>
      </c>
      <c r="D43" s="29">
        <f t="shared" si="2"/>
        <v>14543</v>
      </c>
      <c r="E43" s="29">
        <f t="shared" si="3"/>
        <v>2296</v>
      </c>
      <c r="F43" s="29">
        <v>1375</v>
      </c>
      <c r="G43" s="29">
        <v>921</v>
      </c>
      <c r="H43" s="29">
        <f t="shared" si="4"/>
        <v>32725</v>
      </c>
      <c r="I43" s="29">
        <v>19103</v>
      </c>
      <c r="J43" s="29">
        <v>13622</v>
      </c>
      <c r="K43" s="29"/>
      <c r="L43" s="29"/>
      <c r="M43" s="29"/>
    </row>
    <row r="44" spans="1:16" ht="12.75">
      <c r="A44" s="58">
        <v>2006</v>
      </c>
      <c r="B44" s="29">
        <f t="shared" si="0"/>
        <v>37196.5</v>
      </c>
      <c r="C44" s="29">
        <v>21535.4</v>
      </c>
      <c r="D44" s="29">
        <v>15661.1</v>
      </c>
      <c r="E44" s="29">
        <f t="shared" si="3"/>
        <v>1811</v>
      </c>
      <c r="F44" s="29">
        <v>691</v>
      </c>
      <c r="G44" s="29">
        <v>1120</v>
      </c>
      <c r="H44" s="29">
        <f>SUM(I44:J44)</f>
        <v>35385</v>
      </c>
      <c r="I44" s="29">
        <v>20844</v>
      </c>
      <c r="J44" s="29">
        <v>14541</v>
      </c>
      <c r="K44" s="29"/>
      <c r="L44" s="29"/>
      <c r="M44" s="29"/>
      <c r="N44" s="29"/>
      <c r="O44" s="29"/>
      <c r="P44" s="29"/>
    </row>
    <row r="45" spans="1:16" ht="12.75">
      <c r="A45" s="58">
        <v>2007</v>
      </c>
      <c r="B45" s="29">
        <v>41718</v>
      </c>
      <c r="C45" s="29">
        <v>25022</v>
      </c>
      <c r="D45" s="29">
        <v>16695</v>
      </c>
      <c r="E45" s="29">
        <v>1460</v>
      </c>
      <c r="F45" s="29">
        <v>697</v>
      </c>
      <c r="G45" s="29">
        <v>763</v>
      </c>
      <c r="H45" s="29">
        <v>40257</v>
      </c>
      <c r="I45" s="29">
        <v>24325</v>
      </c>
      <c r="J45" s="29">
        <v>15932</v>
      </c>
      <c r="K45" s="29"/>
      <c r="L45" s="29"/>
      <c r="M45" s="29"/>
      <c r="N45" s="29"/>
      <c r="O45" s="29"/>
      <c r="P45" s="29"/>
    </row>
    <row r="50" ht="12.75">
      <c r="A50" s="15">
        <v>8</v>
      </c>
    </row>
  </sheetData>
  <mergeCells count="7">
    <mergeCell ref="A2:J2"/>
    <mergeCell ref="A1:J1"/>
    <mergeCell ref="E4:J4"/>
    <mergeCell ref="B4:D5"/>
    <mergeCell ref="A4:A6"/>
    <mergeCell ref="E5:G5"/>
    <mergeCell ref="H5:J5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2008-11-26T06:55:52Z</cp:lastPrinted>
  <dcterms:created xsi:type="dcterms:W3CDTF">2007-02-06T14:37:57Z</dcterms:created>
  <dcterms:modified xsi:type="dcterms:W3CDTF">2008-11-26T06:55:55Z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