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1\SH-regional_Band_1\"/>
    </mc:Choice>
  </mc:AlternateContent>
  <xr:revisionPtr revIDLastSave="0" documentId="13_ncr:1_{A3000F56-F28C-4754-AFA7-8411599BB184}" xr6:coauthVersionLast="36" xr6:coauthVersionMax="36" xr10:uidLastSave="{00000000-0000-0000-0000-000000000000}"/>
  <bookViews>
    <workbookView xWindow="-3390" yWindow="435" windowWidth="25320" windowHeight="12510" tabRatio="816" xr2:uid="{00000000-000D-0000-FFFF-FFFF00000000}"/>
  </bookViews>
  <sheets>
    <sheet name="Dbl_1" sheetId="11" r:id="rId1"/>
    <sheet name="Impressum_1" sheetId="12" r:id="rId2"/>
    <sheet name="Inhaltsverzeichnis_1" sheetId="15" r:id="rId3"/>
    <sheet name="Vorbemerkungen_1" sheetId="24" r:id="rId4"/>
    <sheet name="Karte_1" sheetId="25" r:id="rId5"/>
    <sheet name="Tabelle 1_1" sheetId="5" r:id="rId6"/>
    <sheet name="Grafikdaten 1_1" sheetId="19" state="hidden" r:id="rId7"/>
    <sheet name="Tabelle 2_1" sheetId="16" r:id="rId8"/>
    <sheet name="Grafikdaten 2_1" sheetId="20" state="hidden" r:id="rId9"/>
    <sheet name="Tabelle 3_1" sheetId="17" r:id="rId10"/>
    <sheet name="Grafikdaten 3_1" sheetId="21" state="hidden" r:id="rId11"/>
    <sheet name="Tabelle 4_1" sheetId="18" r:id="rId12"/>
    <sheet name="Grafikdaten 4_1" sheetId="22" state="hidden" r:id="rId13"/>
  </sheets>
  <externalReferences>
    <externalReference r:id="rId14"/>
  </externalReferences>
  <definedNames>
    <definedName name="_xlnm.Print_Area" localSheetId="0">Dbl_1!$A$1:$G$51</definedName>
    <definedName name="_xlnm.Print_Area" localSheetId="5">'Tabelle 1_1'!$A$1:$O$59</definedName>
    <definedName name="_xlnm.Print_Area" localSheetId="7">'Tabelle 2_1'!$A$1:$P$60</definedName>
    <definedName name="_xlnm.Print_Area" localSheetId="9">'Tabelle 3_1'!$A$1:$P$60</definedName>
    <definedName name="_xlnm.Print_Area" localSheetId="11">'Tabelle 4_1'!$A$1:$M$60</definedName>
  </definedNames>
  <calcPr calcId="191029"/>
</workbook>
</file>

<file path=xl/calcChain.xml><?xml version="1.0" encoding="utf-8"?>
<calcChain xmlns="http://schemas.openxmlformats.org/spreadsheetml/2006/main">
  <c r="B43" i="20" l="1"/>
  <c r="A43" i="20"/>
  <c r="B42" i="20"/>
  <c r="A42" i="20"/>
  <c r="B41" i="20"/>
  <c r="A41" i="20"/>
  <c r="A40" i="20"/>
  <c r="B40" i="20"/>
  <c r="B8" i="21" l="1"/>
  <c r="B9" i="21"/>
  <c r="B10" i="21"/>
  <c r="B11" i="21"/>
  <c r="B12" i="21"/>
  <c r="B13" i="21"/>
  <c r="B14" i="21"/>
  <c r="B15" i="21"/>
  <c r="B16" i="21"/>
  <c r="B17" i="21"/>
  <c r="B7" i="21"/>
  <c r="B45" i="20" l="1"/>
  <c r="B46" i="20"/>
  <c r="B47" i="20"/>
  <c r="B48" i="20"/>
  <c r="B49" i="20"/>
  <c r="B50" i="20"/>
  <c r="B51" i="20"/>
  <c r="B52" i="20"/>
  <c r="B53" i="20"/>
  <c r="B54" i="20"/>
  <c r="B44" i="20"/>
  <c r="A45" i="20" l="1"/>
  <c r="A46" i="20"/>
  <c r="A47" i="20"/>
  <c r="A48" i="20"/>
  <c r="A49" i="20"/>
  <c r="A50" i="20"/>
  <c r="A51" i="20"/>
  <c r="A52" i="20"/>
  <c r="A53" i="20"/>
  <c r="A54" i="20"/>
  <c r="A44" i="20"/>
  <c r="B20" i="21" l="1"/>
  <c r="A20" i="21" s="1"/>
  <c r="B21" i="21"/>
  <c r="A21" i="21" s="1"/>
  <c r="B22" i="21"/>
  <c r="A22" i="21" s="1"/>
  <c r="B23" i="21"/>
  <c r="A23" i="21" s="1"/>
  <c r="B24" i="21"/>
  <c r="A24" i="21" s="1"/>
  <c r="B25" i="21"/>
  <c r="A25" i="21" s="1"/>
  <c r="B26" i="21"/>
  <c r="A26" i="21" s="1"/>
  <c r="B27" i="21"/>
  <c r="A27" i="21" s="1"/>
  <c r="B28" i="21"/>
  <c r="A28" i="21" s="1"/>
  <c r="B29" i="21"/>
  <c r="A29" i="21" s="1"/>
  <c r="B30" i="21"/>
  <c r="A30" i="21" s="1"/>
  <c r="B31" i="21"/>
  <c r="A31" i="21" s="1"/>
  <c r="B32" i="21"/>
  <c r="A32" i="21" s="1"/>
  <c r="B33" i="21"/>
  <c r="A33" i="21" s="1"/>
  <c r="B34" i="21"/>
  <c r="A34" i="21" s="1"/>
  <c r="B35" i="21"/>
  <c r="A35" i="21" s="1"/>
  <c r="B36" i="21"/>
  <c r="A36" i="21" s="1"/>
  <c r="B19" i="21"/>
  <c r="A19" i="21" s="1"/>
  <c r="A8" i="21" l="1"/>
  <c r="A9" i="21"/>
  <c r="A10" i="21"/>
  <c r="A11" i="21"/>
  <c r="A12" i="21"/>
  <c r="A13" i="21"/>
  <c r="A14" i="21"/>
  <c r="A15" i="21"/>
  <c r="A16" i="21"/>
  <c r="A17" i="21"/>
  <c r="A7" i="21"/>
  <c r="B3" i="21"/>
  <c r="A3" i="21" s="1"/>
  <c r="B4" i="21"/>
  <c r="A4" i="21" s="1"/>
  <c r="B5" i="21"/>
  <c r="A5" i="21" s="1"/>
  <c r="B2" i="21"/>
  <c r="A2" i="21" s="1"/>
  <c r="B35" i="20" l="1"/>
  <c r="C35" i="20"/>
  <c r="D35" i="20"/>
  <c r="B34" i="20"/>
  <c r="C34" i="20"/>
  <c r="D34" i="20"/>
  <c r="B33" i="20"/>
  <c r="C33" i="20"/>
  <c r="D33" i="20"/>
  <c r="B32" i="20"/>
  <c r="C32" i="20"/>
  <c r="D32" i="20"/>
  <c r="B31" i="20"/>
  <c r="C31" i="20"/>
  <c r="D31" i="20"/>
  <c r="B30" i="20"/>
  <c r="C30" i="20"/>
  <c r="D30" i="20"/>
  <c r="B29" i="20"/>
  <c r="C29" i="20"/>
  <c r="D29" i="20"/>
  <c r="B28" i="20"/>
  <c r="C28" i="20"/>
  <c r="D28" i="20"/>
  <c r="B27" i="20"/>
  <c r="C27" i="20"/>
  <c r="D27" i="20"/>
  <c r="B26" i="20"/>
  <c r="C26" i="20"/>
  <c r="D26" i="20"/>
  <c r="B25" i="20"/>
  <c r="C25" i="20"/>
  <c r="D25" i="20"/>
  <c r="B24" i="20"/>
  <c r="C24" i="20"/>
  <c r="D24" i="20"/>
  <c r="B23" i="20"/>
  <c r="C23" i="20"/>
  <c r="D23" i="20"/>
  <c r="B22" i="20"/>
  <c r="C22" i="20"/>
  <c r="D22" i="20"/>
  <c r="B21" i="20"/>
  <c r="C21" i="20"/>
  <c r="D21" i="20"/>
  <c r="B20" i="20"/>
  <c r="C20" i="20"/>
  <c r="D20" i="20"/>
  <c r="B19" i="20"/>
  <c r="C19" i="20"/>
  <c r="D19" i="20"/>
  <c r="D36" i="20"/>
  <c r="C36" i="20"/>
  <c r="B36" i="20"/>
  <c r="B16" i="20"/>
  <c r="C16" i="20"/>
  <c r="D16" i="20"/>
  <c r="B15" i="20"/>
  <c r="C15" i="20"/>
  <c r="D15" i="20"/>
  <c r="B14" i="20"/>
  <c r="C14" i="20"/>
  <c r="D14" i="20"/>
  <c r="B13" i="20"/>
  <c r="C13" i="20"/>
  <c r="D13" i="20"/>
  <c r="B12" i="20"/>
  <c r="C12" i="20"/>
  <c r="D12" i="20"/>
  <c r="B11" i="20"/>
  <c r="C11" i="20"/>
  <c r="D11" i="20"/>
  <c r="B10" i="20"/>
  <c r="C10" i="20"/>
  <c r="D10" i="20"/>
  <c r="B9" i="20"/>
  <c r="C9" i="20"/>
  <c r="D9" i="20"/>
  <c r="B8" i="20"/>
  <c r="C8" i="20"/>
  <c r="D8" i="20"/>
  <c r="B7" i="20"/>
  <c r="C7" i="20"/>
  <c r="D7" i="20"/>
  <c r="D17" i="20"/>
  <c r="C17" i="20"/>
  <c r="B17" i="20"/>
  <c r="D2" i="20"/>
  <c r="D3" i="20"/>
  <c r="D4" i="20"/>
  <c r="D5" i="20"/>
  <c r="C2" i="20"/>
  <c r="C3" i="20"/>
  <c r="C4" i="20"/>
  <c r="C5" i="20"/>
  <c r="B2" i="20"/>
  <c r="B3" i="20"/>
  <c r="B4" i="20"/>
  <c r="B5" i="20"/>
  <c r="B41" i="19" l="1"/>
  <c r="B42" i="19"/>
  <c r="B43" i="19"/>
  <c r="B44" i="19"/>
  <c r="B45" i="19"/>
  <c r="B46" i="19"/>
  <c r="B47" i="19"/>
  <c r="B48" i="19"/>
  <c r="B49" i="19"/>
  <c r="B50" i="19"/>
  <c r="B40" i="19"/>
  <c r="A41" i="19"/>
  <c r="A42" i="19"/>
  <c r="A43" i="19"/>
  <c r="A44" i="19"/>
  <c r="A45" i="19"/>
  <c r="A46" i="19"/>
  <c r="A47" i="19"/>
  <c r="A48" i="19"/>
  <c r="A49" i="19"/>
  <c r="A50" i="19"/>
  <c r="A40" i="19"/>
  <c r="I36" i="19"/>
  <c r="D36" i="19" s="1"/>
  <c r="A36" i="19" s="1"/>
  <c r="I35" i="19"/>
  <c r="D35" i="19" s="1"/>
  <c r="A35" i="19" s="1"/>
  <c r="I34" i="19"/>
  <c r="D34" i="19" s="1"/>
  <c r="A34" i="19" s="1"/>
  <c r="I33" i="19"/>
  <c r="D33" i="19" s="1"/>
  <c r="A33" i="19" s="1"/>
  <c r="I32" i="19"/>
  <c r="D32" i="19" s="1"/>
  <c r="A32" i="19" s="1"/>
  <c r="I31" i="19"/>
  <c r="D31" i="19" s="1"/>
  <c r="A31" i="19" s="1"/>
  <c r="I30" i="19"/>
  <c r="D30" i="19" s="1"/>
  <c r="A30" i="19" s="1"/>
  <c r="I29" i="19"/>
  <c r="D29" i="19" s="1"/>
  <c r="A29" i="19" s="1"/>
  <c r="I28" i="19"/>
  <c r="D28" i="19" s="1"/>
  <c r="A28" i="19" s="1"/>
  <c r="I27" i="19"/>
  <c r="D27" i="19" s="1"/>
  <c r="A27" i="19" s="1"/>
  <c r="I26" i="19"/>
  <c r="D26" i="19" s="1"/>
  <c r="A26" i="19" s="1"/>
  <c r="I25" i="19"/>
  <c r="D25" i="19" s="1"/>
  <c r="A25" i="19" s="1"/>
  <c r="I24" i="19"/>
  <c r="D24" i="19" s="1"/>
  <c r="A24" i="19" s="1"/>
  <c r="I23" i="19"/>
  <c r="D23" i="19" s="1"/>
  <c r="A23" i="19" s="1"/>
  <c r="I22" i="19"/>
  <c r="D22" i="19" s="1"/>
  <c r="A22" i="19" s="1"/>
  <c r="I21" i="19"/>
  <c r="D21" i="19" s="1"/>
  <c r="A21" i="19" s="1"/>
  <c r="I20" i="19"/>
  <c r="D20" i="19" s="1"/>
  <c r="A20" i="19" s="1"/>
  <c r="I19" i="19"/>
  <c r="D19" i="19" s="1"/>
  <c r="A19" i="19" s="1"/>
  <c r="I17" i="19"/>
  <c r="D17" i="19" s="1"/>
  <c r="A17" i="19" s="1"/>
  <c r="I16" i="19"/>
  <c r="D16" i="19" s="1"/>
  <c r="A16" i="19" s="1"/>
  <c r="I15" i="19"/>
  <c r="D15" i="19" s="1"/>
  <c r="A15" i="19" s="1"/>
  <c r="I14" i="19"/>
  <c r="D14" i="19" s="1"/>
  <c r="A14" i="19" s="1"/>
  <c r="I13" i="19"/>
  <c r="D13" i="19" s="1"/>
  <c r="A13" i="19" s="1"/>
  <c r="C13" i="19" s="1"/>
  <c r="I12" i="19"/>
  <c r="D12" i="19" s="1"/>
  <c r="A12" i="19" s="1"/>
  <c r="C12" i="19" s="1"/>
  <c r="I11" i="19"/>
  <c r="D11" i="19" s="1"/>
  <c r="A11" i="19" s="1"/>
  <c r="I10" i="19"/>
  <c r="D10" i="19" s="1"/>
  <c r="A10" i="19" s="1"/>
  <c r="I9" i="19"/>
  <c r="D9" i="19" s="1"/>
  <c r="A9" i="19" s="1"/>
  <c r="I8" i="19"/>
  <c r="D8" i="19" s="1"/>
  <c r="A8" i="19" s="1"/>
  <c r="I7" i="19"/>
  <c r="D7" i="19" s="1"/>
  <c r="A7" i="19" s="1"/>
  <c r="C11" i="19" l="1"/>
  <c r="B11" i="19"/>
  <c r="C14" i="19"/>
  <c r="B14" i="19"/>
  <c r="B17" i="19"/>
  <c r="C17" i="19"/>
  <c r="B29" i="19"/>
  <c r="C29" i="19"/>
  <c r="B9" i="19"/>
  <c r="C9" i="19"/>
  <c r="C10" i="19"/>
  <c r="B10" i="19"/>
  <c r="C30" i="19"/>
  <c r="B30" i="19"/>
  <c r="B19" i="19"/>
  <c r="C19" i="19"/>
  <c r="B20" i="19"/>
  <c r="C20" i="19"/>
  <c r="B21" i="19"/>
  <c r="C21" i="19"/>
  <c r="C23" i="19"/>
  <c r="B23" i="19"/>
  <c r="C31" i="19"/>
  <c r="B31" i="19"/>
  <c r="C24" i="19"/>
  <c r="B24" i="19"/>
  <c r="C32" i="19"/>
  <c r="B32" i="19"/>
  <c r="C27" i="19"/>
  <c r="B27" i="19"/>
  <c r="B28" i="19"/>
  <c r="C28" i="19"/>
  <c r="C22" i="19"/>
  <c r="B22" i="19"/>
  <c r="B15" i="19"/>
  <c r="C15" i="19"/>
  <c r="C25" i="19"/>
  <c r="B25" i="19"/>
  <c r="C33" i="19"/>
  <c r="B33" i="19"/>
  <c r="C35" i="19"/>
  <c r="B35" i="19"/>
  <c r="B36" i="19"/>
  <c r="C36" i="19"/>
  <c r="C7" i="19"/>
  <c r="B7" i="19"/>
  <c r="B8" i="19"/>
  <c r="C8" i="19"/>
  <c r="B16" i="19"/>
  <c r="C16" i="19"/>
  <c r="C26" i="19"/>
  <c r="B26" i="19"/>
  <c r="C34" i="19"/>
  <c r="B34" i="19"/>
  <c r="B13" i="19"/>
  <c r="B12" i="19"/>
  <c r="I5" i="19"/>
  <c r="D5" i="19" s="1"/>
  <c r="A5" i="19" s="1"/>
  <c r="C5" i="19" s="1"/>
  <c r="I4" i="19"/>
  <c r="D4" i="19" s="1"/>
  <c r="A4" i="19" s="1"/>
  <c r="C4" i="19" s="1"/>
  <c r="I3" i="19"/>
  <c r="D3" i="19" s="1"/>
  <c r="A3" i="19" s="1"/>
  <c r="C3" i="19" s="1"/>
  <c r="I2" i="19"/>
  <c r="D2" i="19" s="1"/>
  <c r="A2" i="19" s="1"/>
  <c r="C2" i="19" s="1"/>
  <c r="B5" i="19" l="1"/>
  <c r="B4" i="19"/>
  <c r="B3" i="19"/>
  <c r="B2" i="19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36" i="20"/>
  <c r="A16" i="20"/>
  <c r="A15" i="20"/>
  <c r="A14" i="20"/>
  <c r="A13" i="20"/>
  <c r="A12" i="20"/>
  <c r="A11" i="20"/>
  <c r="A10" i="20"/>
  <c r="A9" i="20"/>
  <c r="A8" i="20"/>
  <c r="A7" i="20"/>
  <c r="A17" i="20"/>
  <c r="A4" i="20"/>
  <c r="A3" i="20"/>
  <c r="A2" i="20"/>
  <c r="A5" i="20"/>
  <c r="B20" i="22" l="1"/>
  <c r="A20" i="22" s="1"/>
  <c r="B22" i="22"/>
  <c r="A22" i="22" s="1"/>
  <c r="B24" i="22"/>
  <c r="A24" i="22" s="1"/>
  <c r="B26" i="22"/>
  <c r="A26" i="22" s="1"/>
  <c r="B28" i="22"/>
  <c r="A28" i="22" s="1"/>
  <c r="B30" i="22"/>
  <c r="A30" i="22" s="1"/>
  <c r="B32" i="22"/>
  <c r="A32" i="22" s="1"/>
  <c r="B34" i="22"/>
  <c r="A34" i="22" s="1"/>
  <c r="B36" i="22"/>
  <c r="A36" i="22" s="1"/>
  <c r="B8" i="22"/>
  <c r="A8" i="22" s="1"/>
  <c r="B10" i="22"/>
  <c r="A10" i="22" s="1"/>
  <c r="B12" i="22"/>
  <c r="A12" i="22" s="1"/>
  <c r="B14" i="22"/>
  <c r="A14" i="22" s="1"/>
  <c r="B16" i="22"/>
  <c r="A16" i="22" s="1"/>
  <c r="B7" i="22"/>
  <c r="A7" i="22" s="1"/>
  <c r="B3" i="22"/>
  <c r="A3" i="22" s="1"/>
  <c r="B5" i="22"/>
  <c r="A5" i="22" s="1"/>
  <c r="B21" i="22"/>
  <c r="A21" i="22" s="1"/>
  <c r="B23" i="22"/>
  <c r="A23" i="22" s="1"/>
  <c r="B25" i="22"/>
  <c r="A25" i="22" s="1"/>
  <c r="B27" i="22"/>
  <c r="A27" i="22" s="1"/>
  <c r="B29" i="22"/>
  <c r="A29" i="22" s="1"/>
  <c r="B31" i="22"/>
  <c r="A31" i="22" s="1"/>
  <c r="B33" i="22"/>
  <c r="A33" i="22" s="1"/>
  <c r="B35" i="22"/>
  <c r="A35" i="22" s="1"/>
  <c r="B19" i="22"/>
  <c r="A19" i="22" s="1"/>
  <c r="B9" i="22"/>
  <c r="A9" i="22" s="1"/>
  <c r="B11" i="22"/>
  <c r="A11" i="22" s="1"/>
  <c r="B13" i="22"/>
  <c r="A13" i="22" s="1"/>
  <c r="B15" i="22"/>
  <c r="A15" i="22" s="1"/>
  <c r="B17" i="22"/>
  <c r="A17" i="22" s="1"/>
  <c r="B4" i="22"/>
  <c r="A4" i="22" s="1"/>
  <c r="B2" i="22"/>
  <c r="A2" i="22" s="1"/>
  <c r="A51" i="21" l="1"/>
  <c r="A47" i="21"/>
  <c r="A43" i="21"/>
  <c r="A39" i="21"/>
  <c r="A53" i="21"/>
  <c r="A49" i="21"/>
  <c r="A45" i="21"/>
  <c r="A41" i="21"/>
  <c r="A52" i="21"/>
  <c r="A48" i="21"/>
  <c r="A44" i="21"/>
  <c r="A40" i="21"/>
  <c r="A46" i="21"/>
  <c r="A42" i="21"/>
  <c r="A50" i="21"/>
  <c r="B41" i="21" l="1"/>
  <c r="B40" i="21"/>
  <c r="B39" i="21"/>
  <c r="B42" i="21"/>
  <c r="B44" i="21"/>
  <c r="B52" i="21"/>
  <c r="B53" i="21"/>
  <c r="B50" i="21"/>
  <c r="B45" i="21"/>
  <c r="B46" i="21"/>
  <c r="B43" i="21"/>
  <c r="B49" i="21"/>
  <c r="B51" i="21"/>
  <c r="B47" i="21"/>
  <c r="B48" i="21"/>
</calcChain>
</file>

<file path=xl/sharedStrings.xml><?xml version="1.0" encoding="utf-8"?>
<sst xmlns="http://schemas.openxmlformats.org/spreadsheetml/2006/main" count="1136" uniqueCount="169">
  <si>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</si>
  <si>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</si>
  <si>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</si>
  <si>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</si>
  <si>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</si>
  <si>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</si>
  <si>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</si>
  <si>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</si>
  <si>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</si>
  <si>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</si>
  <si>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</si>
  <si>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</si>
  <si>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</si>
  <si>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</si>
  <si>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</si>
  <si>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</si>
  <si>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</si>
  <si>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</si>
  <si>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</si>
  <si>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</si>
  <si>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</si>
  <si>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</si>
  <si>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</si>
  <si>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</si>
  <si>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</si>
  <si>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</si>
  <si>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</si>
  <si>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</si>
  <si>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</si>
  <si>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</si>
  <si>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</si>
  <si>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×</t>
  </si>
  <si>
    <t>( )</t>
  </si>
  <si>
    <t>Zahlenwert mit eingeschränkter Aussagefähigkeit</t>
  </si>
  <si>
    <t>/</t>
  </si>
  <si>
    <t>Zahlenwert nicht sicher genug</t>
  </si>
  <si>
    <t>Inhaltsverzeichnis</t>
  </si>
  <si>
    <t>Tabellen</t>
  </si>
  <si>
    <t>Seite</t>
  </si>
  <si>
    <t>1.</t>
  </si>
  <si>
    <t>2.</t>
  </si>
  <si>
    <t>3.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</si>
  <si>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</si>
  <si>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</si>
  <si>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</si>
  <si>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</si>
  <si>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</si>
  <si>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</si>
  <si>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</si>
  <si>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</si>
  <si>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</si>
  <si>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</si>
  <si>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Kreisfreie Städte</t>
  </si>
  <si>
    <t>Heide, Stadt</t>
  </si>
  <si>
    <t>Geesthacht, Stadt</t>
  </si>
  <si>
    <t>Husum, Stadt</t>
  </si>
  <si>
    <t>Bad Schwartau, Stadt</t>
  </si>
  <si>
    <t>Elmshorn, Stadt</t>
  </si>
  <si>
    <t>Pinneberg, Stadt</t>
  </si>
  <si>
    <t>Quickborn, Stadt</t>
  </si>
  <si>
    <t>Wedel, Stadt</t>
  </si>
  <si>
    <t>Eckernförde, Stadt</t>
  </si>
  <si>
    <t>Rendsburg, Stadt</t>
  </si>
  <si>
    <t>Schleswig, Stadt</t>
  </si>
  <si>
    <t>Henstedt-Ulzburg</t>
  </si>
  <si>
    <t>Kaltenkirchen, Stadt</t>
  </si>
  <si>
    <t>Norderstedt, Stadt</t>
  </si>
  <si>
    <t>Itzehoe, Stadt</t>
  </si>
  <si>
    <t>Ahrensburg, Stadt</t>
  </si>
  <si>
    <t>Bad Oldesloe, Stadt</t>
  </si>
  <si>
    <t>Reinbek, Stadt</t>
  </si>
  <si>
    <t>Schleswig-Holstein</t>
  </si>
  <si>
    <t>Minimum</t>
  </si>
  <si>
    <t>Maximum</t>
  </si>
  <si>
    <t>Anzahl</t>
  </si>
  <si>
    <t>%</t>
  </si>
  <si>
    <t>Einw. je km²</t>
  </si>
  <si>
    <t>Bevölkerung im Alter von … Jahren</t>
  </si>
  <si>
    <t>unter 18</t>
  </si>
  <si>
    <t>18-24</t>
  </si>
  <si>
    <t>25-29</t>
  </si>
  <si>
    <t>30-49</t>
  </si>
  <si>
    <t>50-64</t>
  </si>
  <si>
    <t>65 und älter</t>
  </si>
  <si>
    <t>Kreise</t>
  </si>
  <si>
    <t>Männer</t>
  </si>
  <si>
    <t>Frauen</t>
  </si>
  <si>
    <t>FLENSBURG</t>
  </si>
  <si>
    <t>KIEL</t>
  </si>
  <si>
    <t>LÜBECK</t>
  </si>
  <si>
    <t>NEUMÜNSTER</t>
  </si>
  <si>
    <t>Durch-schnitts-alter</t>
  </si>
  <si>
    <t>Jahre</t>
  </si>
  <si>
    <t>je 1 000 Einw.</t>
  </si>
  <si>
    <t>Lebendgeborene</t>
  </si>
  <si>
    <t>Gestorbene</t>
  </si>
  <si>
    <t>Überschuss der Geborenen (+) bzw. Gestorbenen (-)</t>
  </si>
  <si>
    <t>Zuzüge</t>
  </si>
  <si>
    <t>Fortzüge</t>
  </si>
  <si>
    <t>darunter aus dem Ausland</t>
  </si>
  <si>
    <t>Wanderungssaldo</t>
  </si>
  <si>
    <t>Deutsche</t>
  </si>
  <si>
    <t>Ausländer</t>
  </si>
  <si>
    <t>über 18</t>
  </si>
  <si>
    <t>insgesamt</t>
  </si>
  <si>
    <t>Bevölkerung</t>
  </si>
  <si>
    <t>weibliche Bevölkerung</t>
  </si>
  <si>
    <t>durchschnittliche weibliche Bevölkerung</t>
  </si>
  <si>
    <t>Lebendgeborene nach Alter der Mutter</t>
  </si>
  <si>
    <t>Altersspezifische Geburtenziffer</t>
  </si>
  <si>
    <t>Bevölkerung
insgesamt</t>
  </si>
  <si>
    <t>Bevölkerungs-
veränderung
zum Vorjahr</t>
  </si>
  <si>
    <t>Ausländische
Bevölkerung</t>
  </si>
  <si>
    <t>Bevölke-
rungsdichte</t>
  </si>
  <si>
    <t>4.</t>
  </si>
  <si>
    <t>6</t>
  </si>
  <si>
    <r>
      <t>Jugend-quotient</t>
    </r>
    <r>
      <rPr>
        <vertAlign val="superscript"/>
        <sz val="8"/>
        <rFont val="Arial"/>
        <family val="2"/>
      </rPr>
      <t>1</t>
    </r>
  </si>
  <si>
    <r>
      <t>Alten-quotient</t>
    </r>
    <r>
      <rPr>
        <vertAlign val="superscript"/>
        <sz val="8"/>
        <rFont val="Arial"/>
        <family val="2"/>
      </rPr>
      <t>2</t>
    </r>
  </si>
  <si>
    <t>18-64</t>
  </si>
  <si>
    <r>
      <t>Eheschließungen</t>
    </r>
    <r>
      <rPr>
        <vertAlign val="superscript"/>
        <sz val="8"/>
        <rFont val="Arial"/>
        <family val="2"/>
      </rPr>
      <t>1</t>
    </r>
  </si>
  <si>
    <r>
      <t>Wanderungssaldo</t>
    </r>
    <r>
      <rPr>
        <vertAlign val="superscript"/>
        <sz val="8"/>
        <rFont val="Arial"/>
        <family val="2"/>
      </rPr>
      <t>2</t>
    </r>
  </si>
  <si>
    <t>Kreise und Städte</t>
  </si>
  <si>
    <t>in Schleswig-Holstein im Vergleich</t>
  </si>
  <si>
    <t>TEST</t>
  </si>
  <si>
    <t>Region</t>
  </si>
  <si>
    <t>Bevölkerungsdichte</t>
  </si>
  <si>
    <t>Schleswig-Holstein.regional</t>
  </si>
  <si>
    <t>Band1</t>
  </si>
  <si>
    <t>Kreise und Städte in Schleswig-Holstein im Vergleich</t>
  </si>
  <si>
    <t>Durchschnittsalter</t>
  </si>
  <si>
    <t>Test</t>
  </si>
  <si>
    <t>http://region.statistik-nord.de</t>
  </si>
  <si>
    <t xml:space="preserve">Weitere regionalstatistische Angaben für die Kreise, kreisfreien Städte und die Gemeinden in Schleswig-Holstein finden Sie in dem Internetangebot Meine Region: </t>
  </si>
  <si>
    <t>Stormarn</t>
  </si>
  <si>
    <t>Geburtenziffer</t>
  </si>
  <si>
    <t>9</t>
  </si>
  <si>
    <t>12</t>
  </si>
  <si>
    <t>15</t>
  </si>
  <si>
    <t>Kreise, kreisfreie Städte und ausgewählte Gemeinden in Schleswig-Holstein</t>
  </si>
  <si>
    <r>
      <t>Wanderungen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über die Kreis- bzw. Stadtgrenzen</t>
    </r>
  </si>
  <si>
    <r>
      <t xml:space="preserve">KREISFREIE STADT
Kreis
</t>
    </r>
    <r>
      <rPr>
        <i/>
        <sz val="8"/>
        <rFont val="Arial"/>
        <family val="2"/>
      </rPr>
      <t>Ausgewählte Gemeinde</t>
    </r>
  </si>
  <si>
    <t>Ausgewählte Gemeinden</t>
  </si>
  <si>
    <r>
      <t>je 1 000 Einw.</t>
    </r>
    <r>
      <rPr>
        <vertAlign val="superscript"/>
        <sz val="8"/>
        <rFont val="Arial"/>
        <family val="2"/>
      </rPr>
      <t>2</t>
    </r>
  </si>
  <si>
    <t>darunter ins Ausland</t>
  </si>
  <si>
    <t>darunter gegenüber dem Ausland</t>
  </si>
  <si>
    <t>Band 1 der Reihe „Schleswig-Holstein.regional“</t>
  </si>
  <si>
    <t>Sven Ohlsen</t>
  </si>
  <si>
    <t>040 42831-1890</t>
  </si>
  <si>
    <t>sven.ohlsen@statistik-nord.de</t>
  </si>
  <si>
    <r>
      <t>Zusammengefasste Geburten-ziffer</t>
    </r>
    <r>
      <rPr>
        <vertAlign val="superscript"/>
        <sz val="8"/>
        <rFont val="Arial"/>
        <family val="2"/>
      </rPr>
      <t>3</t>
    </r>
  </si>
  <si>
    <t>Bevölkerung 2021</t>
  </si>
  <si>
    <t>© Statistisches Amt für Hamburg und Schleswig-Holstein, Hamburg 2023
Auszugsweise Vervielfältigung und Verbreitung mit Quellenangabe gestattet.</t>
  </si>
  <si>
    <t>Bevölkerungsstand und -struktur am 31.12.2021</t>
  </si>
  <si>
    <t>Altersstruktur der Bevölkerung am 31.12.2021</t>
  </si>
  <si>
    <t>Natürliche Bevölkerungsbewegung im Jahr 2021</t>
  </si>
  <si>
    <t>Räumliche Bevölkerungsbewegung (Wanderungen) im Jahr 2021</t>
  </si>
  <si>
    <t>1. Bevölkerungsstand und -struktur am 31.12.2021</t>
  </si>
  <si>
    <t>Bevölkerung am 31.12.2021 nach Nationalität</t>
  </si>
  <si>
    <t>Bevölkerungsdichte am 31.12.2021</t>
  </si>
  <si>
    <t>Zum Vergleich 2020</t>
  </si>
  <si>
    <t>2. Altersstruktur der Bevölkerung am 31.12.2021</t>
  </si>
  <si>
    <t>Bevölkerungsanteile am 31.12.2021 nach Altersgruppen in %</t>
  </si>
  <si>
    <t>Durchschnittsalter am 31.12.2021</t>
  </si>
  <si>
    <t>3. Natürliche Bevölkerungsbewegung im Jahr 2021</t>
  </si>
  <si>
    <t>Überschuss der Geborenen (+) bzw. Gestorbenen (-) je 1 000 Einw. im Jahr 2021</t>
  </si>
  <si>
    <t>Geburtenziffer (Kinderzahl je Frau) im Jahr 2021</t>
  </si>
  <si>
    <t>4. Räumliche Bevölkerungsbewegung (Wanderungen) im Jahr 2021</t>
  </si>
  <si>
    <t>Wanderungssaldo je 1 000 Einw. im Jahr 2021</t>
  </si>
  <si>
    <t>Herausgegeben am: 25.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</si>
</sst>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&quot;  &quot;;\-###\ ###\ ##0&quot;  &quot;;&quot;-  &quot;"/>
    <numFmt numFmtId="166" formatCode="###\ ##0.0&quot;  &quot;;\-###\ ##0.0&quot;  &quot;;&quot;-  &quot;"/>
    <numFmt numFmtId="167" formatCode="###,###,###,###;\-###,###,###,###"/>
    <numFmt numFmtId="168" formatCode="_-* #,##0.00\ [$€]_-;\-* #,##0.00\ [$€]_-;_-* &quot;-&quot;??\ [$€]_-;_-@_-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\ ###\ ##0&quot; Tsd&quot;"/>
    <numFmt numFmtId="177" formatCode="0\ &quot;%&quot;"/>
    <numFmt numFmtId="178" formatCode="#\ ###\ ##0&quot; TDM&quot;"/>
    <numFmt numFmtId="179" formatCode="#\ ###\ ##0&quot; TEuro&quot;"/>
    <numFmt numFmtId="180" formatCode="#\ ##0\ ##0\ "/>
    <numFmt numFmtId="181" formatCode="\ ??0.0\ \ ;\ * \–??0.0\ \ ;\ * \–\ \ ;\ * @\ \ "/>
    <numFmt numFmtId="182" formatCode="###\ ###\ ###__"/>
    <numFmt numFmtId="183" formatCode="###\ ###__"/>
    <numFmt numFmtId="184" formatCode="###\ ##0.0__"/>
    <numFmt numFmtId="185" formatCode="###\ ###\ ##0.0__"/>
    <numFmt numFmtId="186" formatCode="_(&quot;$&quot;* #,##0.00_);_(&quot;$&quot;* \(#,##0.00\);_(&quot;$&quot;* &quot;-&quot;??_);_(@_)"/>
    <numFmt numFmtId="187" formatCode="\ \ 0.00\ \ "/>
    <numFmt numFmtId="188" formatCode="\ \ 0.0\ \ "/>
    <numFmt numFmtId="189" formatCode="###\ ###\ ##0.0&quot;  &quot;;\-###\ ###\ ##0.0&quot;  &quot;;&quot;–  &quot;"/>
    <numFmt numFmtId="190" formatCode="###\ ###\ ##0&quot;  &quot;;\-###\ ###\ ##0&quot;  &quot;;&quot;–  &quot;"/>
  </numFmts>
  <fonts count="10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sz val="7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name val="Bliss 2 Regular"/>
      <family val="3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8"/>
      <name val="Arial"/>
      <family val="2"/>
    </font>
    <font>
      <sz val="30"/>
      <color theme="1"/>
      <name val="Arial"/>
      <family val="2"/>
    </font>
    <font>
      <u/>
      <sz val="10"/>
      <color theme="10"/>
      <name val="Arial"/>
      <family val="2"/>
    </font>
    <font>
      <sz val="11"/>
      <name val="MetaNormalLF-Roman"/>
      <family val="2"/>
    </font>
    <font>
      <sz val="11"/>
      <name val="MetaNormalLF-Roman"/>
    </font>
  </fonts>
  <fills count="7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679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19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2" borderId="0" applyNumberFormat="0" applyBorder="0" applyAlignment="0" applyProtection="0"/>
    <xf numFmtId="0" fontId="44" fillId="5" borderId="4" applyNumberFormat="0" applyAlignment="0" applyProtection="0"/>
    <xf numFmtId="0" fontId="45" fillId="6" borderId="5" applyNumberFormat="0" applyAlignment="0" applyProtection="0"/>
    <xf numFmtId="0" fontId="46" fillId="6" borderId="4" applyNumberFormat="0" applyAlignment="0" applyProtection="0"/>
    <xf numFmtId="0" fontId="47" fillId="0" borderId="6" applyNumberFormat="0" applyFill="0" applyAlignment="0" applyProtection="0"/>
    <xf numFmtId="0" fontId="48" fillId="7" borderId="7" applyNumberFormat="0" applyAlignment="0" applyProtection="0"/>
    <xf numFmtId="0" fontId="49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50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5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83" fillId="69" borderId="36">
      <alignment horizontal="center" vertical="center" wrapText="1"/>
    </xf>
    <xf numFmtId="0" fontId="82" fillId="73" borderId="0">
      <alignment horizontal="center" wrapText="1"/>
    </xf>
    <xf numFmtId="0" fontId="60" fillId="41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42" borderId="0" applyNumberFormat="0" applyBorder="0" applyAlignment="0" applyProtection="0"/>
    <xf numFmtId="0" fontId="1" fillId="0" borderId="0"/>
    <xf numFmtId="0" fontId="61" fillId="53" borderId="0" applyNumberFormat="0" applyBorder="0" applyAlignment="0" applyProtection="0"/>
    <xf numFmtId="0" fontId="7" fillId="69" borderId="0" applyFont="0" applyAlignment="0"/>
    <xf numFmtId="0" fontId="3" fillId="39" borderId="24">
      <alignment horizontal="centerContinuous" wrapText="1"/>
    </xf>
    <xf numFmtId="0" fontId="60" fillId="42" borderId="0" applyNumberFormat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8" fillId="67" borderId="0">
      <alignment horizontal="center"/>
    </xf>
    <xf numFmtId="0" fontId="2" fillId="0" borderId="0"/>
    <xf numFmtId="0" fontId="59" fillId="41" borderId="0" applyNumberFormat="0" applyBorder="0" applyAlignment="0" applyProtection="0"/>
    <xf numFmtId="0" fontId="62" fillId="57" borderId="0" applyNumberFormat="0" applyBorder="0" applyAlignment="0" applyProtection="0"/>
    <xf numFmtId="0" fontId="70" fillId="39" borderId="0">
      <alignment horizontal="right"/>
    </xf>
    <xf numFmtId="177" fontId="78" fillId="0" borderId="24">
      <alignment horizontal="center" vertical="center"/>
      <protection locked="0"/>
    </xf>
    <xf numFmtId="0" fontId="60" fillId="51" borderId="0" applyNumberFormat="0" applyBorder="0" applyAlignment="0" applyProtection="0"/>
    <xf numFmtId="0" fontId="71" fillId="39" borderId="0">
      <alignment horizontal="center"/>
    </xf>
    <xf numFmtId="0" fontId="1" fillId="0" borderId="0"/>
    <xf numFmtId="0" fontId="81" fillId="46" borderId="0" applyNumberFormat="0" applyBorder="0" applyAlignment="0" applyProtection="0"/>
    <xf numFmtId="0" fontId="1" fillId="0" borderId="0"/>
    <xf numFmtId="0" fontId="57" fillId="0" borderId="0">
      <alignment vertical="top"/>
    </xf>
    <xf numFmtId="0" fontId="62" fillId="53" borderId="0" applyNumberFormat="0" applyBorder="0" applyAlignment="0" applyProtection="0"/>
    <xf numFmtId="0" fontId="7" fillId="0" borderId="0"/>
    <xf numFmtId="164" fontId="74" fillId="39" borderId="0" applyBorder="0">
      <alignment horizontal="right" vertical="center"/>
      <protection locked="0"/>
    </xf>
    <xf numFmtId="0" fontId="59" fillId="43" borderId="0" applyNumberFormat="0" applyBorder="0" applyAlignment="0" applyProtection="0"/>
    <xf numFmtId="171" fontId="53" fillId="0" borderId="0">
      <alignment horizontal="right"/>
    </xf>
    <xf numFmtId="0" fontId="1" fillId="0" borderId="0"/>
    <xf numFmtId="0" fontId="80" fillId="69" borderId="0">
      <alignment horizontal="left" vertical="center" wrapText="1"/>
    </xf>
    <xf numFmtId="0" fontId="1" fillId="0" borderId="0"/>
    <xf numFmtId="0" fontId="59" fillId="44" borderId="0" applyNumberFormat="0" applyBorder="0" applyAlignment="0" applyProtection="0"/>
    <xf numFmtId="0" fontId="62" fillId="56" borderId="0" applyNumberFormat="0" applyBorder="0" applyAlignment="0" applyProtection="0"/>
    <xf numFmtId="0" fontId="7" fillId="39" borderId="24"/>
    <xf numFmtId="176" fontId="56" fillId="39" borderId="0">
      <alignment horizontal="center" vertical="center"/>
      <protection hidden="1"/>
    </xf>
    <xf numFmtId="0" fontId="60" fillId="47" borderId="0" applyNumberFormat="0" applyBorder="0" applyAlignment="0" applyProtection="0"/>
    <xf numFmtId="0" fontId="3" fillId="67" borderId="0">
      <alignment horizontal="center" wrapText="1"/>
    </xf>
    <xf numFmtId="0" fontId="1" fillId="0" borderId="0"/>
    <xf numFmtId="0" fontId="68" fillId="72" borderId="0">
      <alignment horizontal="right" vertical="top" wrapText="1"/>
    </xf>
    <xf numFmtId="0" fontId="1" fillId="0" borderId="0"/>
    <xf numFmtId="0" fontId="61" fillId="53" borderId="0" applyNumberFormat="0" applyBorder="0" applyAlignment="0" applyProtection="0"/>
    <xf numFmtId="0" fontId="7" fillId="39" borderId="25"/>
    <xf numFmtId="175" fontId="3" fillId="0" borderId="0" applyFont="0" applyFill="0" applyBorder="0" applyAlignment="0" applyProtection="0"/>
    <xf numFmtId="0" fontId="60" fillId="48" borderId="0" applyNumberFormat="0" applyBorder="0" applyAlignment="0" applyProtection="0"/>
    <xf numFmtId="0" fontId="3" fillId="0" borderId="0" applyNumberFormat="0" applyAlignment="0">
      <alignment horizontal="centerContinuous"/>
    </xf>
    <xf numFmtId="0" fontId="88" fillId="72" borderId="27">
      <alignment horizontal="left" vertical="top" wrapText="1"/>
    </xf>
    <xf numFmtId="179" fontId="78" fillId="0" borderId="24">
      <alignment horizontal="center" vertical="center"/>
      <protection locked="0"/>
    </xf>
    <xf numFmtId="0" fontId="1" fillId="0" borderId="0"/>
    <xf numFmtId="0" fontId="1" fillId="0" borderId="0"/>
    <xf numFmtId="0" fontId="62" fillId="58" borderId="0" applyNumberFormat="0" applyBorder="0" applyAlignment="0" applyProtection="0"/>
    <xf numFmtId="0" fontId="1" fillId="8" borderId="8" applyNumberFormat="0" applyFont="0" applyAlignment="0" applyProtection="0"/>
    <xf numFmtId="0" fontId="77" fillId="68" borderId="33">
      <protection locked="0"/>
    </xf>
    <xf numFmtId="0" fontId="59" fillId="42" borderId="0" applyNumberFormat="0" applyBorder="0" applyAlignment="0" applyProtection="0"/>
    <xf numFmtId="0" fontId="68" fillId="66" borderId="34">
      <alignment horizontal="right" vertical="top" wrapText="1"/>
    </xf>
    <xf numFmtId="0" fontId="1" fillId="0" borderId="0"/>
    <xf numFmtId="0" fontId="3" fillId="70" borderId="0" applyNumberFormat="0" applyFont="0" applyBorder="0" applyAlignment="0"/>
    <xf numFmtId="0" fontId="1" fillId="0" borderId="0"/>
    <xf numFmtId="168" fontId="53" fillId="0" borderId="0" applyFont="0" applyFill="0" applyBorder="0" applyAlignment="0" applyProtection="0"/>
    <xf numFmtId="0" fontId="62" fillId="52" borderId="0" applyNumberFormat="0" applyBorder="0" applyAlignment="0" applyProtection="0"/>
    <xf numFmtId="0" fontId="84" fillId="50" borderId="0" applyNumberFormat="0" applyBorder="0" applyAlignment="0" applyProtection="0"/>
    <xf numFmtId="0" fontId="73" fillId="63" borderId="0" applyNumberFormat="0" applyBorder="0" applyAlignment="0">
      <alignment horizontal="right"/>
    </xf>
    <xf numFmtId="0" fontId="59" fillId="42" borderId="0" applyNumberFormat="0" applyBorder="0" applyAlignment="0" applyProtection="0"/>
    <xf numFmtId="170" fontId="53" fillId="0" borderId="0">
      <alignment horizontal="right"/>
    </xf>
    <xf numFmtId="0" fontId="1" fillId="0" borderId="0"/>
    <xf numFmtId="0" fontId="3" fillId="68" borderId="24" applyNumberFormat="0" applyFont="0" applyAlignment="0">
      <protection locked="0"/>
    </xf>
    <xf numFmtId="0" fontId="1" fillId="0" borderId="0"/>
    <xf numFmtId="0" fontId="59" fillId="43" borderId="0" applyNumberFormat="0" applyBorder="0" applyAlignment="0" applyProtection="0"/>
    <xf numFmtId="0" fontId="62" fillId="61" borderId="0" applyNumberFormat="0" applyBorder="0" applyAlignment="0" applyProtection="0"/>
    <xf numFmtId="181" fontId="53" fillId="0" borderId="0">
      <alignment horizontal="right"/>
    </xf>
    <xf numFmtId="168" fontId="53" fillId="0" borderId="0" applyFont="0" applyFill="0" applyBorder="0" applyAlignment="0" applyProtection="0"/>
    <xf numFmtId="0" fontId="60" fillId="53" borderId="0" applyNumberFormat="0" applyBorder="0" applyAlignment="0" applyProtection="0"/>
    <xf numFmtId="0" fontId="70" fillId="39" borderId="0">
      <alignment horizontal="center" vertical="center"/>
    </xf>
    <xf numFmtId="0" fontId="1" fillId="0" borderId="0"/>
    <xf numFmtId="1" fontId="74" fillId="39" borderId="0" applyBorder="0">
      <alignment horizontal="right" vertical="center"/>
      <protection locked="0"/>
    </xf>
    <xf numFmtId="0" fontId="1" fillId="0" borderId="0"/>
    <xf numFmtId="0" fontId="2" fillId="0" borderId="0"/>
    <xf numFmtId="0" fontId="61" fillId="54" borderId="0" applyNumberFormat="0" applyBorder="0" applyAlignment="0" applyProtection="0"/>
    <xf numFmtId="0" fontId="7" fillId="39" borderId="22"/>
    <xf numFmtId="173" fontId="3" fillId="0" borderId="0" applyFont="0" applyFill="0" applyBorder="0" applyAlignment="0" applyProtection="0"/>
    <xf numFmtId="0" fontId="60" fillId="46" borderId="0" applyNumberFormat="0" applyBorder="0" applyAlignment="0" applyProtection="0"/>
    <xf numFmtId="1" fontId="63" fillId="36" borderId="0">
      <alignment horizontal="center" vertical="center"/>
    </xf>
    <xf numFmtId="0" fontId="88" fillId="72" borderId="24">
      <alignment horizontal="left" vertical="top" wrapText="1"/>
    </xf>
    <xf numFmtId="176" fontId="78" fillId="0" borderId="24">
      <alignment horizontal="center" vertical="center"/>
      <protection locked="0"/>
    </xf>
    <xf numFmtId="0" fontId="1" fillId="0" borderId="0"/>
    <xf numFmtId="0" fontId="1" fillId="0" borderId="0"/>
    <xf numFmtId="0" fontId="62" fillId="56" borderId="0" applyNumberFormat="0" applyBorder="0" applyAlignment="0" applyProtection="0"/>
    <xf numFmtId="0" fontId="85" fillId="70" borderId="37" applyNumberFormat="0" applyFont="0" applyAlignment="0" applyProtection="0"/>
    <xf numFmtId="0" fontId="75" fillId="0" borderId="35" applyNumberFormat="0" applyFill="0" applyAlignment="0" applyProtection="0"/>
    <xf numFmtId="0" fontId="59" fillId="50" borderId="0" applyNumberFormat="0" applyBorder="0" applyAlignment="0" applyProtection="0"/>
    <xf numFmtId="0" fontId="67" fillId="64" borderId="32" applyNumberFormat="0" applyAlignment="0" applyProtection="0"/>
    <xf numFmtId="0" fontId="1" fillId="0" borderId="0"/>
    <xf numFmtId="0" fontId="57" fillId="39" borderId="0">
      <alignment horizontal="left"/>
    </xf>
    <xf numFmtId="0" fontId="1" fillId="0" borderId="0"/>
    <xf numFmtId="0" fontId="2" fillId="0" borderId="0"/>
    <xf numFmtId="0" fontId="61" fillId="42" borderId="0" applyNumberFormat="0" applyBorder="0" applyAlignment="0" applyProtection="0"/>
    <xf numFmtId="0" fontId="7" fillId="39" borderId="23">
      <alignment horizontal="center" wrapText="1"/>
    </xf>
    <xf numFmtId="0" fontId="34" fillId="68" borderId="24">
      <protection locked="0"/>
    </xf>
    <xf numFmtId="0" fontId="60" fillId="44" borderId="0" applyNumberFormat="0" applyBorder="0" applyAlignment="0" applyProtection="0"/>
    <xf numFmtId="169" fontId="65" fillId="63" borderId="30" applyFont="0" applyBorder="0" applyAlignment="0">
      <alignment horizontal="right"/>
    </xf>
    <xf numFmtId="0" fontId="88" fillId="72" borderId="26">
      <alignment horizontal="left" vertical="top"/>
    </xf>
    <xf numFmtId="0" fontId="56" fillId="39" borderId="24">
      <alignment horizontal="left"/>
    </xf>
    <xf numFmtId="0" fontId="1" fillId="0" borderId="0"/>
    <xf numFmtId="0" fontId="59" fillId="41" borderId="0" applyNumberFormat="0" applyBorder="0" applyAlignment="0" applyProtection="0"/>
    <xf numFmtId="0" fontId="62" fillId="59" borderId="0" applyNumberFormat="0" applyBorder="0" applyAlignment="0" applyProtection="0"/>
    <xf numFmtId="180" fontId="86" fillId="0" borderId="0"/>
    <xf numFmtId="0" fontId="3" fillId="68" borderId="24"/>
    <xf numFmtId="0" fontId="60" fillId="51" borderId="0" applyNumberFormat="0" applyBorder="0" applyAlignment="0" applyProtection="0"/>
    <xf numFmtId="0" fontId="7" fillId="0" borderId="24"/>
    <xf numFmtId="0" fontId="1" fillId="0" borderId="0"/>
    <xf numFmtId="0" fontId="3" fillId="71" borderId="24" applyNumberFormat="0" applyFont="0" applyBorder="0" applyAlignment="0"/>
    <xf numFmtId="0" fontId="1" fillId="0" borderId="0"/>
    <xf numFmtId="0" fontId="2" fillId="0" borderId="0"/>
    <xf numFmtId="0" fontId="61" fillId="46" borderId="0" applyNumberFormat="0" applyBorder="0" applyAlignment="0" applyProtection="0"/>
    <xf numFmtId="0" fontId="7" fillId="39" borderId="25"/>
    <xf numFmtId="174" fontId="3" fillId="0" borderId="0" applyFont="0" applyFill="0" applyBorder="0" applyAlignment="0" applyProtection="0"/>
    <xf numFmtId="0" fontId="60" fillId="47" borderId="0" applyNumberFormat="0" applyBorder="0" applyAlignment="0" applyProtection="0"/>
    <xf numFmtId="0" fontId="64" fillId="0" borderId="24">
      <alignment horizontal="center" vertical="center"/>
      <protection locked="0"/>
    </xf>
    <xf numFmtId="0" fontId="89" fillId="72" borderId="26">
      <alignment horizontal="left" vertical="top" wrapText="1"/>
    </xf>
    <xf numFmtId="178" fontId="78" fillId="0" borderId="24">
      <alignment horizontal="center" vertical="center"/>
      <protection locked="0"/>
    </xf>
    <xf numFmtId="0" fontId="1" fillId="0" borderId="0"/>
    <xf numFmtId="0" fontId="3" fillId="0" borderId="0"/>
    <xf numFmtId="0" fontId="62" fillId="57" borderId="0" applyNumberFormat="0" applyBorder="0" applyAlignment="0" applyProtection="0"/>
    <xf numFmtId="0" fontId="1" fillId="8" borderId="8" applyNumberFormat="0" applyFont="0" applyAlignment="0" applyProtection="0"/>
    <xf numFmtId="0" fontId="76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7" fillId="65" borderId="33"/>
    <xf numFmtId="0" fontId="1" fillId="0" borderId="0"/>
    <xf numFmtId="0" fontId="3" fillId="70" borderId="0" applyNumberFormat="0" applyFont="0" applyBorder="0" applyAlignment="0"/>
    <xf numFmtId="0" fontId="1" fillId="0" borderId="0"/>
    <xf numFmtId="0" fontId="3" fillId="0" borderId="0"/>
    <xf numFmtId="0" fontId="62" fillId="55" borderId="0" applyNumberFormat="0" applyBorder="0" applyAlignment="0" applyProtection="0"/>
    <xf numFmtId="172" fontId="3" fillId="0" borderId="0" applyFont="0" applyFill="0" applyBorder="0" applyAlignment="0" applyProtection="0"/>
    <xf numFmtId="0" fontId="72" fillId="44" borderId="32" applyNumberFormat="0" applyAlignment="0" applyProtection="0"/>
    <xf numFmtId="0" fontId="59" fillId="49" borderId="0" applyNumberFormat="0" applyBorder="0" applyAlignment="0" applyProtection="0"/>
    <xf numFmtId="0" fontId="66" fillId="64" borderId="31" applyNumberFormat="0" applyAlignment="0" applyProtection="0"/>
    <xf numFmtId="0" fontId="90" fillId="45" borderId="0" applyNumberFormat="0" applyBorder="0" applyAlignment="0" applyProtection="0"/>
    <xf numFmtId="0" fontId="3" fillId="68" borderId="24" applyNumberFormat="0" applyFont="0" applyAlignment="0">
      <protection locked="0"/>
    </xf>
    <xf numFmtId="0" fontId="1" fillId="0" borderId="0"/>
    <xf numFmtId="0" fontId="59" fillId="42" borderId="0" applyNumberFormat="0" applyBorder="0" applyAlignment="0" applyProtection="0"/>
    <xf numFmtId="0" fontId="62" fillId="60" borderId="0" applyNumberFormat="0" applyBorder="0" applyAlignment="0" applyProtection="0"/>
    <xf numFmtId="9" fontId="3" fillId="0" borderId="0" applyNumberFormat="0" applyFont="0" applyFill="0" applyBorder="0" applyAlignment="0" applyProtection="0"/>
    <xf numFmtId="0" fontId="3" fillId="39" borderId="0"/>
    <xf numFmtId="0" fontId="60" fillId="52" borderId="0" applyNumberFormat="0" applyBorder="0" applyAlignment="0" applyProtection="0"/>
    <xf numFmtId="0" fontId="69" fillId="39" borderId="0">
      <alignment horizontal="center"/>
    </xf>
    <xf numFmtId="0" fontId="1" fillId="0" borderId="0"/>
    <xf numFmtId="0" fontId="3" fillId="71" borderId="24" applyNumberFormat="0" applyFont="0" applyBorder="0" applyAlignment="0"/>
    <xf numFmtId="0" fontId="1" fillId="0" borderId="0"/>
    <xf numFmtId="0" fontId="3" fillId="0" borderId="0"/>
    <xf numFmtId="0" fontId="61" fillId="42" borderId="0" applyNumberFormat="0" applyBorder="0" applyAlignment="0" applyProtection="0"/>
    <xf numFmtId="0" fontId="7" fillId="39" borderId="28">
      <alignment wrapText="1"/>
    </xf>
    <xf numFmtId="43" fontId="3" fillId="0" borderId="0" applyFont="0" applyFill="0" applyBorder="0" applyAlignment="0" applyProtection="0"/>
    <xf numFmtId="0" fontId="60" fillId="45" borderId="0" applyNumberFormat="0" applyBorder="0" applyAlignment="0" applyProtection="0"/>
    <xf numFmtId="0" fontId="62" fillId="62" borderId="0" applyNumberFormat="0" applyBorder="0" applyAlignment="0" applyProtection="0"/>
    <xf numFmtId="0" fontId="87" fillId="73" borderId="0">
      <alignment horizontal="center"/>
    </xf>
    <xf numFmtId="164" fontId="79" fillId="38" borderId="0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58" fillId="40" borderId="38" applyFont="0" applyAlignment="0">
      <alignment horizontal="center" vertical="center" wrapText="1"/>
    </xf>
    <xf numFmtId="0" fontId="91" fillId="74" borderId="0"/>
    <xf numFmtId="0" fontId="91" fillId="74" borderId="0"/>
    <xf numFmtId="0" fontId="91" fillId="37" borderId="0"/>
    <xf numFmtId="182" fontId="91" fillId="37" borderId="0" applyFill="0" applyBorder="0" applyAlignment="0">
      <alignment horizontal="right"/>
    </xf>
    <xf numFmtId="183" fontId="91" fillId="37" borderId="0" applyFill="0" applyBorder="0" applyProtection="0">
      <alignment horizontal="right"/>
    </xf>
    <xf numFmtId="182" fontId="91" fillId="37" borderId="0" applyFill="0" applyBorder="0" applyProtection="0">
      <alignment horizontal="right"/>
    </xf>
    <xf numFmtId="183" fontId="91" fillId="37" borderId="0" applyFill="0" applyBorder="0" applyProtection="0">
      <alignment horizontal="right"/>
    </xf>
    <xf numFmtId="184" fontId="91" fillId="37" borderId="0" applyFill="0">
      <alignment horizontal="right"/>
    </xf>
    <xf numFmtId="185" fontId="91" fillId="37" borderId="0" applyFill="0" applyBorder="0" applyProtection="0">
      <alignment horizontal="right"/>
    </xf>
    <xf numFmtId="184" fontId="83" fillId="37" borderId="0" applyFill="0">
      <alignment horizontal="right"/>
    </xf>
    <xf numFmtId="0" fontId="69" fillId="39" borderId="0">
      <alignment horizontal="center"/>
    </xf>
    <xf numFmtId="0" fontId="83" fillId="69" borderId="0">
      <alignment horizontal="left" vertical="center"/>
    </xf>
    <xf numFmtId="0" fontId="83" fillId="75" borderId="0">
      <alignment horizontal="left" vertical="center"/>
    </xf>
    <xf numFmtId="0" fontId="83" fillId="76" borderId="0">
      <alignment horizontal="left" vertical="center"/>
    </xf>
    <xf numFmtId="0" fontId="83" fillId="37" borderId="0">
      <alignment horizontal="left" vertical="center"/>
    </xf>
    <xf numFmtId="49" fontId="91" fillId="77" borderId="39" applyBorder="0" applyAlignment="0">
      <alignment horizontal="center" vertical="center" wrapText="1"/>
    </xf>
    <xf numFmtId="0" fontId="37" fillId="39" borderId="0"/>
    <xf numFmtId="0" fontId="91" fillId="74" borderId="40">
      <alignment horizontal="center"/>
    </xf>
    <xf numFmtId="0" fontId="91" fillId="74" borderId="40">
      <alignment horizontal="center"/>
    </xf>
    <xf numFmtId="0" fontId="91" fillId="37" borderId="40">
      <alignment horizontal="center"/>
    </xf>
    <xf numFmtId="169" fontId="73" fillId="63" borderId="0" applyFont="0" applyBorder="0" applyAlignment="0">
      <alignment horizontal="right"/>
    </xf>
    <xf numFmtId="49" fontId="92" fillId="63" borderId="0" applyFont="0" applyFill="0" applyBorder="0" applyAlignment="0" applyProtection="0">
      <alignment horizontal="right"/>
    </xf>
    <xf numFmtId="0" fontId="93" fillId="0" borderId="41" applyNumberFormat="0" applyFill="0" applyAlignment="0" applyProtection="0"/>
    <xf numFmtId="0" fontId="94" fillId="0" borderId="42" applyNumberFormat="0" applyFill="0" applyAlignment="0" applyProtection="0"/>
    <xf numFmtId="0" fontId="95" fillId="0" borderId="43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9" fontId="97" fillId="69" borderId="36">
      <alignment horizontal="center" vertical="center" wrapText="1"/>
    </xf>
    <xf numFmtId="0" fontId="91" fillId="76" borderId="0">
      <alignment horizontal="center"/>
    </xf>
    <xf numFmtId="0" fontId="98" fillId="0" borderId="44" applyNumberFormat="0" applyFill="0" applyAlignment="0" applyProtection="0"/>
    <xf numFmtId="0" fontId="99" fillId="0" borderId="0"/>
    <xf numFmtId="186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9" fontId="74" fillId="39" borderId="0" applyBorder="0" applyAlignment="0">
      <alignment horizontal="right"/>
      <protection locked="0"/>
    </xf>
    <xf numFmtId="49" fontId="63" fillId="36" borderId="0">
      <alignment horizontal="left" vertical="center"/>
    </xf>
    <xf numFmtId="49" fontId="78" fillId="0" borderId="24">
      <alignment horizontal="left" vertical="center"/>
      <protection locked="0"/>
    </xf>
    <xf numFmtId="187" fontId="86" fillId="0" borderId="29">
      <alignment horizontal="right"/>
    </xf>
    <xf numFmtId="188" fontId="86" fillId="0" borderId="29">
      <alignment horizontal="left"/>
    </xf>
    <xf numFmtId="0" fontId="100" fillId="78" borderId="45" applyNumberFormat="0" applyAlignment="0" applyProtection="0"/>
    <xf numFmtId="0" fontId="91" fillId="76" borderId="0">
      <alignment horizontal="center"/>
    </xf>
    <xf numFmtId="0" fontId="19" fillId="0" borderId="0"/>
    <xf numFmtId="0" fontId="1" fillId="0" borderId="0"/>
    <xf numFmtId="0" fontId="103" fillId="0" borderId="0" applyNumberFormat="0" applyFill="0" applyBorder="0" applyAlignment="0" applyProtection="0"/>
    <xf numFmtId="0" fontId="34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8" borderId="8" applyNumberFormat="0" applyFont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10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 applyFill="0" applyAlignment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3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</cellStyleXfs>
  <cellXfs count="184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9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/>
    <xf numFmtId="49" fontId="0" fillId="0" borderId="0" xfId="0" applyNumberFormat="1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7" fillId="33" borderId="10" xfId="0" quotePrefix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top" wrapText="1" indent="2"/>
    </xf>
    <xf numFmtId="0" fontId="12" fillId="0" borderId="0" xfId="0" applyFont="1"/>
    <xf numFmtId="0" fontId="7" fillId="0" borderId="14" xfId="0" applyFont="1" applyBorder="1"/>
    <xf numFmtId="165" fontId="12" fillId="0" borderId="0" xfId="0" applyNumberFormat="1" applyFont="1" applyAlignment="1">
      <alignment horizontal="right"/>
    </xf>
    <xf numFmtId="0" fontId="7" fillId="0" borderId="14" xfId="0" applyFont="1" applyBorder="1" applyAlignment="1">
      <alignment horizontal="left" indent="1"/>
    </xf>
    <xf numFmtId="0" fontId="12" fillId="0" borderId="14" xfId="0" applyFont="1" applyBorder="1"/>
    <xf numFmtId="0" fontId="7" fillId="33" borderId="11" xfId="0" quotePrefix="1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/>
    <xf numFmtId="0" fontId="11" fillId="0" borderId="0" xfId="0" applyFont="1" applyFill="1"/>
    <xf numFmtId="0" fontId="0" fillId="0" borderId="0" xfId="0" applyFill="1"/>
    <xf numFmtId="0" fontId="11" fillId="0" borderId="0" xfId="0" applyFont="1" applyFill="1" applyAlignment="1">
      <alignment wrapText="1"/>
    </xf>
    <xf numFmtId="167" fontId="12" fillId="0" borderId="0" xfId="0" applyNumberFormat="1" applyFont="1"/>
    <xf numFmtId="0" fontId="54" fillId="0" borderId="14" xfId="0" applyFont="1" applyBorder="1" applyAlignment="1">
      <alignment horizontal="left" indent="1"/>
    </xf>
    <xf numFmtId="0" fontId="0" fillId="0" borderId="0" xfId="0"/>
    <xf numFmtId="0" fontId="11" fillId="0" borderId="0" xfId="0" applyFont="1"/>
    <xf numFmtId="0" fontId="7" fillId="33" borderId="10" xfId="0" quotePrefix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top" wrapText="1" indent="2"/>
    </xf>
    <xf numFmtId="0" fontId="12" fillId="0" borderId="14" xfId="0" applyFont="1" applyBorder="1"/>
    <xf numFmtId="0" fontId="0" fillId="0" borderId="0" xfId="0"/>
    <xf numFmtId="0" fontId="11" fillId="0" borderId="0" xfId="0" applyFont="1"/>
    <xf numFmtId="0" fontId="0" fillId="0" borderId="0" xfId="0" applyAlignment="1">
      <alignment horizontal="left"/>
    </xf>
    <xf numFmtId="0" fontId="12" fillId="0" borderId="0" xfId="0" applyFont="1"/>
    <xf numFmtId="0" fontId="0" fillId="0" borderId="0" xfId="0" applyFill="1"/>
    <xf numFmtId="0" fontId="7" fillId="0" borderId="14" xfId="0" applyFont="1" applyBorder="1"/>
    <xf numFmtId="0" fontId="12" fillId="0" borderId="0" xfId="0" applyFont="1" applyBorder="1"/>
    <xf numFmtId="0" fontId="12" fillId="0" borderId="16" xfId="0" applyFont="1" applyBorder="1" applyAlignment="1">
      <alignment horizontal="left" vertical="top" wrapText="1" indent="2"/>
    </xf>
    <xf numFmtId="166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5" fontId="36" fillId="0" borderId="0" xfId="0" applyNumberFormat="1" applyFont="1" applyAlignment="1">
      <alignment horizontal="right"/>
    </xf>
    <xf numFmtId="165" fontId="36" fillId="0" borderId="12" xfId="0" applyNumberFormat="1" applyFont="1" applyBorder="1" applyAlignment="1">
      <alignment horizontal="right"/>
    </xf>
    <xf numFmtId="166" fontId="36" fillId="0" borderId="12" xfId="0" applyNumberFormat="1" applyFont="1" applyBorder="1" applyAlignment="1">
      <alignment horizontal="right"/>
    </xf>
    <xf numFmtId="0" fontId="37" fillId="0" borderId="0" xfId="0" applyFont="1" applyBorder="1" applyAlignment="1">
      <alignment horizontal="right" wrapText="1"/>
    </xf>
    <xf numFmtId="189" fontId="36" fillId="0" borderId="0" xfId="0" applyNumberFormat="1" applyFont="1" applyAlignment="1">
      <alignment horizontal="right"/>
    </xf>
    <xf numFmtId="189" fontId="36" fillId="0" borderId="0" xfId="0" applyNumberFormat="1" applyFont="1" applyBorder="1" applyAlignment="1">
      <alignment horizontal="right"/>
    </xf>
    <xf numFmtId="189" fontId="36" fillId="0" borderId="12" xfId="0" applyNumberFormat="1" applyFont="1" applyBorder="1" applyAlignment="1">
      <alignment horizontal="right"/>
    </xf>
    <xf numFmtId="190" fontId="12" fillId="0" borderId="0" xfId="0" applyNumberFormat="1" applyFont="1" applyAlignment="1">
      <alignment horizontal="right"/>
    </xf>
    <xf numFmtId="189" fontId="12" fillId="0" borderId="0" xfId="0" applyNumberFormat="1" applyFont="1" applyAlignment="1">
      <alignment horizontal="right"/>
    </xf>
    <xf numFmtId="189" fontId="12" fillId="0" borderId="0" xfId="0" applyNumberFormat="1" applyFont="1" applyBorder="1" applyAlignment="1">
      <alignment horizontal="right"/>
    </xf>
    <xf numFmtId="190" fontId="36" fillId="0" borderId="0" xfId="0" applyNumberFormat="1" applyFont="1" applyAlignment="1">
      <alignment horizontal="right"/>
    </xf>
    <xf numFmtId="190" fontId="36" fillId="0" borderId="12" xfId="0" applyNumberFormat="1" applyFont="1" applyBorder="1" applyAlignment="1">
      <alignment horizontal="right"/>
    </xf>
    <xf numFmtId="190" fontId="36" fillId="0" borderId="0" xfId="0" applyNumberFormat="1" applyFont="1" applyBorder="1" applyAlignment="1">
      <alignment horizontal="right"/>
    </xf>
    <xf numFmtId="0" fontId="36" fillId="0" borderId="14" xfId="0" applyFont="1" applyBorder="1" applyAlignment="1">
      <alignment horizontal="left" indent="1"/>
    </xf>
    <xf numFmtId="0" fontId="37" fillId="0" borderId="15" xfId="0" applyFont="1" applyBorder="1" applyAlignment="1">
      <alignment horizontal="left" wrapText="1" indent="1"/>
    </xf>
    <xf numFmtId="0" fontId="3" fillId="0" borderId="0" xfId="0" applyFont="1" applyFill="1"/>
    <xf numFmtId="190" fontId="12" fillId="0" borderId="0" xfId="0" applyNumberFormat="1" applyFont="1" applyBorder="1" applyAlignment="1">
      <alignment horizontal="right"/>
    </xf>
    <xf numFmtId="189" fontId="7" fillId="0" borderId="0" xfId="0" applyNumberFormat="1" applyFont="1" applyBorder="1" applyAlignment="1">
      <alignment horizontal="right"/>
    </xf>
    <xf numFmtId="0" fontId="7" fillId="0" borderId="0" xfId="0" quotePrefix="1" applyFont="1" applyFill="1" applyBorder="1" applyAlignment="1">
      <alignment horizontal="center" vertical="center" wrapText="1"/>
    </xf>
    <xf numFmtId="0" fontId="36" fillId="0" borderId="0" xfId="0" applyFont="1"/>
    <xf numFmtId="0" fontId="9" fillId="0" borderId="0" xfId="0" applyFont="1" applyBorder="1"/>
    <xf numFmtId="0" fontId="0" fillId="0" borderId="0" xfId="0"/>
    <xf numFmtId="0" fontId="12" fillId="0" borderId="0" xfId="0" applyFont="1"/>
    <xf numFmtId="0" fontId="8" fillId="0" borderId="0" xfId="0" applyFont="1" applyBorder="1" applyAlignment="1">
      <alignment horizontal="center" vertical="center"/>
    </xf>
    <xf numFmtId="166" fontId="36" fillId="0" borderId="0" xfId="0" applyNumberFormat="1" applyFont="1" applyAlignment="1">
      <alignment horizontal="right"/>
    </xf>
    <xf numFmtId="165" fontId="36" fillId="0" borderId="0" xfId="0" applyNumberFormat="1" applyFont="1" applyBorder="1" applyAlignment="1">
      <alignment horizontal="right"/>
    </xf>
    <xf numFmtId="166" fontId="36" fillId="0" borderId="0" xfId="0" applyNumberFormat="1" applyFont="1" applyBorder="1" applyAlignment="1">
      <alignment horizontal="right"/>
    </xf>
    <xf numFmtId="0" fontId="37" fillId="0" borderId="14" xfId="0" applyFont="1" applyBorder="1" applyAlignment="1">
      <alignment horizontal="left" wrapText="1" indent="1"/>
    </xf>
    <xf numFmtId="0" fontId="0" fillId="0" borderId="0" xfId="0" applyAlignment="1">
      <alignment horizontal="right"/>
    </xf>
    <xf numFmtId="49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right"/>
    </xf>
    <xf numFmtId="49" fontId="13" fillId="0" borderId="0" xfId="0" quotePrefix="1" applyNumberFormat="1" applyFont="1" applyFill="1" applyAlignment="1">
      <alignment horizontal="left"/>
    </xf>
    <xf numFmtId="49" fontId="13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/>
    <xf numFmtId="0" fontId="14" fillId="0" borderId="0" xfId="0" applyFont="1" applyAlignment="1">
      <alignment horizontal="left"/>
    </xf>
    <xf numFmtId="49" fontId="0" fillId="34" borderId="0" xfId="0" applyNumberFormat="1" applyFont="1" applyFill="1" applyAlignment="1">
      <alignment horizontal="left" vertical="center"/>
    </xf>
    <xf numFmtId="49" fontId="0" fillId="34" borderId="0" xfId="0" applyNumberFormat="1" applyFont="1" applyFill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0" fillId="35" borderId="0" xfId="0" applyFill="1"/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/>
    <xf numFmtId="190" fontId="12" fillId="0" borderId="0" xfId="0" applyNumberFormat="1" applyFont="1" applyFill="1" applyAlignment="1">
      <alignment horizontal="right"/>
    </xf>
    <xf numFmtId="190" fontId="36" fillId="0" borderId="0" xfId="0" applyNumberFormat="1" applyFont="1" applyFill="1" applyAlignment="1">
      <alignment horizontal="right"/>
    </xf>
    <xf numFmtId="190" fontId="36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>
      <alignment vertical="top"/>
    </xf>
    <xf numFmtId="0" fontId="103" fillId="0" borderId="0" xfId="703" applyAlignment="1">
      <alignment horizontal="left"/>
    </xf>
    <xf numFmtId="0" fontId="7" fillId="33" borderId="10" xfId="0" quotePrefix="1" applyFont="1" applyFill="1" applyBorder="1" applyAlignment="1">
      <alignment horizontal="center" vertical="center" wrapText="1"/>
    </xf>
    <xf numFmtId="0" fontId="7" fillId="33" borderId="11" xfId="0" quotePrefix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/>
    <xf numFmtId="0" fontId="0" fillId="0" borderId="0" xfId="0" applyFill="1"/>
    <xf numFmtId="0" fontId="7" fillId="33" borderId="46" xfId="0" quotePrefix="1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/>
    <xf numFmtId="190" fontId="12" fillId="0" borderId="0" xfId="0" applyNumberFormat="1" applyFont="1" applyFill="1" applyAlignment="1">
      <alignment horizontal="right"/>
    </xf>
    <xf numFmtId="190" fontId="36" fillId="0" borderId="0" xfId="0" applyNumberFormat="1" applyFont="1" applyFill="1" applyAlignment="1">
      <alignment horizontal="right"/>
    </xf>
    <xf numFmtId="190" fontId="3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top"/>
    </xf>
    <xf numFmtId="190" fontId="11" fillId="0" borderId="0" xfId="0" applyNumberFormat="1" applyFont="1"/>
    <xf numFmtId="190" fontId="0" fillId="0" borderId="0" xfId="0" applyNumberFormat="1"/>
    <xf numFmtId="190" fontId="7" fillId="0" borderId="0" xfId="0" applyNumberFormat="1" applyFont="1" applyBorder="1" applyAlignment="1">
      <alignment horizontal="right"/>
    </xf>
    <xf numFmtId="190" fontId="7" fillId="0" borderId="0" xfId="0" applyNumberFormat="1" applyFont="1" applyFill="1" applyAlignment="1">
      <alignment horizontal="center" vertical="center"/>
    </xf>
    <xf numFmtId="190" fontId="0" fillId="0" borderId="0" xfId="0" quotePrefix="1" applyNumberFormat="1" applyAlignment="1">
      <alignment horizontal="left"/>
    </xf>
    <xf numFmtId="190" fontId="0" fillId="0" borderId="0" xfId="0" applyNumberFormat="1" applyAlignment="1">
      <alignment horizontal="left"/>
    </xf>
    <xf numFmtId="190" fontId="11" fillId="0" borderId="0" xfId="0" quotePrefix="1" applyNumberFormat="1" applyFont="1"/>
    <xf numFmtId="190" fontId="52" fillId="0" borderId="0" xfId="0" applyNumberFormat="1" applyFont="1"/>
    <xf numFmtId="0" fontId="15" fillId="0" borderId="0" xfId="0" applyFont="1"/>
    <xf numFmtId="0" fontId="6" fillId="0" borderId="0" xfId="0" applyFont="1" applyAlignment="1">
      <alignment horizontal="right" vertical="center"/>
    </xf>
    <xf numFmtId="0" fontId="102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0" fillId="0" borderId="0" xfId="0" applyAlignment="1"/>
    <xf numFmtId="0" fontId="1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3" fillId="0" borderId="0" xfId="703" applyAlignment="1"/>
    <xf numFmtId="0" fontId="103" fillId="0" borderId="0" xfId="703" applyAlignment="1">
      <alignment horizontal="left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49" fontId="0" fillId="34" borderId="0" xfId="0" applyNumberFormat="1" applyFont="1" applyFill="1" applyAlignment="1">
      <alignment horizontal="left" vertical="center"/>
    </xf>
    <xf numFmtId="49" fontId="9" fillId="0" borderId="0" xfId="0" applyNumberFormat="1" applyFont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4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7" fillId="33" borderId="13" xfId="0" applyFont="1" applyFill="1" applyBorder="1" applyAlignment="1">
      <alignment horizontal="left" vertical="center" wrapText="1" indent="1"/>
    </xf>
    <xf numFmtId="0" fontId="7" fillId="33" borderId="14" xfId="0" applyFont="1" applyFill="1" applyBorder="1" applyAlignment="1">
      <alignment horizontal="left" vertical="center" indent="1"/>
    </xf>
    <xf numFmtId="0" fontId="7" fillId="33" borderId="15" xfId="0" applyFont="1" applyFill="1" applyBorder="1" applyAlignment="1">
      <alignment horizontal="left" vertical="center" indent="1"/>
    </xf>
    <xf numFmtId="0" fontId="7" fillId="33" borderId="17" xfId="0" quotePrefix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33" borderId="19" xfId="0" quotePrefix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6" xfId="0" applyBorder="1" applyAlignment="1"/>
    <xf numFmtId="0" fontId="0" fillId="0" borderId="18" xfId="0" applyBorder="1" applyAlignment="1"/>
    <xf numFmtId="0" fontId="0" fillId="0" borderId="12" xfId="0" applyBorder="1" applyAlignment="1"/>
    <xf numFmtId="0" fontId="0" fillId="0" borderId="21" xfId="0" applyBorder="1" applyAlignment="1"/>
    <xf numFmtId="0" fontId="0" fillId="0" borderId="47" xfId="0" applyBorder="1" applyAlignment="1"/>
    <xf numFmtId="0" fontId="0" fillId="0" borderId="20" xfId="0" applyBorder="1" applyAlignment="1"/>
    <xf numFmtId="0" fontId="0" fillId="0" borderId="13" xfId="0" applyBorder="1" applyAlignment="1"/>
    <xf numFmtId="0" fontId="0" fillId="0" borderId="15" xfId="0" applyBorder="1" applyAlignment="1"/>
    <xf numFmtId="0" fontId="0" fillId="0" borderId="0" xfId="0" applyBorder="1" applyAlignment="1"/>
    <xf numFmtId="0" fontId="6" fillId="0" borderId="0" xfId="0" applyFont="1" applyAlignment="1">
      <alignment horizontal="right"/>
    </xf>
  </cellXfs>
  <cellStyles count="1679">
    <cellStyle name="20 % - Akzent1" xfId="24" builtinId="30" hidden="1"/>
    <cellStyle name="20 % - Akzent1" xfId="82" builtinId="30" customBuiltin="1"/>
    <cellStyle name="20 % - Akzent1 2" xfId="420" xr:uid="{00000000-0005-0000-0000-000002000000}"/>
    <cellStyle name="20 % - Akzent1 3" xfId="950" xr:uid="{00000000-0005-0000-0000-000003000000}"/>
    <cellStyle name="20 % - Akzent1 3 2" xfId="1339" xr:uid="{00000000-0005-0000-0000-000004000000}"/>
    <cellStyle name="20 % - Akzent1 4" xfId="1127" xr:uid="{00000000-0005-0000-0000-000005000000}"/>
    <cellStyle name="20 % - Akzent1 5" xfId="741" xr:uid="{00000000-0005-0000-0000-000006000000}"/>
    <cellStyle name="20 % - Akzent2" xfId="28" builtinId="34" hidden="1"/>
    <cellStyle name="20 % - Akzent2" xfId="86" builtinId="34" customBuiltin="1"/>
    <cellStyle name="20 % - Akzent2 2" xfId="456" xr:uid="{00000000-0005-0000-0000-000009000000}"/>
    <cellStyle name="20 % - Akzent2 3" xfId="952" xr:uid="{00000000-0005-0000-0000-00000A000000}"/>
    <cellStyle name="20 % - Akzent2 3 2" xfId="1341" xr:uid="{00000000-0005-0000-0000-00000B000000}"/>
    <cellStyle name="20 % - Akzent2 4" xfId="1129" xr:uid="{00000000-0005-0000-0000-00000C000000}"/>
    <cellStyle name="20 % - Akzent2 5" xfId="743" xr:uid="{00000000-0005-0000-0000-00000D000000}"/>
    <cellStyle name="20 % - Akzent3" xfId="32" builtinId="38" hidden="1"/>
    <cellStyle name="20 % - Akzent3" xfId="90" builtinId="38" customBuiltin="1"/>
    <cellStyle name="20 % - Akzent3 2" xfId="384" xr:uid="{00000000-0005-0000-0000-000010000000}"/>
    <cellStyle name="20 % - Akzent3 3" xfId="954" xr:uid="{00000000-0005-0000-0000-000011000000}"/>
    <cellStyle name="20 % - Akzent3 3 2" xfId="1343" xr:uid="{00000000-0005-0000-0000-000012000000}"/>
    <cellStyle name="20 % - Akzent3 4" xfId="1131" xr:uid="{00000000-0005-0000-0000-000013000000}"/>
    <cellStyle name="20 % - Akzent3 5" xfId="745" xr:uid="{00000000-0005-0000-0000-000014000000}"/>
    <cellStyle name="20 % - Akzent4" xfId="36" builtinId="42" hidden="1"/>
    <cellStyle name="20 % - Akzent4" xfId="94" builtinId="42" customBuiltin="1"/>
    <cellStyle name="20 % - Akzent4 2" xfId="349" xr:uid="{00000000-0005-0000-0000-000017000000}"/>
    <cellStyle name="20 % - Akzent4 3" xfId="956" xr:uid="{00000000-0005-0000-0000-000018000000}"/>
    <cellStyle name="20 % - Akzent4 3 2" xfId="1345" xr:uid="{00000000-0005-0000-0000-000019000000}"/>
    <cellStyle name="20 % - Akzent4 4" xfId="1133" xr:uid="{00000000-0005-0000-0000-00001A000000}"/>
    <cellStyle name="20 % - Akzent4 5" xfId="747" xr:uid="{00000000-0005-0000-0000-00001B000000}"/>
    <cellStyle name="20 % - Akzent5" xfId="40" builtinId="46" hidden="1"/>
    <cellStyle name="20 % - Akzent5" xfId="98" builtinId="46" customBuiltin="1"/>
    <cellStyle name="20 % - Akzent5 2" xfId="331" xr:uid="{00000000-0005-0000-0000-00001E000000}"/>
    <cellStyle name="20 % - Akzent5 3" xfId="958" xr:uid="{00000000-0005-0000-0000-00001F000000}"/>
    <cellStyle name="20 % - Akzent5 3 2" xfId="1347" xr:uid="{00000000-0005-0000-0000-000020000000}"/>
    <cellStyle name="20 % - Akzent5 4" xfId="1135" xr:uid="{00000000-0005-0000-0000-000021000000}"/>
    <cellStyle name="20 % - Akzent5 5" xfId="749" xr:uid="{00000000-0005-0000-0000-000022000000}"/>
    <cellStyle name="20 % - Akzent6" xfId="44" builtinId="50" hidden="1"/>
    <cellStyle name="20 % - Akzent6" xfId="102" builtinId="50" customBuiltin="1"/>
    <cellStyle name="20 % - Akzent6 2" xfId="321" xr:uid="{00000000-0005-0000-0000-000025000000}"/>
    <cellStyle name="20 % - Akzent6 3" xfId="960" xr:uid="{00000000-0005-0000-0000-000026000000}"/>
    <cellStyle name="20 % - Akzent6 3 2" xfId="1349" xr:uid="{00000000-0005-0000-0000-000027000000}"/>
    <cellStyle name="20 % - Akzent6 4" xfId="1137" xr:uid="{00000000-0005-0000-0000-000028000000}"/>
    <cellStyle name="20 % - Akzent6 5" xfId="751" xr:uid="{00000000-0005-0000-0000-000029000000}"/>
    <cellStyle name="20% - Akzent1" xfId="326" xr:uid="{00000000-0005-0000-0000-00002A000000}"/>
    <cellStyle name="20% - Akzent2" xfId="469" xr:uid="{00000000-0005-0000-0000-00002B000000}"/>
    <cellStyle name="20% - Akzent3" xfId="397" xr:uid="{00000000-0005-0000-0000-00002C000000}"/>
    <cellStyle name="20% - Akzent4" xfId="433" xr:uid="{00000000-0005-0000-0000-00002D000000}"/>
    <cellStyle name="20% - Akzent5" xfId="361" xr:uid="{00000000-0005-0000-0000-00002E000000}"/>
    <cellStyle name="20% - Akzent6" xfId="415" xr:uid="{00000000-0005-0000-0000-00002F000000}"/>
    <cellStyle name="40 % - Akzent1" xfId="25" builtinId="31" hidden="1"/>
    <cellStyle name="40 % - Akzent1" xfId="83" builtinId="31" customBuiltin="1"/>
    <cellStyle name="40 % - Akzent1 2" xfId="451" xr:uid="{00000000-0005-0000-0000-000032000000}"/>
    <cellStyle name="40 % - Akzent1 3" xfId="951" xr:uid="{00000000-0005-0000-0000-000033000000}"/>
    <cellStyle name="40 % - Akzent1 3 2" xfId="1340" xr:uid="{00000000-0005-0000-0000-000034000000}"/>
    <cellStyle name="40 % - Akzent1 4" xfId="1128" xr:uid="{00000000-0005-0000-0000-000035000000}"/>
    <cellStyle name="40 % - Akzent1 5" xfId="742" xr:uid="{00000000-0005-0000-0000-000036000000}"/>
    <cellStyle name="40 % - Akzent2" xfId="29" builtinId="35" hidden="1"/>
    <cellStyle name="40 % - Akzent2" xfId="87" builtinId="35" customBuiltin="1"/>
    <cellStyle name="40 % - Akzent2 2" xfId="379" xr:uid="{00000000-0005-0000-0000-000039000000}"/>
    <cellStyle name="40 % - Akzent2 3" xfId="953" xr:uid="{00000000-0005-0000-0000-00003A000000}"/>
    <cellStyle name="40 % - Akzent2 3 2" xfId="1342" xr:uid="{00000000-0005-0000-0000-00003B000000}"/>
    <cellStyle name="40 % - Akzent2 4" xfId="1130" xr:uid="{00000000-0005-0000-0000-00003C000000}"/>
    <cellStyle name="40 % - Akzent2 5" xfId="744" xr:uid="{00000000-0005-0000-0000-00003D000000}"/>
    <cellStyle name="40 % - Akzent3" xfId="33" builtinId="39" hidden="1"/>
    <cellStyle name="40 % - Akzent3" xfId="91" builtinId="39" customBuiltin="1"/>
    <cellStyle name="40 % - Akzent3 2" xfId="344" xr:uid="{00000000-0005-0000-0000-000040000000}"/>
    <cellStyle name="40 % - Akzent3 3" xfId="955" xr:uid="{00000000-0005-0000-0000-000041000000}"/>
    <cellStyle name="40 % - Akzent3 3 2" xfId="1344" xr:uid="{00000000-0005-0000-0000-000042000000}"/>
    <cellStyle name="40 % - Akzent3 4" xfId="1132" xr:uid="{00000000-0005-0000-0000-000043000000}"/>
    <cellStyle name="40 % - Akzent3 5" xfId="746" xr:uid="{00000000-0005-0000-0000-000044000000}"/>
    <cellStyle name="40 % - Akzent4" xfId="37" builtinId="43" hidden="1"/>
    <cellStyle name="40 % - Akzent4" xfId="95" builtinId="43" customBuiltin="1"/>
    <cellStyle name="40 % - Akzent4 2" xfId="406" xr:uid="{00000000-0005-0000-0000-000047000000}"/>
    <cellStyle name="40 % - Akzent4 3" xfId="957" xr:uid="{00000000-0005-0000-0000-000048000000}"/>
    <cellStyle name="40 % - Akzent4 3 2" xfId="1346" xr:uid="{00000000-0005-0000-0000-000049000000}"/>
    <cellStyle name="40 % - Akzent4 4" xfId="1134" xr:uid="{00000000-0005-0000-0000-00004A000000}"/>
    <cellStyle name="40 % - Akzent4 5" xfId="748" xr:uid="{00000000-0005-0000-0000-00004B000000}"/>
    <cellStyle name="40 % - Akzent5" xfId="41" builtinId="47" hidden="1"/>
    <cellStyle name="40 % - Akzent5" xfId="99" builtinId="47" customBuiltin="1"/>
    <cellStyle name="40 % - Akzent5 2" xfId="442" xr:uid="{00000000-0005-0000-0000-00004E000000}"/>
    <cellStyle name="40 % - Akzent5 3" xfId="959" xr:uid="{00000000-0005-0000-0000-00004F000000}"/>
    <cellStyle name="40 % - Akzent5 3 2" xfId="1348" xr:uid="{00000000-0005-0000-0000-000050000000}"/>
    <cellStyle name="40 % - Akzent5 4" xfId="1136" xr:uid="{00000000-0005-0000-0000-000051000000}"/>
    <cellStyle name="40 % - Akzent5 5" xfId="750" xr:uid="{00000000-0005-0000-0000-000052000000}"/>
    <cellStyle name="40 % - Akzent6" xfId="45" builtinId="51" hidden="1"/>
    <cellStyle name="40 % - Akzent6" xfId="103" builtinId="51" customBuiltin="1"/>
    <cellStyle name="40 % - Akzent6 2" xfId="370" xr:uid="{00000000-0005-0000-0000-000055000000}"/>
    <cellStyle name="40 % - Akzent6 3" xfId="961" xr:uid="{00000000-0005-0000-0000-000056000000}"/>
    <cellStyle name="40 % - Akzent6 3 2" xfId="1350" xr:uid="{00000000-0005-0000-0000-000057000000}"/>
    <cellStyle name="40 % - Akzent6 4" xfId="1138" xr:uid="{00000000-0005-0000-0000-000058000000}"/>
    <cellStyle name="40 % - Akzent6 5" xfId="752" xr:uid="{00000000-0005-0000-0000-000059000000}"/>
    <cellStyle name="40% - Akzent1" xfId="424" xr:uid="{00000000-0005-0000-0000-00005A000000}"/>
    <cellStyle name="40% - Akzent2" xfId="460" xr:uid="{00000000-0005-0000-0000-00005B000000}"/>
    <cellStyle name="40% - Akzent3" xfId="388" xr:uid="{00000000-0005-0000-0000-00005C000000}"/>
    <cellStyle name="40% - Akzent4" xfId="353" xr:uid="{00000000-0005-0000-0000-00005D000000}"/>
    <cellStyle name="40% - Akzent5" xfId="335" xr:uid="{00000000-0005-0000-0000-00005E000000}"/>
    <cellStyle name="40% - Akzent6" xfId="287" xr:uid="{00000000-0005-0000-0000-00005F000000}"/>
    <cellStyle name="60 % - Akzent1" xfId="26" builtinId="32" hidden="1"/>
    <cellStyle name="60 % - Akzent1" xfId="84" builtinId="32" customBuiltin="1"/>
    <cellStyle name="60 % - Akzent1 2" xfId="323" xr:uid="{00000000-0005-0000-0000-000062000000}"/>
    <cellStyle name="60 % - Akzent2" xfId="30" builtinId="36" hidden="1"/>
    <cellStyle name="60 % - Akzent2" xfId="88" builtinId="36" customBuiltin="1"/>
    <cellStyle name="60 % - Akzent2 2" xfId="466" xr:uid="{00000000-0005-0000-0000-000065000000}"/>
    <cellStyle name="60 % - Akzent3" xfId="34" builtinId="40" hidden="1"/>
    <cellStyle name="60 % - Akzent3" xfId="92" builtinId="40" customBuiltin="1"/>
    <cellStyle name="60 % - Akzent3 2" xfId="394" xr:uid="{00000000-0005-0000-0000-000068000000}"/>
    <cellStyle name="60 % - Akzent4" xfId="38" builtinId="44" hidden="1"/>
    <cellStyle name="60 % - Akzent4" xfId="96" builtinId="44" customBuiltin="1"/>
    <cellStyle name="60 % - Akzent4 2" xfId="430" xr:uid="{00000000-0005-0000-0000-00006B000000}"/>
    <cellStyle name="60 % - Akzent5" xfId="42" builtinId="48" hidden="1"/>
    <cellStyle name="60 % - Akzent5" xfId="100" builtinId="48" customBuiltin="1"/>
    <cellStyle name="60 % - Akzent5 2" xfId="358" xr:uid="{00000000-0005-0000-0000-00006E000000}"/>
    <cellStyle name="60 % - Akzent6" xfId="46" builtinId="52" hidden="1"/>
    <cellStyle name="60 % - Akzent6" xfId="104" builtinId="52" customBuiltin="1"/>
    <cellStyle name="60 % - Akzent6 2" xfId="412" xr:uid="{00000000-0005-0000-0000-000071000000}"/>
    <cellStyle name="60% - Akzent1" xfId="448" xr:uid="{00000000-0005-0000-0000-000072000000}"/>
    <cellStyle name="60% - Akzent2" xfId="376" xr:uid="{00000000-0005-0000-0000-000073000000}"/>
    <cellStyle name="60% - Akzent3" xfId="341" xr:uid="{00000000-0005-0000-0000-000074000000}"/>
    <cellStyle name="60% - Akzent4" xfId="403" xr:uid="{00000000-0005-0000-0000-000075000000}"/>
    <cellStyle name="60% - Akzent5" xfId="439" xr:uid="{00000000-0005-0000-0000-000076000000}"/>
    <cellStyle name="60% - Akzent6" xfId="367" xr:uid="{00000000-0005-0000-0000-000077000000}"/>
    <cellStyle name="Akzent1" xfId="23" builtinId="29" hidden="1"/>
    <cellStyle name="Akzent1" xfId="81" builtinId="29" customBuiltin="1"/>
    <cellStyle name="Akzent1 2" xfId="421" xr:uid="{00000000-0005-0000-0000-00007A000000}"/>
    <cellStyle name="Akzent2" xfId="27" builtinId="33" hidden="1"/>
    <cellStyle name="Akzent2" xfId="85" builtinId="33" customBuiltin="1"/>
    <cellStyle name="Akzent2 2" xfId="457" xr:uid="{00000000-0005-0000-0000-00007D000000}"/>
    <cellStyle name="Akzent3" xfId="31" builtinId="37" hidden="1"/>
    <cellStyle name="Akzent3" xfId="89" builtinId="37" customBuiltin="1"/>
    <cellStyle name="Akzent3 2" xfId="385" xr:uid="{00000000-0005-0000-0000-000080000000}"/>
    <cellStyle name="Akzent4" xfId="35" builtinId="41" hidden="1"/>
    <cellStyle name="Akzent4" xfId="93" builtinId="41" customBuiltin="1"/>
    <cellStyle name="Akzent4 2" xfId="350" xr:uid="{00000000-0005-0000-0000-000083000000}"/>
    <cellStyle name="Akzent5" xfId="39" builtinId="45" hidden="1"/>
    <cellStyle name="Akzent5" xfId="97" builtinId="45" customBuiltin="1"/>
    <cellStyle name="Akzent5 2" xfId="332" xr:uid="{00000000-0005-0000-0000-000086000000}"/>
    <cellStyle name="Akzent6" xfId="43" builtinId="49" hidden="1"/>
    <cellStyle name="Akzent6" xfId="101" builtinId="49" customBuiltin="1"/>
    <cellStyle name="Akzent6 2" xfId="470" xr:uid="{00000000-0005-0000-0000-000089000000}"/>
    <cellStyle name="AllgAus" xfId="398" xr:uid="{00000000-0005-0000-0000-00008A000000}"/>
    <cellStyle name="AllgEin" xfId="434" xr:uid="{00000000-0005-0000-0000-00008B000000}"/>
    <cellStyle name="Arial, 10pt" xfId="49" xr:uid="{00000000-0005-0000-0000-00008C000000}"/>
    <cellStyle name="Arial, 10pt 10" xfId="754" xr:uid="{00000000-0005-0000-0000-00008D000000}"/>
    <cellStyle name="Arial, 10pt 2" xfId="131" xr:uid="{00000000-0005-0000-0000-00008E000000}"/>
    <cellStyle name="Arial, 10pt 2 2" xfId="150" xr:uid="{00000000-0005-0000-0000-00008F000000}"/>
    <cellStyle name="Arial, 10pt 2 2 2" xfId="188" xr:uid="{00000000-0005-0000-0000-000090000000}"/>
    <cellStyle name="Arial, 10pt 2 2 2 2" xfId="265" xr:uid="{00000000-0005-0000-0000-000091000000}"/>
    <cellStyle name="Arial, 10pt 2 2 2 2 2" xfId="1112" xr:uid="{00000000-0005-0000-0000-000092000000}"/>
    <cellStyle name="Arial, 10pt 2 2 2 2 2 2" xfId="1501" xr:uid="{00000000-0005-0000-0000-000093000000}"/>
    <cellStyle name="Arial, 10pt 2 2 2 2 3" xfId="1318" xr:uid="{00000000-0005-0000-0000-000094000000}"/>
    <cellStyle name="Arial, 10pt 2 2 2 2 4" xfId="1669" xr:uid="{00000000-0005-0000-0000-000095000000}"/>
    <cellStyle name="Arial, 10pt 2 2 2 2 5" xfId="915" xr:uid="{00000000-0005-0000-0000-000096000000}"/>
    <cellStyle name="Arial, 10pt 2 2 2 3" xfId="1036" xr:uid="{00000000-0005-0000-0000-000097000000}"/>
    <cellStyle name="Arial, 10pt 2 2 2 3 2" xfId="1425" xr:uid="{00000000-0005-0000-0000-000098000000}"/>
    <cellStyle name="Arial, 10pt 2 2 2 4" xfId="1242" xr:uid="{00000000-0005-0000-0000-000099000000}"/>
    <cellStyle name="Arial, 10pt 2 2 2 5" xfId="1593" xr:uid="{00000000-0005-0000-0000-00009A000000}"/>
    <cellStyle name="Arial, 10pt 2 2 2 6" xfId="838" xr:uid="{00000000-0005-0000-0000-00009B000000}"/>
    <cellStyle name="Arial, 10pt 2 2 3" xfId="227" xr:uid="{00000000-0005-0000-0000-00009C000000}"/>
    <cellStyle name="Arial, 10pt 2 2 3 2" xfId="1074" xr:uid="{00000000-0005-0000-0000-00009D000000}"/>
    <cellStyle name="Arial, 10pt 2 2 3 2 2" xfId="1463" xr:uid="{00000000-0005-0000-0000-00009E000000}"/>
    <cellStyle name="Arial, 10pt 2 2 3 3" xfId="1280" xr:uid="{00000000-0005-0000-0000-00009F000000}"/>
    <cellStyle name="Arial, 10pt 2 2 3 4" xfId="1631" xr:uid="{00000000-0005-0000-0000-0000A0000000}"/>
    <cellStyle name="Arial, 10pt 2 2 3 5" xfId="877" xr:uid="{00000000-0005-0000-0000-0000A1000000}"/>
    <cellStyle name="Arial, 10pt 2 2 4" xfId="998" xr:uid="{00000000-0005-0000-0000-0000A2000000}"/>
    <cellStyle name="Arial, 10pt 2 2 4 2" xfId="1387" xr:uid="{00000000-0005-0000-0000-0000A3000000}"/>
    <cellStyle name="Arial, 10pt 2 2 5" xfId="1204" xr:uid="{00000000-0005-0000-0000-0000A4000000}"/>
    <cellStyle name="Arial, 10pt 2 2 6" xfId="1555" xr:uid="{00000000-0005-0000-0000-0000A5000000}"/>
    <cellStyle name="Arial, 10pt 2 2 7" xfId="800" xr:uid="{00000000-0005-0000-0000-0000A6000000}"/>
    <cellStyle name="Arial, 10pt 2 3" xfId="169" xr:uid="{00000000-0005-0000-0000-0000A7000000}"/>
    <cellStyle name="Arial, 10pt 2 3 2" xfId="246" xr:uid="{00000000-0005-0000-0000-0000A8000000}"/>
    <cellStyle name="Arial, 10pt 2 3 2 2" xfId="1093" xr:uid="{00000000-0005-0000-0000-0000A9000000}"/>
    <cellStyle name="Arial, 10pt 2 3 2 2 2" xfId="1482" xr:uid="{00000000-0005-0000-0000-0000AA000000}"/>
    <cellStyle name="Arial, 10pt 2 3 2 3" xfId="1299" xr:uid="{00000000-0005-0000-0000-0000AB000000}"/>
    <cellStyle name="Arial, 10pt 2 3 2 4" xfId="1650" xr:uid="{00000000-0005-0000-0000-0000AC000000}"/>
    <cellStyle name="Arial, 10pt 2 3 2 5" xfId="896" xr:uid="{00000000-0005-0000-0000-0000AD000000}"/>
    <cellStyle name="Arial, 10pt 2 3 3" xfId="1017" xr:uid="{00000000-0005-0000-0000-0000AE000000}"/>
    <cellStyle name="Arial, 10pt 2 3 3 2" xfId="1406" xr:uid="{00000000-0005-0000-0000-0000AF000000}"/>
    <cellStyle name="Arial, 10pt 2 3 4" xfId="1223" xr:uid="{00000000-0005-0000-0000-0000B0000000}"/>
    <cellStyle name="Arial, 10pt 2 3 5" xfId="1574" xr:uid="{00000000-0005-0000-0000-0000B1000000}"/>
    <cellStyle name="Arial, 10pt 2 3 6" xfId="819" xr:uid="{00000000-0005-0000-0000-0000B2000000}"/>
    <cellStyle name="Arial, 10pt 2 4" xfId="208" xr:uid="{00000000-0005-0000-0000-0000B3000000}"/>
    <cellStyle name="Arial, 10pt 2 4 2" xfId="1055" xr:uid="{00000000-0005-0000-0000-0000B4000000}"/>
    <cellStyle name="Arial, 10pt 2 4 2 2" xfId="1444" xr:uid="{00000000-0005-0000-0000-0000B5000000}"/>
    <cellStyle name="Arial, 10pt 2 4 3" xfId="1261" xr:uid="{00000000-0005-0000-0000-0000B6000000}"/>
    <cellStyle name="Arial, 10pt 2 4 4" xfId="1612" xr:uid="{00000000-0005-0000-0000-0000B7000000}"/>
    <cellStyle name="Arial, 10pt 2 4 5" xfId="858" xr:uid="{00000000-0005-0000-0000-0000B8000000}"/>
    <cellStyle name="Arial, 10pt 2 5" xfId="979" xr:uid="{00000000-0005-0000-0000-0000B9000000}"/>
    <cellStyle name="Arial, 10pt 2 5 2" xfId="1368" xr:uid="{00000000-0005-0000-0000-0000BA000000}"/>
    <cellStyle name="Arial, 10pt 2 6" xfId="1185" xr:uid="{00000000-0005-0000-0000-0000BB000000}"/>
    <cellStyle name="Arial, 10pt 2 7" xfId="1536" xr:uid="{00000000-0005-0000-0000-0000BC000000}"/>
    <cellStyle name="Arial, 10pt 2 8" xfId="781" xr:uid="{00000000-0005-0000-0000-0000BD000000}"/>
    <cellStyle name="Arial, 10pt 3" xfId="140" xr:uid="{00000000-0005-0000-0000-0000BE000000}"/>
    <cellStyle name="Arial, 10pt 3 2" xfId="178" xr:uid="{00000000-0005-0000-0000-0000BF000000}"/>
    <cellStyle name="Arial, 10pt 3 2 2" xfId="255" xr:uid="{00000000-0005-0000-0000-0000C0000000}"/>
    <cellStyle name="Arial, 10pt 3 2 2 2" xfId="1102" xr:uid="{00000000-0005-0000-0000-0000C1000000}"/>
    <cellStyle name="Arial, 10pt 3 2 2 2 2" xfId="1491" xr:uid="{00000000-0005-0000-0000-0000C2000000}"/>
    <cellStyle name="Arial, 10pt 3 2 2 3" xfId="1308" xr:uid="{00000000-0005-0000-0000-0000C3000000}"/>
    <cellStyle name="Arial, 10pt 3 2 2 4" xfId="1659" xr:uid="{00000000-0005-0000-0000-0000C4000000}"/>
    <cellStyle name="Arial, 10pt 3 2 2 5" xfId="905" xr:uid="{00000000-0005-0000-0000-0000C5000000}"/>
    <cellStyle name="Arial, 10pt 3 2 3" xfId="1026" xr:uid="{00000000-0005-0000-0000-0000C6000000}"/>
    <cellStyle name="Arial, 10pt 3 2 3 2" xfId="1415" xr:uid="{00000000-0005-0000-0000-0000C7000000}"/>
    <cellStyle name="Arial, 10pt 3 2 4" xfId="1232" xr:uid="{00000000-0005-0000-0000-0000C8000000}"/>
    <cellStyle name="Arial, 10pt 3 2 5" xfId="1583" xr:uid="{00000000-0005-0000-0000-0000C9000000}"/>
    <cellStyle name="Arial, 10pt 3 2 6" xfId="828" xr:uid="{00000000-0005-0000-0000-0000CA000000}"/>
    <cellStyle name="Arial, 10pt 3 3" xfId="217" xr:uid="{00000000-0005-0000-0000-0000CB000000}"/>
    <cellStyle name="Arial, 10pt 3 3 2" xfId="1064" xr:uid="{00000000-0005-0000-0000-0000CC000000}"/>
    <cellStyle name="Arial, 10pt 3 3 2 2" xfId="1453" xr:uid="{00000000-0005-0000-0000-0000CD000000}"/>
    <cellStyle name="Arial, 10pt 3 3 3" xfId="1270" xr:uid="{00000000-0005-0000-0000-0000CE000000}"/>
    <cellStyle name="Arial, 10pt 3 3 4" xfId="1621" xr:uid="{00000000-0005-0000-0000-0000CF000000}"/>
    <cellStyle name="Arial, 10pt 3 3 5" xfId="867" xr:uid="{00000000-0005-0000-0000-0000D0000000}"/>
    <cellStyle name="Arial, 10pt 3 4" xfId="988" xr:uid="{00000000-0005-0000-0000-0000D1000000}"/>
    <cellStyle name="Arial, 10pt 3 4 2" xfId="1377" xr:uid="{00000000-0005-0000-0000-0000D2000000}"/>
    <cellStyle name="Arial, 10pt 3 5" xfId="1194" xr:uid="{00000000-0005-0000-0000-0000D3000000}"/>
    <cellStyle name="Arial, 10pt 3 6" xfId="1545" xr:uid="{00000000-0005-0000-0000-0000D4000000}"/>
    <cellStyle name="Arial, 10pt 3 7" xfId="790" xr:uid="{00000000-0005-0000-0000-0000D5000000}"/>
    <cellStyle name="Arial, 10pt 4" xfId="159" xr:uid="{00000000-0005-0000-0000-0000D6000000}"/>
    <cellStyle name="Arial, 10pt 4 2" xfId="236" xr:uid="{00000000-0005-0000-0000-0000D7000000}"/>
    <cellStyle name="Arial, 10pt 4 2 2" xfId="1083" xr:uid="{00000000-0005-0000-0000-0000D8000000}"/>
    <cellStyle name="Arial, 10pt 4 2 2 2" xfId="1472" xr:uid="{00000000-0005-0000-0000-0000D9000000}"/>
    <cellStyle name="Arial, 10pt 4 2 3" xfId="1289" xr:uid="{00000000-0005-0000-0000-0000DA000000}"/>
    <cellStyle name="Arial, 10pt 4 2 4" xfId="1640" xr:uid="{00000000-0005-0000-0000-0000DB000000}"/>
    <cellStyle name="Arial, 10pt 4 2 5" xfId="886" xr:uid="{00000000-0005-0000-0000-0000DC000000}"/>
    <cellStyle name="Arial, 10pt 4 3" xfId="1007" xr:uid="{00000000-0005-0000-0000-0000DD000000}"/>
    <cellStyle name="Arial, 10pt 4 3 2" xfId="1396" xr:uid="{00000000-0005-0000-0000-0000DE000000}"/>
    <cellStyle name="Arial, 10pt 4 4" xfId="1213" xr:uid="{00000000-0005-0000-0000-0000DF000000}"/>
    <cellStyle name="Arial, 10pt 4 5" xfId="1564" xr:uid="{00000000-0005-0000-0000-0000E0000000}"/>
    <cellStyle name="Arial, 10pt 4 6" xfId="809" xr:uid="{00000000-0005-0000-0000-0000E1000000}"/>
    <cellStyle name="Arial, 10pt 5" xfId="197" xr:uid="{00000000-0005-0000-0000-0000E2000000}"/>
    <cellStyle name="Arial, 10pt 5 2" xfId="1045" xr:uid="{00000000-0005-0000-0000-0000E3000000}"/>
    <cellStyle name="Arial, 10pt 5 2 2" xfId="1434" xr:uid="{00000000-0005-0000-0000-0000E4000000}"/>
    <cellStyle name="Arial, 10pt 5 3" xfId="1251" xr:uid="{00000000-0005-0000-0000-0000E5000000}"/>
    <cellStyle name="Arial, 10pt 5 4" xfId="1602" xr:uid="{00000000-0005-0000-0000-0000E6000000}"/>
    <cellStyle name="Arial, 10pt 5 5" xfId="847" xr:uid="{00000000-0005-0000-0000-0000E7000000}"/>
    <cellStyle name="Arial, 10pt 6" xfId="274" xr:uid="{00000000-0005-0000-0000-0000E8000000}"/>
    <cellStyle name="Arial, 10pt 6 2" xfId="1121" xr:uid="{00000000-0005-0000-0000-0000E9000000}"/>
    <cellStyle name="Arial, 10pt 6 2 2" xfId="1510" xr:uid="{00000000-0005-0000-0000-0000EA000000}"/>
    <cellStyle name="Arial, 10pt 6 3" xfId="1327" xr:uid="{00000000-0005-0000-0000-0000EB000000}"/>
    <cellStyle name="Arial, 10pt 6 4" xfId="1678" xr:uid="{00000000-0005-0000-0000-0000EC000000}"/>
    <cellStyle name="Arial, 10pt 6 5" xfId="924" xr:uid="{00000000-0005-0000-0000-0000ED000000}"/>
    <cellStyle name="Arial, 10pt 7" xfId="944" xr:uid="{00000000-0005-0000-0000-0000EE000000}"/>
    <cellStyle name="Arial, 10pt 7 2" xfId="1333" xr:uid="{00000000-0005-0000-0000-0000EF000000}"/>
    <cellStyle name="Arial, 10pt 8" xfId="1162" xr:uid="{00000000-0005-0000-0000-0000F0000000}"/>
    <cellStyle name="Arial, 10pt 9" xfId="1526" xr:uid="{00000000-0005-0000-0000-0000F1000000}"/>
    <cellStyle name="Arial, 8pt" xfId="47" xr:uid="{00000000-0005-0000-0000-0000F2000000}"/>
    <cellStyle name="Arial, 9pt" xfId="48" xr:uid="{00000000-0005-0000-0000-0000F3000000}"/>
    <cellStyle name="Ariel" xfId="362" xr:uid="{00000000-0005-0000-0000-0000F4000000}"/>
    <cellStyle name="Aus" xfId="416" xr:uid="{00000000-0005-0000-0000-0000F5000000}"/>
    <cellStyle name="Ausgabe" xfId="16" builtinId="21" hidden="1"/>
    <cellStyle name="Ausgabe" xfId="73" builtinId="21" customBuiltin="1"/>
    <cellStyle name="Ausgabe 2" xfId="452" xr:uid="{00000000-0005-0000-0000-0000F8000000}"/>
    <cellStyle name="BasisEineNK" xfId="380" xr:uid="{00000000-0005-0000-0000-0000F9000000}"/>
    <cellStyle name="BasisOhneNK" xfId="345" xr:uid="{00000000-0005-0000-0000-0000FA000000}"/>
    <cellStyle name="Berechnung" xfId="17" builtinId="22" hidden="1"/>
    <cellStyle name="Berechnung" xfId="74" builtinId="22" customBuiltin="1"/>
    <cellStyle name="Berechnung 2" xfId="407" xr:uid="{00000000-0005-0000-0000-0000FD000000}"/>
    <cellStyle name="bin" xfId="443" xr:uid="{00000000-0005-0000-0000-0000FE000000}"/>
    <cellStyle name="blue" xfId="371" xr:uid="{00000000-0005-0000-0000-0000FF000000}"/>
    <cellStyle name="cell" xfId="425" xr:uid="{00000000-0005-0000-0000-000000010000}"/>
    <cellStyle name="Col&amp;RowHeadings" xfId="461" xr:uid="{00000000-0005-0000-0000-000001010000}"/>
    <cellStyle name="ColCodes" xfId="389" xr:uid="{00000000-0005-0000-0000-000002010000}"/>
    <cellStyle name="ColTitles" xfId="354" xr:uid="{00000000-0005-0000-0000-000003010000}"/>
    <cellStyle name="column" xfId="336" xr:uid="{00000000-0005-0000-0000-000004010000}"/>
    <cellStyle name="Comma [0]_00grad" xfId="327" xr:uid="{00000000-0005-0000-0000-000005010000}"/>
    <cellStyle name="Comma 2" xfId="468" xr:uid="{00000000-0005-0000-0000-000006010000}"/>
    <cellStyle name="Comma_00grad" xfId="396" xr:uid="{00000000-0005-0000-0000-000007010000}"/>
    <cellStyle name="Currency [0]_00grad" xfId="432" xr:uid="{00000000-0005-0000-0000-000008010000}"/>
    <cellStyle name="Currency_00grad" xfId="360" xr:uid="{00000000-0005-0000-0000-000009010000}"/>
    <cellStyle name="DataEntryCells" xfId="414" xr:uid="{00000000-0005-0000-0000-00000A010000}"/>
    <cellStyle name="Dezimal [0]" xfId="4" builtinId="6" hidden="1"/>
    <cellStyle name="Eingabe" xfId="15" builtinId="20" hidden="1"/>
    <cellStyle name="Eingabe" xfId="72" builtinId="20" customBuiltin="1"/>
    <cellStyle name="Eingabe 2" xfId="450" xr:uid="{00000000-0005-0000-0000-00000E010000}"/>
    <cellStyle name="ErfAus" xfId="378" xr:uid="{00000000-0005-0000-0000-00000F010000}"/>
    <cellStyle name="ErfEin" xfId="343" xr:uid="{00000000-0005-0000-0000-000010010000}"/>
    <cellStyle name="Ergebnis" xfId="22" builtinId="25" hidden="1"/>
    <cellStyle name="Ergebnis" xfId="80" builtinId="25" customBuiltin="1"/>
    <cellStyle name="Ergebnis 2" xfId="405" xr:uid="{00000000-0005-0000-0000-000013010000}"/>
    <cellStyle name="Erklärender Text" xfId="21" builtinId="53" hidden="1"/>
    <cellStyle name="Erklärender Text" xfId="79" builtinId="53" customBuiltin="1"/>
    <cellStyle name="Erklärender Text 2" xfId="441" xr:uid="{00000000-0005-0000-0000-000016010000}"/>
    <cellStyle name="ErrRpt_DataEntryCells" xfId="369" xr:uid="{00000000-0005-0000-0000-000017010000}"/>
    <cellStyle name="ErrRpt-DataEntryCells" xfId="423" xr:uid="{00000000-0005-0000-0000-000018010000}"/>
    <cellStyle name="ErrRpt-GreyBackground" xfId="459" xr:uid="{00000000-0005-0000-0000-000019010000}"/>
    <cellStyle name="Euro" xfId="375" xr:uid="{00000000-0005-0000-0000-00001A010000}"/>
    <cellStyle name="Euro 2" xfId="387" xr:uid="{00000000-0005-0000-0000-00001B010000}"/>
    <cellStyle name="Finz2Ein" xfId="352" xr:uid="{00000000-0005-0000-0000-00001C010000}"/>
    <cellStyle name="Finz3Ein" xfId="334" xr:uid="{00000000-0005-0000-0000-00001D010000}"/>
    <cellStyle name="FinzAus" xfId="472" xr:uid="{00000000-0005-0000-0000-00001E010000}"/>
    <cellStyle name="FinzEin" xfId="400" xr:uid="{00000000-0005-0000-0000-00001F010000}"/>
    <cellStyle name="FordDM" xfId="436" xr:uid="{00000000-0005-0000-0000-000020010000}"/>
    <cellStyle name="FordEU" xfId="364" xr:uid="{00000000-0005-0000-0000-000021010000}"/>
    <cellStyle name="formula" xfId="418" xr:uid="{00000000-0005-0000-0000-000022010000}"/>
    <cellStyle name="FreiWeiß" xfId="454" xr:uid="{00000000-0005-0000-0000-000023010000}"/>
    <cellStyle name="FreiWeiß 2" xfId="382" xr:uid="{00000000-0005-0000-0000-000024010000}"/>
    <cellStyle name="Fußnote" xfId="347" xr:uid="{00000000-0005-0000-0000-000025010000}"/>
    <cellStyle name="gap" xfId="409" xr:uid="{00000000-0005-0000-0000-000026010000}"/>
    <cellStyle name="GesperrtGelb" xfId="445" xr:uid="{00000000-0005-0000-0000-000027010000}"/>
    <cellStyle name="GesperrtGelb 2" xfId="373" xr:uid="{00000000-0005-0000-0000-000028010000}"/>
    <cellStyle name="GesperrtSchraffiert" xfId="427" xr:uid="{00000000-0005-0000-0000-000029010000}"/>
    <cellStyle name="GesperrtSchraffiert 2" xfId="463" xr:uid="{00000000-0005-0000-0000-00002A010000}"/>
    <cellStyle name="GJhrEin" xfId="391" xr:uid="{00000000-0005-0000-0000-00002B010000}"/>
    <cellStyle name="GreyBackground" xfId="356" xr:uid="{00000000-0005-0000-0000-00002C010000}"/>
    <cellStyle name="Gut" xfId="13" builtinId="26" hidden="1"/>
    <cellStyle name="Gut" xfId="69" builtinId="26" customBuiltin="1"/>
    <cellStyle name="Gut 2" xfId="338" xr:uid="{00000000-0005-0000-0000-00002F010000}"/>
    <cellStyle name="Hyperlink 2" xfId="283" xr:uid="{00000000-0005-0000-0000-000030010000}"/>
    <cellStyle name="Hyperlink 3" xfId="280" xr:uid="{00000000-0005-0000-0000-000031010000}"/>
    <cellStyle name="ISC" xfId="329" xr:uid="{00000000-0005-0000-0000-000032010000}"/>
    <cellStyle name="isced" xfId="325" xr:uid="{00000000-0005-0000-0000-000033010000}"/>
    <cellStyle name="ISCED Titles" xfId="286" xr:uid="{00000000-0005-0000-0000-000034010000}"/>
    <cellStyle name="Komma" xfId="3" builtinId="3" hidden="1"/>
    <cellStyle name="Kopf" xfId="285" xr:uid="{00000000-0005-0000-0000-000036010000}"/>
    <cellStyle name="Leerzellen/Rand grau" xfId="324" xr:uid="{00000000-0005-0000-0000-000037010000}"/>
    <cellStyle name="level1a" xfId="467" xr:uid="{00000000-0005-0000-0000-000038010000}"/>
    <cellStyle name="level2" xfId="395" xr:uid="{00000000-0005-0000-0000-000039010000}"/>
    <cellStyle name="level2a" xfId="431" xr:uid="{00000000-0005-0000-0000-00003A010000}"/>
    <cellStyle name="level2a 2" xfId="359" xr:uid="{00000000-0005-0000-0000-00003B010000}"/>
    <cellStyle name="level3" xfId="413" xr:uid="{00000000-0005-0000-0000-00003C010000}"/>
    <cellStyle name="Link" xfId="703" builtinId="8"/>
    <cellStyle name="Migliaia (0)_conti99" xfId="449" xr:uid="{00000000-0005-0000-0000-00003E010000}"/>
    <cellStyle name="Neutral" xfId="1" builtinId="28" hidden="1"/>
    <cellStyle name="Neutral" xfId="71" builtinId="28" customBuiltin="1"/>
    <cellStyle name="Neutral 2" xfId="377" xr:uid="{00000000-0005-0000-0000-000041010000}"/>
    <cellStyle name="Normal_00enrl" xfId="342" xr:uid="{00000000-0005-0000-0000-000042010000}"/>
    <cellStyle name="Notiz" xfId="20" builtinId="10" hidden="1"/>
    <cellStyle name="Notiz" xfId="78" builtinId="10" customBuiltin="1"/>
    <cellStyle name="Notiz 2" xfId="404" xr:uid="{00000000-0005-0000-0000-000045010000}"/>
    <cellStyle name="Notiz 2 2" xfId="440" xr:uid="{00000000-0005-0000-0000-000046010000}"/>
    <cellStyle name="Notiz 2 2 2" xfId="368" xr:uid="{00000000-0005-0000-0000-000047010000}"/>
    <cellStyle name="Notiz 3" xfId="710" xr:uid="{00000000-0005-0000-0000-000048010000}"/>
    <cellStyle name="Notiz 3 2" xfId="1167" xr:uid="{00000000-0005-0000-0000-000049010000}"/>
    <cellStyle name="Notiz 3 3" xfId="760" xr:uid="{00000000-0005-0000-0000-00004A010000}"/>
    <cellStyle name="Notiz 4" xfId="949" xr:uid="{00000000-0005-0000-0000-00004B010000}"/>
    <cellStyle name="Notiz 4 2" xfId="1338" xr:uid="{00000000-0005-0000-0000-00004C010000}"/>
    <cellStyle name="o.Tausender" xfId="422" xr:uid="{00000000-0005-0000-0000-00004D010000}"/>
    <cellStyle name="Percent_1 SubOverv.USd" xfId="458" xr:uid="{00000000-0005-0000-0000-00004E010000}"/>
    <cellStyle name="Prozent" xfId="7" builtinId="5" hidden="1"/>
    <cellStyle name="Prozent 2" xfId="711" xr:uid="{00000000-0005-0000-0000-000050010000}"/>
    <cellStyle name="Prozent 3" xfId="712" xr:uid="{00000000-0005-0000-0000-000051010000}"/>
    <cellStyle name="ProzVeränderung" xfId="386" xr:uid="{00000000-0005-0000-0000-000052010000}"/>
    <cellStyle name="row" xfId="351" xr:uid="{00000000-0005-0000-0000-000053010000}"/>
    <cellStyle name="RowCodes" xfId="333" xr:uid="{00000000-0005-0000-0000-000054010000}"/>
    <cellStyle name="Row-Col Headings" xfId="471" xr:uid="{00000000-0005-0000-0000-000055010000}"/>
    <cellStyle name="RowTitles" xfId="399" xr:uid="{00000000-0005-0000-0000-000056010000}"/>
    <cellStyle name="RowTitles1-Detail" xfId="435" xr:uid="{00000000-0005-0000-0000-000057010000}"/>
    <cellStyle name="RowTitles-Col2" xfId="363" xr:uid="{00000000-0005-0000-0000-000058010000}"/>
    <cellStyle name="RowTitles-Detail" xfId="417" xr:uid="{00000000-0005-0000-0000-000059010000}"/>
    <cellStyle name="Schlecht" xfId="14" builtinId="27" hidden="1"/>
    <cellStyle name="Schlecht" xfId="70" builtinId="27" customBuiltin="1"/>
    <cellStyle name="Schlecht 2" xfId="453" xr:uid="{00000000-0005-0000-0000-00005C010000}"/>
    <cellStyle name="Standard" xfId="0" builtinId="0" customBuiltin="1"/>
    <cellStyle name="Standard 10" xfId="288" xr:uid="{00000000-0005-0000-0000-00005E010000}"/>
    <cellStyle name="Standard 10 2" xfId="346" xr:uid="{00000000-0005-0000-0000-00005F010000}"/>
    <cellStyle name="Standard 10 2 2" xfId="408" xr:uid="{00000000-0005-0000-0000-000060010000}"/>
    <cellStyle name="Standard 10 2 3" xfId="931" xr:uid="{00000000-0005-0000-0000-000061010000}"/>
    <cellStyle name="Standard 10 2 4" xfId="1155" xr:uid="{00000000-0005-0000-0000-000062010000}"/>
    <cellStyle name="Standard 10 2 5" xfId="735" xr:uid="{00000000-0005-0000-0000-000063010000}"/>
    <cellStyle name="Standard 10 3" xfId="444" xr:uid="{00000000-0005-0000-0000-000064010000}"/>
    <cellStyle name="Standard 10 4" xfId="381" xr:uid="{00000000-0005-0000-0000-000065010000}"/>
    <cellStyle name="Standard 10 5" xfId="927" xr:uid="{00000000-0005-0000-0000-000066010000}"/>
    <cellStyle name="Standard 10 6" xfId="1144" xr:uid="{00000000-0005-0000-0000-000067010000}"/>
    <cellStyle name="Standard 10 7" xfId="721" xr:uid="{00000000-0005-0000-0000-000068010000}"/>
    <cellStyle name="Standard 11" xfId="372" xr:uid="{00000000-0005-0000-0000-000069010000}"/>
    <cellStyle name="Standard 11 2" xfId="426" xr:uid="{00000000-0005-0000-0000-00006A010000}"/>
    <cellStyle name="Standard 11 2 2" xfId="462" xr:uid="{00000000-0005-0000-0000-00006B010000}"/>
    <cellStyle name="Standard 11 2 3" xfId="936" xr:uid="{00000000-0005-0000-0000-00006C010000}"/>
    <cellStyle name="Standard 11 2 4" xfId="1159" xr:uid="{00000000-0005-0000-0000-00006D010000}"/>
    <cellStyle name="Standard 11 2 5" xfId="739" xr:uid="{00000000-0005-0000-0000-00006E010000}"/>
    <cellStyle name="Standard 11 3" xfId="390" xr:uid="{00000000-0005-0000-0000-00006F010000}"/>
    <cellStyle name="Standard 11 4" xfId="933" xr:uid="{00000000-0005-0000-0000-000070010000}"/>
    <cellStyle name="Standard 11 5" xfId="1148" xr:uid="{00000000-0005-0000-0000-000071010000}"/>
    <cellStyle name="Standard 11 6" xfId="727" xr:uid="{00000000-0005-0000-0000-000072010000}"/>
    <cellStyle name="Standard 12" xfId="355" xr:uid="{00000000-0005-0000-0000-000073010000}"/>
    <cellStyle name="Standard 12 2" xfId="337" xr:uid="{00000000-0005-0000-0000-000074010000}"/>
    <cellStyle name="Standard 12 2 2" xfId="328" xr:uid="{00000000-0005-0000-0000-000075010000}"/>
    <cellStyle name="Standard 12 2 2 2" xfId="282" xr:uid="{00000000-0005-0000-0000-000076010000}"/>
    <cellStyle name="Standard 12 2 3" xfId="930" xr:uid="{00000000-0005-0000-0000-000077010000}"/>
    <cellStyle name="Standard 12 2 4" xfId="1160" xr:uid="{00000000-0005-0000-0000-000078010000}"/>
    <cellStyle name="Standard 12 2 5" xfId="740" xr:uid="{00000000-0005-0000-0000-000079010000}"/>
    <cellStyle name="Standard 12 3" xfId="284" xr:uid="{00000000-0005-0000-0000-00007A010000}"/>
    <cellStyle name="Standard 12 4" xfId="932" xr:uid="{00000000-0005-0000-0000-00007B010000}"/>
    <cellStyle name="Standard 12 5" xfId="1149" xr:uid="{00000000-0005-0000-0000-00007C010000}"/>
    <cellStyle name="Standard 12 6" xfId="728" xr:uid="{00000000-0005-0000-0000-00007D010000}"/>
    <cellStyle name="Standard 13" xfId="322" xr:uid="{00000000-0005-0000-0000-00007E010000}"/>
    <cellStyle name="Standard 13 2" xfId="465" xr:uid="{00000000-0005-0000-0000-00007F010000}"/>
    <cellStyle name="Standard 13 2 2" xfId="702" xr:uid="{00000000-0005-0000-0000-000080010000}"/>
    <cellStyle name="Standard 13 3" xfId="281" xr:uid="{00000000-0005-0000-0000-000081010000}"/>
    <cellStyle name="Standard 13 4" xfId="928" xr:uid="{00000000-0005-0000-0000-000082010000}"/>
    <cellStyle name="Standard 13 5" xfId="1150" xr:uid="{00000000-0005-0000-0000-000083010000}"/>
    <cellStyle name="Standard 13 6" xfId="729" xr:uid="{00000000-0005-0000-0000-000084010000}"/>
    <cellStyle name="Standard 14" xfId="276" xr:uid="{00000000-0005-0000-0000-000085010000}"/>
    <cellStyle name="Standard 14 2" xfId="290" xr:uid="{00000000-0005-0000-0000-000086010000}"/>
    <cellStyle name="Standard 14 3" xfId="926" xr:uid="{00000000-0005-0000-0000-000087010000}"/>
    <cellStyle name="Standard 14 4" xfId="730" xr:uid="{00000000-0005-0000-0000-000088010000}"/>
    <cellStyle name="Standard 15" xfId="295" xr:uid="{00000000-0005-0000-0000-000089010000}"/>
    <cellStyle name="Standard 15 2" xfId="291" xr:uid="{00000000-0005-0000-0000-00008A010000}"/>
    <cellStyle name="Standard 16" xfId="289" xr:uid="{00000000-0005-0000-0000-00008B010000}"/>
    <cellStyle name="Standard 16 2" xfId="296" xr:uid="{00000000-0005-0000-0000-00008C010000}"/>
    <cellStyle name="Standard 16 3" xfId="297" xr:uid="{00000000-0005-0000-0000-00008D010000}"/>
    <cellStyle name="Standard 16 5" xfId="704" xr:uid="{00000000-0005-0000-0000-00008E010000}"/>
    <cellStyle name="Standard 17" xfId="292" xr:uid="{00000000-0005-0000-0000-00008F010000}"/>
    <cellStyle name="Standard 17 2" xfId="294" xr:uid="{00000000-0005-0000-0000-000090010000}"/>
    <cellStyle name="Standard 18" xfId="293" xr:uid="{00000000-0005-0000-0000-000091010000}"/>
    <cellStyle name="Standard 18 2" xfId="278" xr:uid="{00000000-0005-0000-0000-000092010000}"/>
    <cellStyle name="Standard 18 3" xfId="701" xr:uid="{00000000-0005-0000-0000-000093010000}"/>
    <cellStyle name="Standard 19" xfId="277" xr:uid="{00000000-0005-0000-0000-000094010000}"/>
    <cellStyle name="Standard 19 2" xfId="473" xr:uid="{00000000-0005-0000-0000-000095010000}"/>
    <cellStyle name="Standard 19 2 2" xfId="401" xr:uid="{00000000-0005-0000-0000-000096010000}"/>
    <cellStyle name="Standard 19 3" xfId="437" xr:uid="{00000000-0005-0000-0000-000097010000}"/>
    <cellStyle name="Standard 19 3 2" xfId="365" xr:uid="{00000000-0005-0000-0000-000098010000}"/>
    <cellStyle name="Standard 19 3 3" xfId="419" xr:uid="{00000000-0005-0000-0000-000099010000}"/>
    <cellStyle name="Standard 19 4" xfId="455" xr:uid="{00000000-0005-0000-0000-00009A010000}"/>
    <cellStyle name="Standard 19 5" xfId="383" xr:uid="{00000000-0005-0000-0000-00009B010000}"/>
    <cellStyle name="Standard 2" xfId="51" xr:uid="{00000000-0005-0000-0000-00009C010000}"/>
    <cellStyle name="Standard 2 10" xfId="266" xr:uid="{00000000-0005-0000-0000-00009D010000}"/>
    <cellStyle name="Standard 2 10 2" xfId="410" xr:uid="{00000000-0005-0000-0000-00009E010000}"/>
    <cellStyle name="Standard 2 10 3" xfId="348" xr:uid="{00000000-0005-0000-0000-00009F010000}"/>
    <cellStyle name="Standard 2 10 4" xfId="1113" xr:uid="{00000000-0005-0000-0000-0000A0010000}"/>
    <cellStyle name="Standard 2 10 4 2" xfId="1502" xr:uid="{00000000-0005-0000-0000-0000A1010000}"/>
    <cellStyle name="Standard 2 10 5" xfId="1319" xr:uid="{00000000-0005-0000-0000-0000A2010000}"/>
    <cellStyle name="Standard 2 10 6" xfId="1670" xr:uid="{00000000-0005-0000-0000-0000A3010000}"/>
    <cellStyle name="Standard 2 10 7" xfId="916" xr:uid="{00000000-0005-0000-0000-0000A4010000}"/>
    <cellStyle name="Standard 2 11" xfId="109" xr:uid="{00000000-0005-0000-0000-0000A5010000}"/>
    <cellStyle name="Standard 2 11 2" xfId="374" xr:uid="{00000000-0005-0000-0000-0000A6010000}"/>
    <cellStyle name="Standard 2 11 3" xfId="446" xr:uid="{00000000-0005-0000-0000-0000A7010000}"/>
    <cellStyle name="Standard 2 11 4" xfId="962" xr:uid="{00000000-0005-0000-0000-0000A8010000}"/>
    <cellStyle name="Standard 2 11 4 2" xfId="1351" xr:uid="{00000000-0005-0000-0000-0000A9010000}"/>
    <cellStyle name="Standard 2 11 5" xfId="1168" xr:uid="{00000000-0005-0000-0000-0000AA010000}"/>
    <cellStyle name="Standard 2 11 6" xfId="761" xr:uid="{00000000-0005-0000-0000-0000AB010000}"/>
    <cellStyle name="Standard 2 12" xfId="57" xr:uid="{00000000-0005-0000-0000-0000AC010000}"/>
    <cellStyle name="Standard 2 12 2" xfId="464" xr:uid="{00000000-0005-0000-0000-0000AD010000}"/>
    <cellStyle name="Standard 2 12 3" xfId="428" xr:uid="{00000000-0005-0000-0000-0000AE010000}"/>
    <cellStyle name="Standard 2 13" xfId="392" xr:uid="{00000000-0005-0000-0000-0000AF010000}"/>
    <cellStyle name="Standard 2 13 2" xfId="357" xr:uid="{00000000-0005-0000-0000-0000B0010000}"/>
    <cellStyle name="Standard 2 14" xfId="339" xr:uid="{00000000-0005-0000-0000-0000B1010000}"/>
    <cellStyle name="Standard 2 14 2" xfId="279" xr:uid="{00000000-0005-0000-0000-0000B2010000}"/>
    <cellStyle name="Standard 2 15" xfId="317" xr:uid="{00000000-0005-0000-0000-0000B3010000}"/>
    <cellStyle name="Standard 2 15 2" xfId="313" xr:uid="{00000000-0005-0000-0000-0000B4010000}"/>
    <cellStyle name="Standard 2 16" xfId="310" xr:uid="{00000000-0005-0000-0000-0000B5010000}"/>
    <cellStyle name="Standard 2 17" xfId="306" xr:uid="{00000000-0005-0000-0000-0000B6010000}"/>
    <cellStyle name="Standard 2 18" xfId="402" xr:uid="{00000000-0005-0000-0000-0000B7010000}"/>
    <cellStyle name="Standard 2 19" xfId="708" xr:uid="{00000000-0005-0000-0000-0000B8010000}"/>
    <cellStyle name="Standard 2 19 2" xfId="1516" xr:uid="{00000000-0005-0000-0000-0000B9010000}"/>
    <cellStyle name="Standard 2 2" xfId="52" xr:uid="{00000000-0005-0000-0000-0000BA010000}"/>
    <cellStyle name="Standard 2 2 10" xfId="709" xr:uid="{00000000-0005-0000-0000-0000BB010000}"/>
    <cellStyle name="Standard 2 2 10 2" xfId="1163" xr:uid="{00000000-0005-0000-0000-0000BC010000}"/>
    <cellStyle name="Standard 2 2 10 3" xfId="756" xr:uid="{00000000-0005-0000-0000-0000BD010000}"/>
    <cellStyle name="Standard 2 2 11" xfId="945" xr:uid="{00000000-0005-0000-0000-0000BE010000}"/>
    <cellStyle name="Standard 2 2 11 2" xfId="1334" xr:uid="{00000000-0005-0000-0000-0000BF010000}"/>
    <cellStyle name="Standard 2 2 12" xfId="1520" xr:uid="{00000000-0005-0000-0000-0000C0010000}"/>
    <cellStyle name="Standard 2 2 2" xfId="117" xr:uid="{00000000-0005-0000-0000-0000C1010000}"/>
    <cellStyle name="Standard 2 2 2 10" xfId="1524" xr:uid="{00000000-0005-0000-0000-0000C2010000}"/>
    <cellStyle name="Standard 2 2 2 11" xfId="769" xr:uid="{00000000-0005-0000-0000-0000C3010000}"/>
    <cellStyle name="Standard 2 2 2 2" xfId="129" xr:uid="{00000000-0005-0000-0000-0000C4010000}"/>
    <cellStyle name="Standard 2 2 2 2 2" xfId="148" xr:uid="{00000000-0005-0000-0000-0000C5010000}"/>
    <cellStyle name="Standard 2 2 2 2 2 2" xfId="186" xr:uid="{00000000-0005-0000-0000-0000C6010000}"/>
    <cellStyle name="Standard 2 2 2 2 2 2 2" xfId="263" xr:uid="{00000000-0005-0000-0000-0000C7010000}"/>
    <cellStyle name="Standard 2 2 2 2 2 2 2 2" xfId="1110" xr:uid="{00000000-0005-0000-0000-0000C8010000}"/>
    <cellStyle name="Standard 2 2 2 2 2 2 2 2 2" xfId="1499" xr:uid="{00000000-0005-0000-0000-0000C9010000}"/>
    <cellStyle name="Standard 2 2 2 2 2 2 2 3" xfId="1316" xr:uid="{00000000-0005-0000-0000-0000CA010000}"/>
    <cellStyle name="Standard 2 2 2 2 2 2 2 4" xfId="1667" xr:uid="{00000000-0005-0000-0000-0000CB010000}"/>
    <cellStyle name="Standard 2 2 2 2 2 2 2 5" xfId="913" xr:uid="{00000000-0005-0000-0000-0000CC010000}"/>
    <cellStyle name="Standard 2 2 2 2 2 2 3" xfId="1034" xr:uid="{00000000-0005-0000-0000-0000CD010000}"/>
    <cellStyle name="Standard 2 2 2 2 2 2 3 2" xfId="1423" xr:uid="{00000000-0005-0000-0000-0000CE010000}"/>
    <cellStyle name="Standard 2 2 2 2 2 2 4" xfId="1240" xr:uid="{00000000-0005-0000-0000-0000CF010000}"/>
    <cellStyle name="Standard 2 2 2 2 2 2 5" xfId="1591" xr:uid="{00000000-0005-0000-0000-0000D0010000}"/>
    <cellStyle name="Standard 2 2 2 2 2 2 6" xfId="836" xr:uid="{00000000-0005-0000-0000-0000D1010000}"/>
    <cellStyle name="Standard 2 2 2 2 2 3" xfId="225" xr:uid="{00000000-0005-0000-0000-0000D2010000}"/>
    <cellStyle name="Standard 2 2 2 2 2 3 2" xfId="1072" xr:uid="{00000000-0005-0000-0000-0000D3010000}"/>
    <cellStyle name="Standard 2 2 2 2 2 3 2 2" xfId="1461" xr:uid="{00000000-0005-0000-0000-0000D4010000}"/>
    <cellStyle name="Standard 2 2 2 2 2 3 3" xfId="1278" xr:uid="{00000000-0005-0000-0000-0000D5010000}"/>
    <cellStyle name="Standard 2 2 2 2 2 3 4" xfId="1629" xr:uid="{00000000-0005-0000-0000-0000D6010000}"/>
    <cellStyle name="Standard 2 2 2 2 2 3 5" xfId="875" xr:uid="{00000000-0005-0000-0000-0000D7010000}"/>
    <cellStyle name="Standard 2 2 2 2 2 4" xfId="996" xr:uid="{00000000-0005-0000-0000-0000D8010000}"/>
    <cellStyle name="Standard 2 2 2 2 2 4 2" xfId="1385" xr:uid="{00000000-0005-0000-0000-0000D9010000}"/>
    <cellStyle name="Standard 2 2 2 2 2 5" xfId="1202" xr:uid="{00000000-0005-0000-0000-0000DA010000}"/>
    <cellStyle name="Standard 2 2 2 2 2 6" xfId="1553" xr:uid="{00000000-0005-0000-0000-0000DB010000}"/>
    <cellStyle name="Standard 2 2 2 2 2 7" xfId="798" xr:uid="{00000000-0005-0000-0000-0000DC010000}"/>
    <cellStyle name="Standard 2 2 2 2 3" xfId="167" xr:uid="{00000000-0005-0000-0000-0000DD010000}"/>
    <cellStyle name="Standard 2 2 2 2 3 2" xfId="244" xr:uid="{00000000-0005-0000-0000-0000DE010000}"/>
    <cellStyle name="Standard 2 2 2 2 3 2 2" xfId="1091" xr:uid="{00000000-0005-0000-0000-0000DF010000}"/>
    <cellStyle name="Standard 2 2 2 2 3 2 2 2" xfId="1480" xr:uid="{00000000-0005-0000-0000-0000E0010000}"/>
    <cellStyle name="Standard 2 2 2 2 3 2 3" xfId="1297" xr:uid="{00000000-0005-0000-0000-0000E1010000}"/>
    <cellStyle name="Standard 2 2 2 2 3 2 4" xfId="1648" xr:uid="{00000000-0005-0000-0000-0000E2010000}"/>
    <cellStyle name="Standard 2 2 2 2 3 2 5" xfId="894" xr:uid="{00000000-0005-0000-0000-0000E3010000}"/>
    <cellStyle name="Standard 2 2 2 2 3 3" xfId="1015" xr:uid="{00000000-0005-0000-0000-0000E4010000}"/>
    <cellStyle name="Standard 2 2 2 2 3 3 2" xfId="1404" xr:uid="{00000000-0005-0000-0000-0000E5010000}"/>
    <cellStyle name="Standard 2 2 2 2 3 4" xfId="1221" xr:uid="{00000000-0005-0000-0000-0000E6010000}"/>
    <cellStyle name="Standard 2 2 2 2 3 5" xfId="1572" xr:uid="{00000000-0005-0000-0000-0000E7010000}"/>
    <cellStyle name="Standard 2 2 2 2 3 6" xfId="817" xr:uid="{00000000-0005-0000-0000-0000E8010000}"/>
    <cellStyle name="Standard 2 2 2 2 4" xfId="206" xr:uid="{00000000-0005-0000-0000-0000E9010000}"/>
    <cellStyle name="Standard 2 2 2 2 4 2" xfId="1053" xr:uid="{00000000-0005-0000-0000-0000EA010000}"/>
    <cellStyle name="Standard 2 2 2 2 4 2 2" xfId="1442" xr:uid="{00000000-0005-0000-0000-0000EB010000}"/>
    <cellStyle name="Standard 2 2 2 2 4 3" xfId="1259" xr:uid="{00000000-0005-0000-0000-0000EC010000}"/>
    <cellStyle name="Standard 2 2 2 2 4 4" xfId="1610" xr:uid="{00000000-0005-0000-0000-0000ED010000}"/>
    <cellStyle name="Standard 2 2 2 2 4 5" xfId="856" xr:uid="{00000000-0005-0000-0000-0000EE010000}"/>
    <cellStyle name="Standard 2 2 2 2 5" xfId="320" xr:uid="{00000000-0005-0000-0000-0000EF010000}"/>
    <cellStyle name="Standard 2 2 2 2 6" xfId="977" xr:uid="{00000000-0005-0000-0000-0000F0010000}"/>
    <cellStyle name="Standard 2 2 2 2 6 2" xfId="1366" xr:uid="{00000000-0005-0000-0000-0000F1010000}"/>
    <cellStyle name="Standard 2 2 2 2 7" xfId="1183" xr:uid="{00000000-0005-0000-0000-0000F2010000}"/>
    <cellStyle name="Standard 2 2 2 2 8" xfId="1534" xr:uid="{00000000-0005-0000-0000-0000F3010000}"/>
    <cellStyle name="Standard 2 2 2 2 9" xfId="779" xr:uid="{00000000-0005-0000-0000-0000F4010000}"/>
    <cellStyle name="Standard 2 2 2 3" xfId="138" xr:uid="{00000000-0005-0000-0000-0000F5010000}"/>
    <cellStyle name="Standard 2 2 2 3 2" xfId="176" xr:uid="{00000000-0005-0000-0000-0000F6010000}"/>
    <cellStyle name="Standard 2 2 2 3 2 2" xfId="253" xr:uid="{00000000-0005-0000-0000-0000F7010000}"/>
    <cellStyle name="Standard 2 2 2 3 2 2 2" xfId="1100" xr:uid="{00000000-0005-0000-0000-0000F8010000}"/>
    <cellStyle name="Standard 2 2 2 3 2 2 2 2" xfId="1489" xr:uid="{00000000-0005-0000-0000-0000F9010000}"/>
    <cellStyle name="Standard 2 2 2 3 2 2 3" xfId="1306" xr:uid="{00000000-0005-0000-0000-0000FA010000}"/>
    <cellStyle name="Standard 2 2 2 3 2 2 4" xfId="1657" xr:uid="{00000000-0005-0000-0000-0000FB010000}"/>
    <cellStyle name="Standard 2 2 2 3 2 2 5" xfId="903" xr:uid="{00000000-0005-0000-0000-0000FC010000}"/>
    <cellStyle name="Standard 2 2 2 3 2 3" xfId="1024" xr:uid="{00000000-0005-0000-0000-0000FD010000}"/>
    <cellStyle name="Standard 2 2 2 3 2 3 2" xfId="1413" xr:uid="{00000000-0005-0000-0000-0000FE010000}"/>
    <cellStyle name="Standard 2 2 2 3 2 4" xfId="1230" xr:uid="{00000000-0005-0000-0000-0000FF010000}"/>
    <cellStyle name="Standard 2 2 2 3 2 5" xfId="1581" xr:uid="{00000000-0005-0000-0000-000000020000}"/>
    <cellStyle name="Standard 2 2 2 3 2 6" xfId="826" xr:uid="{00000000-0005-0000-0000-000001020000}"/>
    <cellStyle name="Standard 2 2 2 3 3" xfId="215" xr:uid="{00000000-0005-0000-0000-000002020000}"/>
    <cellStyle name="Standard 2 2 2 3 3 2" xfId="1062" xr:uid="{00000000-0005-0000-0000-000003020000}"/>
    <cellStyle name="Standard 2 2 2 3 3 2 2" xfId="1451" xr:uid="{00000000-0005-0000-0000-000004020000}"/>
    <cellStyle name="Standard 2 2 2 3 3 3" xfId="1268" xr:uid="{00000000-0005-0000-0000-000005020000}"/>
    <cellStyle name="Standard 2 2 2 3 3 4" xfId="1619" xr:uid="{00000000-0005-0000-0000-000006020000}"/>
    <cellStyle name="Standard 2 2 2 3 3 5" xfId="865" xr:uid="{00000000-0005-0000-0000-000007020000}"/>
    <cellStyle name="Standard 2 2 2 3 4" xfId="316" xr:uid="{00000000-0005-0000-0000-000008020000}"/>
    <cellStyle name="Standard 2 2 2 3 5" xfId="986" xr:uid="{00000000-0005-0000-0000-000009020000}"/>
    <cellStyle name="Standard 2 2 2 3 5 2" xfId="1375" xr:uid="{00000000-0005-0000-0000-00000A020000}"/>
    <cellStyle name="Standard 2 2 2 3 6" xfId="1192" xr:uid="{00000000-0005-0000-0000-00000B020000}"/>
    <cellStyle name="Standard 2 2 2 3 7" xfId="1543" xr:uid="{00000000-0005-0000-0000-00000C020000}"/>
    <cellStyle name="Standard 2 2 2 3 8" xfId="788" xr:uid="{00000000-0005-0000-0000-00000D020000}"/>
    <cellStyle name="Standard 2 2 2 4" xfId="157" xr:uid="{00000000-0005-0000-0000-00000E020000}"/>
    <cellStyle name="Standard 2 2 2 4 2" xfId="234" xr:uid="{00000000-0005-0000-0000-00000F020000}"/>
    <cellStyle name="Standard 2 2 2 4 2 2" xfId="1081" xr:uid="{00000000-0005-0000-0000-000010020000}"/>
    <cellStyle name="Standard 2 2 2 4 2 2 2" xfId="1470" xr:uid="{00000000-0005-0000-0000-000011020000}"/>
    <cellStyle name="Standard 2 2 2 4 2 3" xfId="1287" xr:uid="{00000000-0005-0000-0000-000012020000}"/>
    <cellStyle name="Standard 2 2 2 4 2 4" xfId="1638" xr:uid="{00000000-0005-0000-0000-000013020000}"/>
    <cellStyle name="Standard 2 2 2 4 2 5" xfId="884" xr:uid="{00000000-0005-0000-0000-000014020000}"/>
    <cellStyle name="Standard 2 2 2 4 3" xfId="1005" xr:uid="{00000000-0005-0000-0000-000015020000}"/>
    <cellStyle name="Standard 2 2 2 4 3 2" xfId="1394" xr:uid="{00000000-0005-0000-0000-000016020000}"/>
    <cellStyle name="Standard 2 2 2 4 4" xfId="1211" xr:uid="{00000000-0005-0000-0000-000017020000}"/>
    <cellStyle name="Standard 2 2 2 4 5" xfId="1562" xr:uid="{00000000-0005-0000-0000-000018020000}"/>
    <cellStyle name="Standard 2 2 2 4 6" xfId="807" xr:uid="{00000000-0005-0000-0000-000019020000}"/>
    <cellStyle name="Standard 2 2 2 5" xfId="195" xr:uid="{00000000-0005-0000-0000-00001A020000}"/>
    <cellStyle name="Standard 2 2 2 5 2" xfId="1043" xr:uid="{00000000-0005-0000-0000-00001B020000}"/>
    <cellStyle name="Standard 2 2 2 5 2 2" xfId="1432" xr:uid="{00000000-0005-0000-0000-00001C020000}"/>
    <cellStyle name="Standard 2 2 2 5 3" xfId="1249" xr:uid="{00000000-0005-0000-0000-00001D020000}"/>
    <cellStyle name="Standard 2 2 2 5 4" xfId="1600" xr:uid="{00000000-0005-0000-0000-00001E020000}"/>
    <cellStyle name="Standard 2 2 2 5 5" xfId="845" xr:uid="{00000000-0005-0000-0000-00001F020000}"/>
    <cellStyle name="Standard 2 2 2 6" xfId="272" xr:uid="{00000000-0005-0000-0000-000020020000}"/>
    <cellStyle name="Standard 2 2 2 6 2" xfId="1119" xr:uid="{00000000-0005-0000-0000-000021020000}"/>
    <cellStyle name="Standard 2 2 2 6 2 2" xfId="1508" xr:uid="{00000000-0005-0000-0000-000022020000}"/>
    <cellStyle name="Standard 2 2 2 6 3" xfId="1325" xr:uid="{00000000-0005-0000-0000-000023020000}"/>
    <cellStyle name="Standard 2 2 2 6 4" xfId="1676" xr:uid="{00000000-0005-0000-0000-000024020000}"/>
    <cellStyle name="Standard 2 2 2 6 5" xfId="922" xr:uid="{00000000-0005-0000-0000-000025020000}"/>
    <cellStyle name="Standard 2 2 2 7" xfId="298" xr:uid="{00000000-0005-0000-0000-000026020000}"/>
    <cellStyle name="Standard 2 2 2 8" xfId="968" xr:uid="{00000000-0005-0000-0000-000027020000}"/>
    <cellStyle name="Standard 2 2 2 8 2" xfId="1357" xr:uid="{00000000-0005-0000-0000-000028020000}"/>
    <cellStyle name="Standard 2 2 2 9" xfId="1174" xr:uid="{00000000-0005-0000-0000-000029020000}"/>
    <cellStyle name="Standard 2 2 3" xfId="125" xr:uid="{00000000-0005-0000-0000-00002A020000}"/>
    <cellStyle name="Standard 2 2 3 2" xfId="144" xr:uid="{00000000-0005-0000-0000-00002B020000}"/>
    <cellStyle name="Standard 2 2 3 2 2" xfId="182" xr:uid="{00000000-0005-0000-0000-00002C020000}"/>
    <cellStyle name="Standard 2 2 3 2 2 2" xfId="259" xr:uid="{00000000-0005-0000-0000-00002D020000}"/>
    <cellStyle name="Standard 2 2 3 2 2 2 2" xfId="1106" xr:uid="{00000000-0005-0000-0000-00002E020000}"/>
    <cellStyle name="Standard 2 2 3 2 2 2 2 2" xfId="1495" xr:uid="{00000000-0005-0000-0000-00002F020000}"/>
    <cellStyle name="Standard 2 2 3 2 2 2 3" xfId="1312" xr:uid="{00000000-0005-0000-0000-000030020000}"/>
    <cellStyle name="Standard 2 2 3 2 2 2 4" xfId="1663" xr:uid="{00000000-0005-0000-0000-000031020000}"/>
    <cellStyle name="Standard 2 2 3 2 2 2 5" xfId="909" xr:uid="{00000000-0005-0000-0000-000032020000}"/>
    <cellStyle name="Standard 2 2 3 2 2 3" xfId="1030" xr:uid="{00000000-0005-0000-0000-000033020000}"/>
    <cellStyle name="Standard 2 2 3 2 2 3 2" xfId="1419" xr:uid="{00000000-0005-0000-0000-000034020000}"/>
    <cellStyle name="Standard 2 2 3 2 2 4" xfId="1236" xr:uid="{00000000-0005-0000-0000-000035020000}"/>
    <cellStyle name="Standard 2 2 3 2 2 5" xfId="1587" xr:uid="{00000000-0005-0000-0000-000036020000}"/>
    <cellStyle name="Standard 2 2 3 2 2 6" xfId="832" xr:uid="{00000000-0005-0000-0000-000037020000}"/>
    <cellStyle name="Standard 2 2 3 2 3" xfId="221" xr:uid="{00000000-0005-0000-0000-000038020000}"/>
    <cellStyle name="Standard 2 2 3 2 3 2" xfId="1068" xr:uid="{00000000-0005-0000-0000-000039020000}"/>
    <cellStyle name="Standard 2 2 3 2 3 2 2" xfId="1457" xr:uid="{00000000-0005-0000-0000-00003A020000}"/>
    <cellStyle name="Standard 2 2 3 2 3 3" xfId="1274" xr:uid="{00000000-0005-0000-0000-00003B020000}"/>
    <cellStyle name="Standard 2 2 3 2 3 4" xfId="1625" xr:uid="{00000000-0005-0000-0000-00003C020000}"/>
    <cellStyle name="Standard 2 2 3 2 3 5" xfId="871" xr:uid="{00000000-0005-0000-0000-00003D020000}"/>
    <cellStyle name="Standard 2 2 3 2 4" xfId="992" xr:uid="{00000000-0005-0000-0000-00003E020000}"/>
    <cellStyle name="Standard 2 2 3 2 4 2" xfId="1381" xr:uid="{00000000-0005-0000-0000-00003F020000}"/>
    <cellStyle name="Standard 2 2 3 2 5" xfId="1198" xr:uid="{00000000-0005-0000-0000-000040020000}"/>
    <cellStyle name="Standard 2 2 3 2 6" xfId="1549" xr:uid="{00000000-0005-0000-0000-000041020000}"/>
    <cellStyle name="Standard 2 2 3 2 7" xfId="794" xr:uid="{00000000-0005-0000-0000-000042020000}"/>
    <cellStyle name="Standard 2 2 3 3" xfId="163" xr:uid="{00000000-0005-0000-0000-000043020000}"/>
    <cellStyle name="Standard 2 2 3 3 2" xfId="240" xr:uid="{00000000-0005-0000-0000-000044020000}"/>
    <cellStyle name="Standard 2 2 3 3 2 2" xfId="1087" xr:uid="{00000000-0005-0000-0000-000045020000}"/>
    <cellStyle name="Standard 2 2 3 3 2 2 2" xfId="1476" xr:uid="{00000000-0005-0000-0000-000046020000}"/>
    <cellStyle name="Standard 2 2 3 3 2 3" xfId="1293" xr:uid="{00000000-0005-0000-0000-000047020000}"/>
    <cellStyle name="Standard 2 2 3 3 2 4" xfId="1644" xr:uid="{00000000-0005-0000-0000-000048020000}"/>
    <cellStyle name="Standard 2 2 3 3 2 5" xfId="890" xr:uid="{00000000-0005-0000-0000-000049020000}"/>
    <cellStyle name="Standard 2 2 3 3 3" xfId="1011" xr:uid="{00000000-0005-0000-0000-00004A020000}"/>
    <cellStyle name="Standard 2 2 3 3 3 2" xfId="1400" xr:uid="{00000000-0005-0000-0000-00004B020000}"/>
    <cellStyle name="Standard 2 2 3 3 4" xfId="1217" xr:uid="{00000000-0005-0000-0000-00004C020000}"/>
    <cellStyle name="Standard 2 2 3 3 5" xfId="1568" xr:uid="{00000000-0005-0000-0000-00004D020000}"/>
    <cellStyle name="Standard 2 2 3 3 6" xfId="813" xr:uid="{00000000-0005-0000-0000-00004E020000}"/>
    <cellStyle name="Standard 2 2 3 4" xfId="202" xr:uid="{00000000-0005-0000-0000-00004F020000}"/>
    <cellStyle name="Standard 2 2 3 4 2" xfId="1049" xr:uid="{00000000-0005-0000-0000-000050020000}"/>
    <cellStyle name="Standard 2 2 3 4 2 2" xfId="1438" xr:uid="{00000000-0005-0000-0000-000051020000}"/>
    <cellStyle name="Standard 2 2 3 4 3" xfId="1255" xr:uid="{00000000-0005-0000-0000-000052020000}"/>
    <cellStyle name="Standard 2 2 3 4 4" xfId="1606" xr:uid="{00000000-0005-0000-0000-000053020000}"/>
    <cellStyle name="Standard 2 2 3 4 5" xfId="852" xr:uid="{00000000-0005-0000-0000-000054020000}"/>
    <cellStyle name="Standard 2 2 3 5" xfId="312" xr:uid="{00000000-0005-0000-0000-000055020000}"/>
    <cellStyle name="Standard 2 2 3 6" xfId="973" xr:uid="{00000000-0005-0000-0000-000056020000}"/>
    <cellStyle name="Standard 2 2 3 6 2" xfId="1362" xr:uid="{00000000-0005-0000-0000-000057020000}"/>
    <cellStyle name="Standard 2 2 3 7" xfId="1179" xr:uid="{00000000-0005-0000-0000-000058020000}"/>
    <cellStyle name="Standard 2 2 3 8" xfId="1530" xr:uid="{00000000-0005-0000-0000-000059020000}"/>
    <cellStyle name="Standard 2 2 3 9" xfId="775" xr:uid="{00000000-0005-0000-0000-00005A020000}"/>
    <cellStyle name="Standard 2 2 4" xfId="134" xr:uid="{00000000-0005-0000-0000-00005B020000}"/>
    <cellStyle name="Standard 2 2 4 2" xfId="172" xr:uid="{00000000-0005-0000-0000-00005C020000}"/>
    <cellStyle name="Standard 2 2 4 2 2" xfId="249" xr:uid="{00000000-0005-0000-0000-00005D020000}"/>
    <cellStyle name="Standard 2 2 4 2 2 2" xfId="1096" xr:uid="{00000000-0005-0000-0000-00005E020000}"/>
    <cellStyle name="Standard 2 2 4 2 2 2 2" xfId="1485" xr:uid="{00000000-0005-0000-0000-00005F020000}"/>
    <cellStyle name="Standard 2 2 4 2 2 3" xfId="1302" xr:uid="{00000000-0005-0000-0000-000060020000}"/>
    <cellStyle name="Standard 2 2 4 2 2 4" xfId="1653" xr:uid="{00000000-0005-0000-0000-000061020000}"/>
    <cellStyle name="Standard 2 2 4 2 2 5" xfId="899" xr:uid="{00000000-0005-0000-0000-000062020000}"/>
    <cellStyle name="Standard 2 2 4 2 3" xfId="1020" xr:uid="{00000000-0005-0000-0000-000063020000}"/>
    <cellStyle name="Standard 2 2 4 2 3 2" xfId="1409" xr:uid="{00000000-0005-0000-0000-000064020000}"/>
    <cellStyle name="Standard 2 2 4 2 4" xfId="1226" xr:uid="{00000000-0005-0000-0000-000065020000}"/>
    <cellStyle name="Standard 2 2 4 2 5" xfId="1577" xr:uid="{00000000-0005-0000-0000-000066020000}"/>
    <cellStyle name="Standard 2 2 4 2 6" xfId="822" xr:uid="{00000000-0005-0000-0000-000067020000}"/>
    <cellStyle name="Standard 2 2 4 3" xfId="211" xr:uid="{00000000-0005-0000-0000-000068020000}"/>
    <cellStyle name="Standard 2 2 4 3 2" xfId="1058" xr:uid="{00000000-0005-0000-0000-000069020000}"/>
    <cellStyle name="Standard 2 2 4 3 2 2" xfId="1447" xr:uid="{00000000-0005-0000-0000-00006A020000}"/>
    <cellStyle name="Standard 2 2 4 3 3" xfId="1264" xr:uid="{00000000-0005-0000-0000-00006B020000}"/>
    <cellStyle name="Standard 2 2 4 3 4" xfId="1615" xr:uid="{00000000-0005-0000-0000-00006C020000}"/>
    <cellStyle name="Standard 2 2 4 3 5" xfId="861" xr:uid="{00000000-0005-0000-0000-00006D020000}"/>
    <cellStyle name="Standard 2 2 4 4" xfId="309" xr:uid="{00000000-0005-0000-0000-00006E020000}"/>
    <cellStyle name="Standard 2 2 4 5" xfId="982" xr:uid="{00000000-0005-0000-0000-00006F020000}"/>
    <cellStyle name="Standard 2 2 4 5 2" xfId="1371" xr:uid="{00000000-0005-0000-0000-000070020000}"/>
    <cellStyle name="Standard 2 2 4 6" xfId="1188" xr:uid="{00000000-0005-0000-0000-000071020000}"/>
    <cellStyle name="Standard 2 2 4 7" xfId="1539" xr:uid="{00000000-0005-0000-0000-000072020000}"/>
    <cellStyle name="Standard 2 2 4 8" xfId="784" xr:uid="{00000000-0005-0000-0000-000073020000}"/>
    <cellStyle name="Standard 2 2 5" xfId="153" xr:uid="{00000000-0005-0000-0000-000074020000}"/>
    <cellStyle name="Standard 2 2 5 2" xfId="230" xr:uid="{00000000-0005-0000-0000-000075020000}"/>
    <cellStyle name="Standard 2 2 5 2 2" xfId="1077" xr:uid="{00000000-0005-0000-0000-000076020000}"/>
    <cellStyle name="Standard 2 2 5 2 2 2" xfId="1466" xr:uid="{00000000-0005-0000-0000-000077020000}"/>
    <cellStyle name="Standard 2 2 5 2 3" xfId="1283" xr:uid="{00000000-0005-0000-0000-000078020000}"/>
    <cellStyle name="Standard 2 2 5 2 4" xfId="1634" xr:uid="{00000000-0005-0000-0000-000079020000}"/>
    <cellStyle name="Standard 2 2 5 2 5" xfId="880" xr:uid="{00000000-0005-0000-0000-00007A020000}"/>
    <cellStyle name="Standard 2 2 5 3" xfId="302" xr:uid="{00000000-0005-0000-0000-00007B020000}"/>
    <cellStyle name="Standard 2 2 5 4" xfId="1001" xr:uid="{00000000-0005-0000-0000-00007C020000}"/>
    <cellStyle name="Standard 2 2 5 4 2" xfId="1390" xr:uid="{00000000-0005-0000-0000-00007D020000}"/>
    <cellStyle name="Standard 2 2 5 5" xfId="1207" xr:uid="{00000000-0005-0000-0000-00007E020000}"/>
    <cellStyle name="Standard 2 2 5 6" xfId="1558" xr:uid="{00000000-0005-0000-0000-00007F020000}"/>
    <cellStyle name="Standard 2 2 5 7" xfId="803" xr:uid="{00000000-0005-0000-0000-000080020000}"/>
    <cellStyle name="Standard 2 2 6" xfId="191" xr:uid="{00000000-0005-0000-0000-000081020000}"/>
    <cellStyle name="Standard 2 2 6 2" xfId="1039" xr:uid="{00000000-0005-0000-0000-000082020000}"/>
    <cellStyle name="Standard 2 2 6 2 2" xfId="1428" xr:uid="{00000000-0005-0000-0000-000083020000}"/>
    <cellStyle name="Standard 2 2 6 3" xfId="1245" xr:uid="{00000000-0005-0000-0000-000084020000}"/>
    <cellStyle name="Standard 2 2 6 4" xfId="1596" xr:uid="{00000000-0005-0000-0000-000085020000}"/>
    <cellStyle name="Standard 2 2 6 5" xfId="841" xr:uid="{00000000-0005-0000-0000-000086020000}"/>
    <cellStyle name="Standard 2 2 7" xfId="268" xr:uid="{00000000-0005-0000-0000-000087020000}"/>
    <cellStyle name="Standard 2 2 7 2" xfId="1115" xr:uid="{00000000-0005-0000-0000-000088020000}"/>
    <cellStyle name="Standard 2 2 7 2 2" xfId="1504" xr:uid="{00000000-0005-0000-0000-000089020000}"/>
    <cellStyle name="Standard 2 2 7 3" xfId="1321" xr:uid="{00000000-0005-0000-0000-00008A020000}"/>
    <cellStyle name="Standard 2 2 7 4" xfId="1672" xr:uid="{00000000-0005-0000-0000-00008B020000}"/>
    <cellStyle name="Standard 2 2 7 5" xfId="918" xr:uid="{00000000-0005-0000-0000-00008C020000}"/>
    <cellStyle name="Standard 2 2 8" xfId="113" xr:uid="{00000000-0005-0000-0000-00008D020000}"/>
    <cellStyle name="Standard 2 2 8 2" xfId="964" xr:uid="{00000000-0005-0000-0000-00008E020000}"/>
    <cellStyle name="Standard 2 2 8 2 2" xfId="1353" xr:uid="{00000000-0005-0000-0000-00008F020000}"/>
    <cellStyle name="Standard 2 2 8 3" xfId="1170" xr:uid="{00000000-0005-0000-0000-000090020000}"/>
    <cellStyle name="Standard 2 2 8 4" xfId="765" xr:uid="{00000000-0005-0000-0000-000091020000}"/>
    <cellStyle name="Standard 2 2 9" xfId="60" xr:uid="{00000000-0005-0000-0000-000092020000}"/>
    <cellStyle name="Standard 2 20" xfId="1518" xr:uid="{00000000-0005-0000-0000-000093020000}"/>
    <cellStyle name="Standard 2 3" xfId="61" xr:uid="{00000000-0005-0000-0000-000094020000}"/>
    <cellStyle name="Standard 2 3 10" xfId="305" xr:uid="{00000000-0005-0000-0000-000095020000}"/>
    <cellStyle name="Standard 2 3 11" xfId="1517" xr:uid="{00000000-0005-0000-0000-000096020000}"/>
    <cellStyle name="Standard 2 3 12" xfId="1519" xr:uid="{00000000-0005-0000-0000-000097020000}"/>
    <cellStyle name="Standard 2 3 2" xfId="114" xr:uid="{00000000-0005-0000-0000-000098020000}"/>
    <cellStyle name="Standard 2 3 2 10" xfId="1171" xr:uid="{00000000-0005-0000-0000-000099020000}"/>
    <cellStyle name="Standard 2 3 2 11" xfId="1521" xr:uid="{00000000-0005-0000-0000-00009A020000}"/>
    <cellStyle name="Standard 2 3 2 12" xfId="766" xr:uid="{00000000-0005-0000-0000-00009B020000}"/>
    <cellStyle name="Standard 2 3 2 2" xfId="118" xr:uid="{00000000-0005-0000-0000-00009C020000}"/>
    <cellStyle name="Standard 2 3 2 2 10" xfId="770" xr:uid="{00000000-0005-0000-0000-00009D020000}"/>
    <cellStyle name="Standard 2 3 2 2 2" xfId="130" xr:uid="{00000000-0005-0000-0000-00009E020000}"/>
    <cellStyle name="Standard 2 3 2 2 2 2" xfId="149" xr:uid="{00000000-0005-0000-0000-00009F020000}"/>
    <cellStyle name="Standard 2 3 2 2 2 2 2" xfId="187" xr:uid="{00000000-0005-0000-0000-0000A0020000}"/>
    <cellStyle name="Standard 2 3 2 2 2 2 2 2" xfId="264" xr:uid="{00000000-0005-0000-0000-0000A1020000}"/>
    <cellStyle name="Standard 2 3 2 2 2 2 2 2 2" xfId="1111" xr:uid="{00000000-0005-0000-0000-0000A2020000}"/>
    <cellStyle name="Standard 2 3 2 2 2 2 2 2 2 2" xfId="1500" xr:uid="{00000000-0005-0000-0000-0000A3020000}"/>
    <cellStyle name="Standard 2 3 2 2 2 2 2 2 3" xfId="1317" xr:uid="{00000000-0005-0000-0000-0000A4020000}"/>
    <cellStyle name="Standard 2 3 2 2 2 2 2 2 4" xfId="1668" xr:uid="{00000000-0005-0000-0000-0000A5020000}"/>
    <cellStyle name="Standard 2 3 2 2 2 2 2 2 5" xfId="914" xr:uid="{00000000-0005-0000-0000-0000A6020000}"/>
    <cellStyle name="Standard 2 3 2 2 2 2 2 3" xfId="1035" xr:uid="{00000000-0005-0000-0000-0000A7020000}"/>
    <cellStyle name="Standard 2 3 2 2 2 2 2 3 2" xfId="1424" xr:uid="{00000000-0005-0000-0000-0000A8020000}"/>
    <cellStyle name="Standard 2 3 2 2 2 2 2 4" xfId="1241" xr:uid="{00000000-0005-0000-0000-0000A9020000}"/>
    <cellStyle name="Standard 2 3 2 2 2 2 2 5" xfId="1592" xr:uid="{00000000-0005-0000-0000-0000AA020000}"/>
    <cellStyle name="Standard 2 3 2 2 2 2 2 6" xfId="837" xr:uid="{00000000-0005-0000-0000-0000AB020000}"/>
    <cellStyle name="Standard 2 3 2 2 2 2 3" xfId="226" xr:uid="{00000000-0005-0000-0000-0000AC020000}"/>
    <cellStyle name="Standard 2 3 2 2 2 2 3 2" xfId="1073" xr:uid="{00000000-0005-0000-0000-0000AD020000}"/>
    <cellStyle name="Standard 2 3 2 2 2 2 3 2 2" xfId="1462" xr:uid="{00000000-0005-0000-0000-0000AE020000}"/>
    <cellStyle name="Standard 2 3 2 2 2 2 3 3" xfId="1279" xr:uid="{00000000-0005-0000-0000-0000AF020000}"/>
    <cellStyle name="Standard 2 3 2 2 2 2 3 4" xfId="1630" xr:uid="{00000000-0005-0000-0000-0000B0020000}"/>
    <cellStyle name="Standard 2 3 2 2 2 2 3 5" xfId="876" xr:uid="{00000000-0005-0000-0000-0000B1020000}"/>
    <cellStyle name="Standard 2 3 2 2 2 2 4" xfId="997" xr:uid="{00000000-0005-0000-0000-0000B2020000}"/>
    <cellStyle name="Standard 2 3 2 2 2 2 4 2" xfId="1386" xr:uid="{00000000-0005-0000-0000-0000B3020000}"/>
    <cellStyle name="Standard 2 3 2 2 2 2 5" xfId="1203" xr:uid="{00000000-0005-0000-0000-0000B4020000}"/>
    <cellStyle name="Standard 2 3 2 2 2 2 6" xfId="1554" xr:uid="{00000000-0005-0000-0000-0000B5020000}"/>
    <cellStyle name="Standard 2 3 2 2 2 2 7" xfId="799" xr:uid="{00000000-0005-0000-0000-0000B6020000}"/>
    <cellStyle name="Standard 2 3 2 2 2 3" xfId="168" xr:uid="{00000000-0005-0000-0000-0000B7020000}"/>
    <cellStyle name="Standard 2 3 2 2 2 3 2" xfId="245" xr:uid="{00000000-0005-0000-0000-0000B8020000}"/>
    <cellStyle name="Standard 2 3 2 2 2 3 2 2" xfId="1092" xr:uid="{00000000-0005-0000-0000-0000B9020000}"/>
    <cellStyle name="Standard 2 3 2 2 2 3 2 2 2" xfId="1481" xr:uid="{00000000-0005-0000-0000-0000BA020000}"/>
    <cellStyle name="Standard 2 3 2 2 2 3 2 3" xfId="1298" xr:uid="{00000000-0005-0000-0000-0000BB020000}"/>
    <cellStyle name="Standard 2 3 2 2 2 3 2 4" xfId="1649" xr:uid="{00000000-0005-0000-0000-0000BC020000}"/>
    <cellStyle name="Standard 2 3 2 2 2 3 2 5" xfId="895" xr:uid="{00000000-0005-0000-0000-0000BD020000}"/>
    <cellStyle name="Standard 2 3 2 2 2 3 3" xfId="1016" xr:uid="{00000000-0005-0000-0000-0000BE020000}"/>
    <cellStyle name="Standard 2 3 2 2 2 3 3 2" xfId="1405" xr:uid="{00000000-0005-0000-0000-0000BF020000}"/>
    <cellStyle name="Standard 2 3 2 2 2 3 4" xfId="1222" xr:uid="{00000000-0005-0000-0000-0000C0020000}"/>
    <cellStyle name="Standard 2 3 2 2 2 3 5" xfId="1573" xr:uid="{00000000-0005-0000-0000-0000C1020000}"/>
    <cellStyle name="Standard 2 3 2 2 2 3 6" xfId="818" xr:uid="{00000000-0005-0000-0000-0000C2020000}"/>
    <cellStyle name="Standard 2 3 2 2 2 4" xfId="207" xr:uid="{00000000-0005-0000-0000-0000C3020000}"/>
    <cellStyle name="Standard 2 3 2 2 2 4 2" xfId="1054" xr:uid="{00000000-0005-0000-0000-0000C4020000}"/>
    <cellStyle name="Standard 2 3 2 2 2 4 2 2" xfId="1443" xr:uid="{00000000-0005-0000-0000-0000C5020000}"/>
    <cellStyle name="Standard 2 3 2 2 2 4 3" xfId="1260" xr:uid="{00000000-0005-0000-0000-0000C6020000}"/>
    <cellStyle name="Standard 2 3 2 2 2 4 4" xfId="1611" xr:uid="{00000000-0005-0000-0000-0000C7020000}"/>
    <cellStyle name="Standard 2 3 2 2 2 4 5" xfId="857" xr:uid="{00000000-0005-0000-0000-0000C8020000}"/>
    <cellStyle name="Standard 2 3 2 2 2 5" xfId="978" xr:uid="{00000000-0005-0000-0000-0000C9020000}"/>
    <cellStyle name="Standard 2 3 2 2 2 5 2" xfId="1367" xr:uid="{00000000-0005-0000-0000-0000CA020000}"/>
    <cellStyle name="Standard 2 3 2 2 2 6" xfId="1184" xr:uid="{00000000-0005-0000-0000-0000CB020000}"/>
    <cellStyle name="Standard 2 3 2 2 2 7" xfId="1535" xr:uid="{00000000-0005-0000-0000-0000CC020000}"/>
    <cellStyle name="Standard 2 3 2 2 2 8" xfId="780" xr:uid="{00000000-0005-0000-0000-0000CD020000}"/>
    <cellStyle name="Standard 2 3 2 2 3" xfId="139" xr:uid="{00000000-0005-0000-0000-0000CE020000}"/>
    <cellStyle name="Standard 2 3 2 2 3 2" xfId="177" xr:uid="{00000000-0005-0000-0000-0000CF020000}"/>
    <cellStyle name="Standard 2 3 2 2 3 2 2" xfId="254" xr:uid="{00000000-0005-0000-0000-0000D0020000}"/>
    <cellStyle name="Standard 2 3 2 2 3 2 2 2" xfId="1101" xr:uid="{00000000-0005-0000-0000-0000D1020000}"/>
    <cellStyle name="Standard 2 3 2 2 3 2 2 2 2" xfId="1490" xr:uid="{00000000-0005-0000-0000-0000D2020000}"/>
    <cellStyle name="Standard 2 3 2 2 3 2 2 3" xfId="1307" xr:uid="{00000000-0005-0000-0000-0000D3020000}"/>
    <cellStyle name="Standard 2 3 2 2 3 2 2 4" xfId="1658" xr:uid="{00000000-0005-0000-0000-0000D4020000}"/>
    <cellStyle name="Standard 2 3 2 2 3 2 2 5" xfId="904" xr:uid="{00000000-0005-0000-0000-0000D5020000}"/>
    <cellStyle name="Standard 2 3 2 2 3 2 3" xfId="1025" xr:uid="{00000000-0005-0000-0000-0000D6020000}"/>
    <cellStyle name="Standard 2 3 2 2 3 2 3 2" xfId="1414" xr:uid="{00000000-0005-0000-0000-0000D7020000}"/>
    <cellStyle name="Standard 2 3 2 2 3 2 4" xfId="1231" xr:uid="{00000000-0005-0000-0000-0000D8020000}"/>
    <cellStyle name="Standard 2 3 2 2 3 2 5" xfId="1582" xr:uid="{00000000-0005-0000-0000-0000D9020000}"/>
    <cellStyle name="Standard 2 3 2 2 3 2 6" xfId="827" xr:uid="{00000000-0005-0000-0000-0000DA020000}"/>
    <cellStyle name="Standard 2 3 2 2 3 3" xfId="216" xr:uid="{00000000-0005-0000-0000-0000DB020000}"/>
    <cellStyle name="Standard 2 3 2 2 3 3 2" xfId="1063" xr:uid="{00000000-0005-0000-0000-0000DC020000}"/>
    <cellStyle name="Standard 2 3 2 2 3 3 2 2" xfId="1452" xr:uid="{00000000-0005-0000-0000-0000DD020000}"/>
    <cellStyle name="Standard 2 3 2 2 3 3 3" xfId="1269" xr:uid="{00000000-0005-0000-0000-0000DE020000}"/>
    <cellStyle name="Standard 2 3 2 2 3 3 4" xfId="1620" xr:uid="{00000000-0005-0000-0000-0000DF020000}"/>
    <cellStyle name="Standard 2 3 2 2 3 3 5" xfId="866" xr:uid="{00000000-0005-0000-0000-0000E0020000}"/>
    <cellStyle name="Standard 2 3 2 2 3 4" xfId="987" xr:uid="{00000000-0005-0000-0000-0000E1020000}"/>
    <cellStyle name="Standard 2 3 2 2 3 4 2" xfId="1376" xr:uid="{00000000-0005-0000-0000-0000E2020000}"/>
    <cellStyle name="Standard 2 3 2 2 3 5" xfId="1193" xr:uid="{00000000-0005-0000-0000-0000E3020000}"/>
    <cellStyle name="Standard 2 3 2 2 3 6" xfId="1544" xr:uid="{00000000-0005-0000-0000-0000E4020000}"/>
    <cellStyle name="Standard 2 3 2 2 3 7" xfId="789" xr:uid="{00000000-0005-0000-0000-0000E5020000}"/>
    <cellStyle name="Standard 2 3 2 2 4" xfId="158" xr:uid="{00000000-0005-0000-0000-0000E6020000}"/>
    <cellStyle name="Standard 2 3 2 2 4 2" xfId="235" xr:uid="{00000000-0005-0000-0000-0000E7020000}"/>
    <cellStyle name="Standard 2 3 2 2 4 2 2" xfId="1082" xr:uid="{00000000-0005-0000-0000-0000E8020000}"/>
    <cellStyle name="Standard 2 3 2 2 4 2 2 2" xfId="1471" xr:uid="{00000000-0005-0000-0000-0000E9020000}"/>
    <cellStyle name="Standard 2 3 2 2 4 2 3" xfId="1288" xr:uid="{00000000-0005-0000-0000-0000EA020000}"/>
    <cellStyle name="Standard 2 3 2 2 4 2 4" xfId="1639" xr:uid="{00000000-0005-0000-0000-0000EB020000}"/>
    <cellStyle name="Standard 2 3 2 2 4 2 5" xfId="885" xr:uid="{00000000-0005-0000-0000-0000EC020000}"/>
    <cellStyle name="Standard 2 3 2 2 4 3" xfId="1006" xr:uid="{00000000-0005-0000-0000-0000ED020000}"/>
    <cellStyle name="Standard 2 3 2 2 4 3 2" xfId="1395" xr:uid="{00000000-0005-0000-0000-0000EE020000}"/>
    <cellStyle name="Standard 2 3 2 2 4 4" xfId="1212" xr:uid="{00000000-0005-0000-0000-0000EF020000}"/>
    <cellStyle name="Standard 2 3 2 2 4 5" xfId="1563" xr:uid="{00000000-0005-0000-0000-0000F0020000}"/>
    <cellStyle name="Standard 2 3 2 2 4 6" xfId="808" xr:uid="{00000000-0005-0000-0000-0000F1020000}"/>
    <cellStyle name="Standard 2 3 2 2 5" xfId="196" xr:uid="{00000000-0005-0000-0000-0000F2020000}"/>
    <cellStyle name="Standard 2 3 2 2 5 2" xfId="1044" xr:uid="{00000000-0005-0000-0000-0000F3020000}"/>
    <cellStyle name="Standard 2 3 2 2 5 2 2" xfId="1433" xr:uid="{00000000-0005-0000-0000-0000F4020000}"/>
    <cellStyle name="Standard 2 3 2 2 5 3" xfId="1250" xr:uid="{00000000-0005-0000-0000-0000F5020000}"/>
    <cellStyle name="Standard 2 3 2 2 5 4" xfId="1601" xr:uid="{00000000-0005-0000-0000-0000F6020000}"/>
    <cellStyle name="Standard 2 3 2 2 5 5" xfId="846" xr:uid="{00000000-0005-0000-0000-0000F7020000}"/>
    <cellStyle name="Standard 2 3 2 2 6" xfId="273" xr:uid="{00000000-0005-0000-0000-0000F8020000}"/>
    <cellStyle name="Standard 2 3 2 2 6 2" xfId="1120" xr:uid="{00000000-0005-0000-0000-0000F9020000}"/>
    <cellStyle name="Standard 2 3 2 2 6 2 2" xfId="1509" xr:uid="{00000000-0005-0000-0000-0000FA020000}"/>
    <cellStyle name="Standard 2 3 2 2 6 3" xfId="1326" xr:uid="{00000000-0005-0000-0000-0000FB020000}"/>
    <cellStyle name="Standard 2 3 2 2 6 4" xfId="1677" xr:uid="{00000000-0005-0000-0000-0000FC020000}"/>
    <cellStyle name="Standard 2 3 2 2 6 5" xfId="923" xr:uid="{00000000-0005-0000-0000-0000FD020000}"/>
    <cellStyle name="Standard 2 3 2 2 7" xfId="969" xr:uid="{00000000-0005-0000-0000-0000FE020000}"/>
    <cellStyle name="Standard 2 3 2 2 7 2" xfId="1358" xr:uid="{00000000-0005-0000-0000-0000FF020000}"/>
    <cellStyle name="Standard 2 3 2 2 8" xfId="1175" xr:uid="{00000000-0005-0000-0000-000000030000}"/>
    <cellStyle name="Standard 2 3 2 2 9" xfId="1525" xr:uid="{00000000-0005-0000-0000-000001030000}"/>
    <cellStyle name="Standard 2 3 2 3" xfId="126" xr:uid="{00000000-0005-0000-0000-000002030000}"/>
    <cellStyle name="Standard 2 3 2 3 2" xfId="145" xr:uid="{00000000-0005-0000-0000-000003030000}"/>
    <cellStyle name="Standard 2 3 2 3 2 2" xfId="183" xr:uid="{00000000-0005-0000-0000-000004030000}"/>
    <cellStyle name="Standard 2 3 2 3 2 2 2" xfId="260" xr:uid="{00000000-0005-0000-0000-000005030000}"/>
    <cellStyle name="Standard 2 3 2 3 2 2 2 2" xfId="1107" xr:uid="{00000000-0005-0000-0000-000006030000}"/>
    <cellStyle name="Standard 2 3 2 3 2 2 2 2 2" xfId="1496" xr:uid="{00000000-0005-0000-0000-000007030000}"/>
    <cellStyle name="Standard 2 3 2 3 2 2 2 3" xfId="1313" xr:uid="{00000000-0005-0000-0000-000008030000}"/>
    <cellStyle name="Standard 2 3 2 3 2 2 2 4" xfId="1664" xr:uid="{00000000-0005-0000-0000-000009030000}"/>
    <cellStyle name="Standard 2 3 2 3 2 2 2 5" xfId="910" xr:uid="{00000000-0005-0000-0000-00000A030000}"/>
    <cellStyle name="Standard 2 3 2 3 2 2 3" xfId="1031" xr:uid="{00000000-0005-0000-0000-00000B030000}"/>
    <cellStyle name="Standard 2 3 2 3 2 2 3 2" xfId="1420" xr:uid="{00000000-0005-0000-0000-00000C030000}"/>
    <cellStyle name="Standard 2 3 2 3 2 2 4" xfId="1237" xr:uid="{00000000-0005-0000-0000-00000D030000}"/>
    <cellStyle name="Standard 2 3 2 3 2 2 5" xfId="1588" xr:uid="{00000000-0005-0000-0000-00000E030000}"/>
    <cellStyle name="Standard 2 3 2 3 2 2 6" xfId="833" xr:uid="{00000000-0005-0000-0000-00000F030000}"/>
    <cellStyle name="Standard 2 3 2 3 2 3" xfId="222" xr:uid="{00000000-0005-0000-0000-000010030000}"/>
    <cellStyle name="Standard 2 3 2 3 2 3 2" xfId="1069" xr:uid="{00000000-0005-0000-0000-000011030000}"/>
    <cellStyle name="Standard 2 3 2 3 2 3 2 2" xfId="1458" xr:uid="{00000000-0005-0000-0000-000012030000}"/>
    <cellStyle name="Standard 2 3 2 3 2 3 3" xfId="1275" xr:uid="{00000000-0005-0000-0000-000013030000}"/>
    <cellStyle name="Standard 2 3 2 3 2 3 4" xfId="1626" xr:uid="{00000000-0005-0000-0000-000014030000}"/>
    <cellStyle name="Standard 2 3 2 3 2 3 5" xfId="872" xr:uid="{00000000-0005-0000-0000-000015030000}"/>
    <cellStyle name="Standard 2 3 2 3 2 4" xfId="993" xr:uid="{00000000-0005-0000-0000-000016030000}"/>
    <cellStyle name="Standard 2 3 2 3 2 4 2" xfId="1382" xr:uid="{00000000-0005-0000-0000-000017030000}"/>
    <cellStyle name="Standard 2 3 2 3 2 5" xfId="1199" xr:uid="{00000000-0005-0000-0000-000018030000}"/>
    <cellStyle name="Standard 2 3 2 3 2 6" xfId="1550" xr:uid="{00000000-0005-0000-0000-000019030000}"/>
    <cellStyle name="Standard 2 3 2 3 2 7" xfId="795" xr:uid="{00000000-0005-0000-0000-00001A030000}"/>
    <cellStyle name="Standard 2 3 2 3 3" xfId="164" xr:uid="{00000000-0005-0000-0000-00001B030000}"/>
    <cellStyle name="Standard 2 3 2 3 3 2" xfId="241" xr:uid="{00000000-0005-0000-0000-00001C030000}"/>
    <cellStyle name="Standard 2 3 2 3 3 2 2" xfId="1088" xr:uid="{00000000-0005-0000-0000-00001D030000}"/>
    <cellStyle name="Standard 2 3 2 3 3 2 2 2" xfId="1477" xr:uid="{00000000-0005-0000-0000-00001E030000}"/>
    <cellStyle name="Standard 2 3 2 3 3 2 3" xfId="1294" xr:uid="{00000000-0005-0000-0000-00001F030000}"/>
    <cellStyle name="Standard 2 3 2 3 3 2 4" xfId="1645" xr:uid="{00000000-0005-0000-0000-000020030000}"/>
    <cellStyle name="Standard 2 3 2 3 3 2 5" xfId="891" xr:uid="{00000000-0005-0000-0000-000021030000}"/>
    <cellStyle name="Standard 2 3 2 3 3 3" xfId="1012" xr:uid="{00000000-0005-0000-0000-000022030000}"/>
    <cellStyle name="Standard 2 3 2 3 3 3 2" xfId="1401" xr:uid="{00000000-0005-0000-0000-000023030000}"/>
    <cellStyle name="Standard 2 3 2 3 3 4" xfId="1218" xr:uid="{00000000-0005-0000-0000-000024030000}"/>
    <cellStyle name="Standard 2 3 2 3 3 5" xfId="1569" xr:uid="{00000000-0005-0000-0000-000025030000}"/>
    <cellStyle name="Standard 2 3 2 3 3 6" xfId="814" xr:uid="{00000000-0005-0000-0000-000026030000}"/>
    <cellStyle name="Standard 2 3 2 3 4" xfId="203" xr:uid="{00000000-0005-0000-0000-000027030000}"/>
    <cellStyle name="Standard 2 3 2 3 4 2" xfId="1050" xr:uid="{00000000-0005-0000-0000-000028030000}"/>
    <cellStyle name="Standard 2 3 2 3 4 2 2" xfId="1439" xr:uid="{00000000-0005-0000-0000-000029030000}"/>
    <cellStyle name="Standard 2 3 2 3 4 3" xfId="1256" xr:uid="{00000000-0005-0000-0000-00002A030000}"/>
    <cellStyle name="Standard 2 3 2 3 4 4" xfId="1607" xr:uid="{00000000-0005-0000-0000-00002B030000}"/>
    <cellStyle name="Standard 2 3 2 3 4 5" xfId="853" xr:uid="{00000000-0005-0000-0000-00002C030000}"/>
    <cellStyle name="Standard 2 3 2 3 5" xfId="974" xr:uid="{00000000-0005-0000-0000-00002D030000}"/>
    <cellStyle name="Standard 2 3 2 3 5 2" xfId="1363" xr:uid="{00000000-0005-0000-0000-00002E030000}"/>
    <cellStyle name="Standard 2 3 2 3 6" xfId="1180" xr:uid="{00000000-0005-0000-0000-00002F030000}"/>
    <cellStyle name="Standard 2 3 2 3 7" xfId="1531" xr:uid="{00000000-0005-0000-0000-000030030000}"/>
    <cellStyle name="Standard 2 3 2 3 8" xfId="776" xr:uid="{00000000-0005-0000-0000-000031030000}"/>
    <cellStyle name="Standard 2 3 2 4" xfId="135" xr:uid="{00000000-0005-0000-0000-000032030000}"/>
    <cellStyle name="Standard 2 3 2 4 2" xfId="173" xr:uid="{00000000-0005-0000-0000-000033030000}"/>
    <cellStyle name="Standard 2 3 2 4 2 2" xfId="250" xr:uid="{00000000-0005-0000-0000-000034030000}"/>
    <cellStyle name="Standard 2 3 2 4 2 2 2" xfId="1097" xr:uid="{00000000-0005-0000-0000-000035030000}"/>
    <cellStyle name="Standard 2 3 2 4 2 2 2 2" xfId="1486" xr:uid="{00000000-0005-0000-0000-000036030000}"/>
    <cellStyle name="Standard 2 3 2 4 2 2 3" xfId="1303" xr:uid="{00000000-0005-0000-0000-000037030000}"/>
    <cellStyle name="Standard 2 3 2 4 2 2 4" xfId="1654" xr:uid="{00000000-0005-0000-0000-000038030000}"/>
    <cellStyle name="Standard 2 3 2 4 2 2 5" xfId="900" xr:uid="{00000000-0005-0000-0000-000039030000}"/>
    <cellStyle name="Standard 2 3 2 4 2 3" xfId="1021" xr:uid="{00000000-0005-0000-0000-00003A030000}"/>
    <cellStyle name="Standard 2 3 2 4 2 3 2" xfId="1410" xr:uid="{00000000-0005-0000-0000-00003B030000}"/>
    <cellStyle name="Standard 2 3 2 4 2 4" xfId="1227" xr:uid="{00000000-0005-0000-0000-00003C030000}"/>
    <cellStyle name="Standard 2 3 2 4 2 5" xfId="1578" xr:uid="{00000000-0005-0000-0000-00003D030000}"/>
    <cellStyle name="Standard 2 3 2 4 2 6" xfId="823" xr:uid="{00000000-0005-0000-0000-00003E030000}"/>
    <cellStyle name="Standard 2 3 2 4 3" xfId="212" xr:uid="{00000000-0005-0000-0000-00003F030000}"/>
    <cellStyle name="Standard 2 3 2 4 3 2" xfId="1059" xr:uid="{00000000-0005-0000-0000-000040030000}"/>
    <cellStyle name="Standard 2 3 2 4 3 2 2" xfId="1448" xr:uid="{00000000-0005-0000-0000-000041030000}"/>
    <cellStyle name="Standard 2 3 2 4 3 3" xfId="1265" xr:uid="{00000000-0005-0000-0000-000042030000}"/>
    <cellStyle name="Standard 2 3 2 4 3 4" xfId="1616" xr:uid="{00000000-0005-0000-0000-000043030000}"/>
    <cellStyle name="Standard 2 3 2 4 3 5" xfId="862" xr:uid="{00000000-0005-0000-0000-000044030000}"/>
    <cellStyle name="Standard 2 3 2 4 4" xfId="983" xr:uid="{00000000-0005-0000-0000-000045030000}"/>
    <cellStyle name="Standard 2 3 2 4 4 2" xfId="1372" xr:uid="{00000000-0005-0000-0000-000046030000}"/>
    <cellStyle name="Standard 2 3 2 4 5" xfId="1189" xr:uid="{00000000-0005-0000-0000-000047030000}"/>
    <cellStyle name="Standard 2 3 2 4 6" xfId="1540" xr:uid="{00000000-0005-0000-0000-000048030000}"/>
    <cellStyle name="Standard 2 3 2 4 7" xfId="785" xr:uid="{00000000-0005-0000-0000-000049030000}"/>
    <cellStyle name="Standard 2 3 2 5" xfId="154" xr:uid="{00000000-0005-0000-0000-00004A030000}"/>
    <cellStyle name="Standard 2 3 2 5 2" xfId="231" xr:uid="{00000000-0005-0000-0000-00004B030000}"/>
    <cellStyle name="Standard 2 3 2 5 2 2" xfId="1078" xr:uid="{00000000-0005-0000-0000-00004C030000}"/>
    <cellStyle name="Standard 2 3 2 5 2 2 2" xfId="1467" xr:uid="{00000000-0005-0000-0000-00004D030000}"/>
    <cellStyle name="Standard 2 3 2 5 2 3" xfId="1284" xr:uid="{00000000-0005-0000-0000-00004E030000}"/>
    <cellStyle name="Standard 2 3 2 5 2 4" xfId="1635" xr:uid="{00000000-0005-0000-0000-00004F030000}"/>
    <cellStyle name="Standard 2 3 2 5 2 5" xfId="881" xr:uid="{00000000-0005-0000-0000-000050030000}"/>
    <cellStyle name="Standard 2 3 2 5 3" xfId="1002" xr:uid="{00000000-0005-0000-0000-000051030000}"/>
    <cellStyle name="Standard 2 3 2 5 3 2" xfId="1391" xr:uid="{00000000-0005-0000-0000-000052030000}"/>
    <cellStyle name="Standard 2 3 2 5 4" xfId="1208" xr:uid="{00000000-0005-0000-0000-000053030000}"/>
    <cellStyle name="Standard 2 3 2 5 5" xfId="1559" xr:uid="{00000000-0005-0000-0000-000054030000}"/>
    <cellStyle name="Standard 2 3 2 5 6" xfId="804" xr:uid="{00000000-0005-0000-0000-000055030000}"/>
    <cellStyle name="Standard 2 3 2 6" xfId="192" xr:uid="{00000000-0005-0000-0000-000056030000}"/>
    <cellStyle name="Standard 2 3 2 6 2" xfId="1040" xr:uid="{00000000-0005-0000-0000-000057030000}"/>
    <cellStyle name="Standard 2 3 2 6 2 2" xfId="1429" xr:uid="{00000000-0005-0000-0000-000058030000}"/>
    <cellStyle name="Standard 2 3 2 6 3" xfId="1246" xr:uid="{00000000-0005-0000-0000-000059030000}"/>
    <cellStyle name="Standard 2 3 2 6 4" xfId="1597" xr:uid="{00000000-0005-0000-0000-00005A030000}"/>
    <cellStyle name="Standard 2 3 2 6 5" xfId="842" xr:uid="{00000000-0005-0000-0000-00005B030000}"/>
    <cellStyle name="Standard 2 3 2 7" xfId="269" xr:uid="{00000000-0005-0000-0000-00005C030000}"/>
    <cellStyle name="Standard 2 3 2 7 2" xfId="1116" xr:uid="{00000000-0005-0000-0000-00005D030000}"/>
    <cellStyle name="Standard 2 3 2 7 2 2" xfId="1505" xr:uid="{00000000-0005-0000-0000-00005E030000}"/>
    <cellStyle name="Standard 2 3 2 7 3" xfId="1322" xr:uid="{00000000-0005-0000-0000-00005F030000}"/>
    <cellStyle name="Standard 2 3 2 7 4" xfId="1673" xr:uid="{00000000-0005-0000-0000-000060030000}"/>
    <cellStyle name="Standard 2 3 2 7 5" xfId="919" xr:uid="{00000000-0005-0000-0000-000061030000}"/>
    <cellStyle name="Standard 2 3 2 8" xfId="301" xr:uid="{00000000-0005-0000-0000-000062030000}"/>
    <cellStyle name="Standard 2 3 2 9" xfId="965" xr:uid="{00000000-0005-0000-0000-000063030000}"/>
    <cellStyle name="Standard 2 3 2 9 2" xfId="1354" xr:uid="{00000000-0005-0000-0000-000064030000}"/>
    <cellStyle name="Standard 2 3 3" xfId="116" xr:uid="{00000000-0005-0000-0000-000065030000}"/>
    <cellStyle name="Standard 2 3 3 10" xfId="768" xr:uid="{00000000-0005-0000-0000-000066030000}"/>
    <cellStyle name="Standard 2 3 3 2" xfId="128" xr:uid="{00000000-0005-0000-0000-000067030000}"/>
    <cellStyle name="Standard 2 3 3 2 2" xfId="147" xr:uid="{00000000-0005-0000-0000-000068030000}"/>
    <cellStyle name="Standard 2 3 3 2 2 2" xfId="185" xr:uid="{00000000-0005-0000-0000-000069030000}"/>
    <cellStyle name="Standard 2 3 3 2 2 2 2" xfId="262" xr:uid="{00000000-0005-0000-0000-00006A030000}"/>
    <cellStyle name="Standard 2 3 3 2 2 2 2 2" xfId="1109" xr:uid="{00000000-0005-0000-0000-00006B030000}"/>
    <cellStyle name="Standard 2 3 3 2 2 2 2 2 2" xfId="1498" xr:uid="{00000000-0005-0000-0000-00006C030000}"/>
    <cellStyle name="Standard 2 3 3 2 2 2 2 3" xfId="1315" xr:uid="{00000000-0005-0000-0000-00006D030000}"/>
    <cellStyle name="Standard 2 3 3 2 2 2 2 4" xfId="1666" xr:uid="{00000000-0005-0000-0000-00006E030000}"/>
    <cellStyle name="Standard 2 3 3 2 2 2 2 5" xfId="912" xr:uid="{00000000-0005-0000-0000-00006F030000}"/>
    <cellStyle name="Standard 2 3 3 2 2 2 3" xfId="1033" xr:uid="{00000000-0005-0000-0000-000070030000}"/>
    <cellStyle name="Standard 2 3 3 2 2 2 3 2" xfId="1422" xr:uid="{00000000-0005-0000-0000-000071030000}"/>
    <cellStyle name="Standard 2 3 3 2 2 2 4" xfId="1239" xr:uid="{00000000-0005-0000-0000-000072030000}"/>
    <cellStyle name="Standard 2 3 3 2 2 2 5" xfId="1590" xr:uid="{00000000-0005-0000-0000-000073030000}"/>
    <cellStyle name="Standard 2 3 3 2 2 2 6" xfId="835" xr:uid="{00000000-0005-0000-0000-000074030000}"/>
    <cellStyle name="Standard 2 3 3 2 2 3" xfId="224" xr:uid="{00000000-0005-0000-0000-000075030000}"/>
    <cellStyle name="Standard 2 3 3 2 2 3 2" xfId="1071" xr:uid="{00000000-0005-0000-0000-000076030000}"/>
    <cellStyle name="Standard 2 3 3 2 2 3 2 2" xfId="1460" xr:uid="{00000000-0005-0000-0000-000077030000}"/>
    <cellStyle name="Standard 2 3 3 2 2 3 3" xfId="1277" xr:uid="{00000000-0005-0000-0000-000078030000}"/>
    <cellStyle name="Standard 2 3 3 2 2 3 4" xfId="1628" xr:uid="{00000000-0005-0000-0000-000079030000}"/>
    <cellStyle name="Standard 2 3 3 2 2 3 5" xfId="874" xr:uid="{00000000-0005-0000-0000-00007A030000}"/>
    <cellStyle name="Standard 2 3 3 2 2 4" xfId="995" xr:uid="{00000000-0005-0000-0000-00007B030000}"/>
    <cellStyle name="Standard 2 3 3 2 2 4 2" xfId="1384" xr:uid="{00000000-0005-0000-0000-00007C030000}"/>
    <cellStyle name="Standard 2 3 3 2 2 5" xfId="1201" xr:uid="{00000000-0005-0000-0000-00007D030000}"/>
    <cellStyle name="Standard 2 3 3 2 2 6" xfId="1552" xr:uid="{00000000-0005-0000-0000-00007E030000}"/>
    <cellStyle name="Standard 2 3 3 2 2 7" xfId="797" xr:uid="{00000000-0005-0000-0000-00007F030000}"/>
    <cellStyle name="Standard 2 3 3 2 3" xfId="166" xr:uid="{00000000-0005-0000-0000-000080030000}"/>
    <cellStyle name="Standard 2 3 3 2 3 2" xfId="243" xr:uid="{00000000-0005-0000-0000-000081030000}"/>
    <cellStyle name="Standard 2 3 3 2 3 2 2" xfId="1090" xr:uid="{00000000-0005-0000-0000-000082030000}"/>
    <cellStyle name="Standard 2 3 3 2 3 2 2 2" xfId="1479" xr:uid="{00000000-0005-0000-0000-000083030000}"/>
    <cellStyle name="Standard 2 3 3 2 3 2 3" xfId="1296" xr:uid="{00000000-0005-0000-0000-000084030000}"/>
    <cellStyle name="Standard 2 3 3 2 3 2 4" xfId="1647" xr:uid="{00000000-0005-0000-0000-000085030000}"/>
    <cellStyle name="Standard 2 3 3 2 3 2 5" xfId="893" xr:uid="{00000000-0005-0000-0000-000086030000}"/>
    <cellStyle name="Standard 2 3 3 2 3 3" xfId="1014" xr:uid="{00000000-0005-0000-0000-000087030000}"/>
    <cellStyle name="Standard 2 3 3 2 3 3 2" xfId="1403" xr:uid="{00000000-0005-0000-0000-000088030000}"/>
    <cellStyle name="Standard 2 3 3 2 3 4" xfId="1220" xr:uid="{00000000-0005-0000-0000-000089030000}"/>
    <cellStyle name="Standard 2 3 3 2 3 5" xfId="1571" xr:uid="{00000000-0005-0000-0000-00008A030000}"/>
    <cellStyle name="Standard 2 3 3 2 3 6" xfId="816" xr:uid="{00000000-0005-0000-0000-00008B030000}"/>
    <cellStyle name="Standard 2 3 3 2 4" xfId="205" xr:uid="{00000000-0005-0000-0000-00008C030000}"/>
    <cellStyle name="Standard 2 3 3 2 4 2" xfId="1052" xr:uid="{00000000-0005-0000-0000-00008D030000}"/>
    <cellStyle name="Standard 2 3 3 2 4 2 2" xfId="1441" xr:uid="{00000000-0005-0000-0000-00008E030000}"/>
    <cellStyle name="Standard 2 3 3 2 4 3" xfId="1258" xr:uid="{00000000-0005-0000-0000-00008F030000}"/>
    <cellStyle name="Standard 2 3 3 2 4 4" xfId="1609" xr:uid="{00000000-0005-0000-0000-000090030000}"/>
    <cellStyle name="Standard 2 3 3 2 4 5" xfId="855" xr:uid="{00000000-0005-0000-0000-000091030000}"/>
    <cellStyle name="Standard 2 3 3 2 5" xfId="976" xr:uid="{00000000-0005-0000-0000-000092030000}"/>
    <cellStyle name="Standard 2 3 3 2 5 2" xfId="1365" xr:uid="{00000000-0005-0000-0000-000093030000}"/>
    <cellStyle name="Standard 2 3 3 2 6" xfId="1182" xr:uid="{00000000-0005-0000-0000-000094030000}"/>
    <cellStyle name="Standard 2 3 3 2 7" xfId="1533" xr:uid="{00000000-0005-0000-0000-000095030000}"/>
    <cellStyle name="Standard 2 3 3 2 8" xfId="778" xr:uid="{00000000-0005-0000-0000-000096030000}"/>
    <cellStyle name="Standard 2 3 3 3" xfId="137" xr:uid="{00000000-0005-0000-0000-000097030000}"/>
    <cellStyle name="Standard 2 3 3 3 2" xfId="175" xr:uid="{00000000-0005-0000-0000-000098030000}"/>
    <cellStyle name="Standard 2 3 3 3 2 2" xfId="252" xr:uid="{00000000-0005-0000-0000-000099030000}"/>
    <cellStyle name="Standard 2 3 3 3 2 2 2" xfId="1099" xr:uid="{00000000-0005-0000-0000-00009A030000}"/>
    <cellStyle name="Standard 2 3 3 3 2 2 2 2" xfId="1488" xr:uid="{00000000-0005-0000-0000-00009B030000}"/>
    <cellStyle name="Standard 2 3 3 3 2 2 3" xfId="1305" xr:uid="{00000000-0005-0000-0000-00009C030000}"/>
    <cellStyle name="Standard 2 3 3 3 2 2 4" xfId="1656" xr:uid="{00000000-0005-0000-0000-00009D030000}"/>
    <cellStyle name="Standard 2 3 3 3 2 2 5" xfId="902" xr:uid="{00000000-0005-0000-0000-00009E030000}"/>
    <cellStyle name="Standard 2 3 3 3 2 3" xfId="1023" xr:uid="{00000000-0005-0000-0000-00009F030000}"/>
    <cellStyle name="Standard 2 3 3 3 2 3 2" xfId="1412" xr:uid="{00000000-0005-0000-0000-0000A0030000}"/>
    <cellStyle name="Standard 2 3 3 3 2 4" xfId="1229" xr:uid="{00000000-0005-0000-0000-0000A1030000}"/>
    <cellStyle name="Standard 2 3 3 3 2 5" xfId="1580" xr:uid="{00000000-0005-0000-0000-0000A2030000}"/>
    <cellStyle name="Standard 2 3 3 3 2 6" xfId="825" xr:uid="{00000000-0005-0000-0000-0000A3030000}"/>
    <cellStyle name="Standard 2 3 3 3 3" xfId="214" xr:uid="{00000000-0005-0000-0000-0000A4030000}"/>
    <cellStyle name="Standard 2 3 3 3 3 2" xfId="1061" xr:uid="{00000000-0005-0000-0000-0000A5030000}"/>
    <cellStyle name="Standard 2 3 3 3 3 2 2" xfId="1450" xr:uid="{00000000-0005-0000-0000-0000A6030000}"/>
    <cellStyle name="Standard 2 3 3 3 3 3" xfId="1267" xr:uid="{00000000-0005-0000-0000-0000A7030000}"/>
    <cellStyle name="Standard 2 3 3 3 3 4" xfId="1618" xr:uid="{00000000-0005-0000-0000-0000A8030000}"/>
    <cellStyle name="Standard 2 3 3 3 3 5" xfId="864" xr:uid="{00000000-0005-0000-0000-0000A9030000}"/>
    <cellStyle name="Standard 2 3 3 3 4" xfId="985" xr:uid="{00000000-0005-0000-0000-0000AA030000}"/>
    <cellStyle name="Standard 2 3 3 3 4 2" xfId="1374" xr:uid="{00000000-0005-0000-0000-0000AB030000}"/>
    <cellStyle name="Standard 2 3 3 3 5" xfId="1191" xr:uid="{00000000-0005-0000-0000-0000AC030000}"/>
    <cellStyle name="Standard 2 3 3 3 6" xfId="1542" xr:uid="{00000000-0005-0000-0000-0000AD030000}"/>
    <cellStyle name="Standard 2 3 3 3 7" xfId="787" xr:uid="{00000000-0005-0000-0000-0000AE030000}"/>
    <cellStyle name="Standard 2 3 3 4" xfId="156" xr:uid="{00000000-0005-0000-0000-0000AF030000}"/>
    <cellStyle name="Standard 2 3 3 4 2" xfId="233" xr:uid="{00000000-0005-0000-0000-0000B0030000}"/>
    <cellStyle name="Standard 2 3 3 4 2 2" xfId="1080" xr:uid="{00000000-0005-0000-0000-0000B1030000}"/>
    <cellStyle name="Standard 2 3 3 4 2 2 2" xfId="1469" xr:uid="{00000000-0005-0000-0000-0000B2030000}"/>
    <cellStyle name="Standard 2 3 3 4 2 3" xfId="1286" xr:uid="{00000000-0005-0000-0000-0000B3030000}"/>
    <cellStyle name="Standard 2 3 3 4 2 4" xfId="1637" xr:uid="{00000000-0005-0000-0000-0000B4030000}"/>
    <cellStyle name="Standard 2 3 3 4 2 5" xfId="883" xr:uid="{00000000-0005-0000-0000-0000B5030000}"/>
    <cellStyle name="Standard 2 3 3 4 3" xfId="1004" xr:uid="{00000000-0005-0000-0000-0000B6030000}"/>
    <cellStyle name="Standard 2 3 3 4 3 2" xfId="1393" xr:uid="{00000000-0005-0000-0000-0000B7030000}"/>
    <cellStyle name="Standard 2 3 3 4 4" xfId="1210" xr:uid="{00000000-0005-0000-0000-0000B8030000}"/>
    <cellStyle name="Standard 2 3 3 4 5" xfId="1561" xr:uid="{00000000-0005-0000-0000-0000B9030000}"/>
    <cellStyle name="Standard 2 3 3 4 6" xfId="806" xr:uid="{00000000-0005-0000-0000-0000BA030000}"/>
    <cellStyle name="Standard 2 3 3 5" xfId="194" xr:uid="{00000000-0005-0000-0000-0000BB030000}"/>
    <cellStyle name="Standard 2 3 3 5 2" xfId="1042" xr:uid="{00000000-0005-0000-0000-0000BC030000}"/>
    <cellStyle name="Standard 2 3 3 5 2 2" xfId="1431" xr:uid="{00000000-0005-0000-0000-0000BD030000}"/>
    <cellStyle name="Standard 2 3 3 5 3" xfId="1248" xr:uid="{00000000-0005-0000-0000-0000BE030000}"/>
    <cellStyle name="Standard 2 3 3 5 4" xfId="1599" xr:uid="{00000000-0005-0000-0000-0000BF030000}"/>
    <cellStyle name="Standard 2 3 3 5 5" xfId="844" xr:uid="{00000000-0005-0000-0000-0000C0030000}"/>
    <cellStyle name="Standard 2 3 3 6" xfId="271" xr:uid="{00000000-0005-0000-0000-0000C1030000}"/>
    <cellStyle name="Standard 2 3 3 6 2" xfId="1118" xr:uid="{00000000-0005-0000-0000-0000C2030000}"/>
    <cellStyle name="Standard 2 3 3 6 2 2" xfId="1507" xr:uid="{00000000-0005-0000-0000-0000C3030000}"/>
    <cellStyle name="Standard 2 3 3 6 3" xfId="1324" xr:uid="{00000000-0005-0000-0000-0000C4030000}"/>
    <cellStyle name="Standard 2 3 3 6 4" xfId="1675" xr:uid="{00000000-0005-0000-0000-0000C5030000}"/>
    <cellStyle name="Standard 2 3 3 6 5" xfId="921" xr:uid="{00000000-0005-0000-0000-0000C6030000}"/>
    <cellStyle name="Standard 2 3 3 7" xfId="967" xr:uid="{00000000-0005-0000-0000-0000C7030000}"/>
    <cellStyle name="Standard 2 3 3 7 2" xfId="1356" xr:uid="{00000000-0005-0000-0000-0000C8030000}"/>
    <cellStyle name="Standard 2 3 3 8" xfId="1173" xr:uid="{00000000-0005-0000-0000-0000C9030000}"/>
    <cellStyle name="Standard 2 3 3 9" xfId="1523" xr:uid="{00000000-0005-0000-0000-0000CA030000}"/>
    <cellStyle name="Standard 2 3 4" xfId="124" xr:uid="{00000000-0005-0000-0000-0000CB030000}"/>
    <cellStyle name="Standard 2 3 4 2" xfId="143" xr:uid="{00000000-0005-0000-0000-0000CC030000}"/>
    <cellStyle name="Standard 2 3 4 2 2" xfId="181" xr:uid="{00000000-0005-0000-0000-0000CD030000}"/>
    <cellStyle name="Standard 2 3 4 2 2 2" xfId="258" xr:uid="{00000000-0005-0000-0000-0000CE030000}"/>
    <cellStyle name="Standard 2 3 4 2 2 2 2" xfId="1105" xr:uid="{00000000-0005-0000-0000-0000CF030000}"/>
    <cellStyle name="Standard 2 3 4 2 2 2 2 2" xfId="1494" xr:uid="{00000000-0005-0000-0000-0000D0030000}"/>
    <cellStyle name="Standard 2 3 4 2 2 2 3" xfId="1311" xr:uid="{00000000-0005-0000-0000-0000D1030000}"/>
    <cellStyle name="Standard 2 3 4 2 2 2 4" xfId="1662" xr:uid="{00000000-0005-0000-0000-0000D2030000}"/>
    <cellStyle name="Standard 2 3 4 2 2 2 5" xfId="908" xr:uid="{00000000-0005-0000-0000-0000D3030000}"/>
    <cellStyle name="Standard 2 3 4 2 2 3" xfId="1029" xr:uid="{00000000-0005-0000-0000-0000D4030000}"/>
    <cellStyle name="Standard 2 3 4 2 2 3 2" xfId="1418" xr:uid="{00000000-0005-0000-0000-0000D5030000}"/>
    <cellStyle name="Standard 2 3 4 2 2 4" xfId="1235" xr:uid="{00000000-0005-0000-0000-0000D6030000}"/>
    <cellStyle name="Standard 2 3 4 2 2 5" xfId="1586" xr:uid="{00000000-0005-0000-0000-0000D7030000}"/>
    <cellStyle name="Standard 2 3 4 2 2 6" xfId="831" xr:uid="{00000000-0005-0000-0000-0000D8030000}"/>
    <cellStyle name="Standard 2 3 4 2 3" xfId="220" xr:uid="{00000000-0005-0000-0000-0000D9030000}"/>
    <cellStyle name="Standard 2 3 4 2 3 2" xfId="1067" xr:uid="{00000000-0005-0000-0000-0000DA030000}"/>
    <cellStyle name="Standard 2 3 4 2 3 2 2" xfId="1456" xr:uid="{00000000-0005-0000-0000-0000DB030000}"/>
    <cellStyle name="Standard 2 3 4 2 3 3" xfId="1273" xr:uid="{00000000-0005-0000-0000-0000DC030000}"/>
    <cellStyle name="Standard 2 3 4 2 3 4" xfId="1624" xr:uid="{00000000-0005-0000-0000-0000DD030000}"/>
    <cellStyle name="Standard 2 3 4 2 3 5" xfId="870" xr:uid="{00000000-0005-0000-0000-0000DE030000}"/>
    <cellStyle name="Standard 2 3 4 2 4" xfId="991" xr:uid="{00000000-0005-0000-0000-0000DF030000}"/>
    <cellStyle name="Standard 2 3 4 2 4 2" xfId="1380" xr:uid="{00000000-0005-0000-0000-0000E0030000}"/>
    <cellStyle name="Standard 2 3 4 2 5" xfId="1197" xr:uid="{00000000-0005-0000-0000-0000E1030000}"/>
    <cellStyle name="Standard 2 3 4 2 6" xfId="1548" xr:uid="{00000000-0005-0000-0000-0000E2030000}"/>
    <cellStyle name="Standard 2 3 4 2 7" xfId="793" xr:uid="{00000000-0005-0000-0000-0000E3030000}"/>
    <cellStyle name="Standard 2 3 4 3" xfId="162" xr:uid="{00000000-0005-0000-0000-0000E4030000}"/>
    <cellStyle name="Standard 2 3 4 3 2" xfId="239" xr:uid="{00000000-0005-0000-0000-0000E5030000}"/>
    <cellStyle name="Standard 2 3 4 3 2 2" xfId="1086" xr:uid="{00000000-0005-0000-0000-0000E6030000}"/>
    <cellStyle name="Standard 2 3 4 3 2 2 2" xfId="1475" xr:uid="{00000000-0005-0000-0000-0000E7030000}"/>
    <cellStyle name="Standard 2 3 4 3 2 3" xfId="1292" xr:uid="{00000000-0005-0000-0000-0000E8030000}"/>
    <cellStyle name="Standard 2 3 4 3 2 4" xfId="1643" xr:uid="{00000000-0005-0000-0000-0000E9030000}"/>
    <cellStyle name="Standard 2 3 4 3 2 5" xfId="889" xr:uid="{00000000-0005-0000-0000-0000EA030000}"/>
    <cellStyle name="Standard 2 3 4 3 3" xfId="1010" xr:uid="{00000000-0005-0000-0000-0000EB030000}"/>
    <cellStyle name="Standard 2 3 4 3 3 2" xfId="1399" xr:uid="{00000000-0005-0000-0000-0000EC030000}"/>
    <cellStyle name="Standard 2 3 4 3 4" xfId="1216" xr:uid="{00000000-0005-0000-0000-0000ED030000}"/>
    <cellStyle name="Standard 2 3 4 3 5" xfId="1567" xr:uid="{00000000-0005-0000-0000-0000EE030000}"/>
    <cellStyle name="Standard 2 3 4 3 6" xfId="812" xr:uid="{00000000-0005-0000-0000-0000EF030000}"/>
    <cellStyle name="Standard 2 3 4 4" xfId="201" xr:uid="{00000000-0005-0000-0000-0000F0030000}"/>
    <cellStyle name="Standard 2 3 4 4 2" xfId="1048" xr:uid="{00000000-0005-0000-0000-0000F1030000}"/>
    <cellStyle name="Standard 2 3 4 4 2 2" xfId="1437" xr:uid="{00000000-0005-0000-0000-0000F2030000}"/>
    <cellStyle name="Standard 2 3 4 4 3" xfId="1254" xr:uid="{00000000-0005-0000-0000-0000F3030000}"/>
    <cellStyle name="Standard 2 3 4 4 4" xfId="1605" xr:uid="{00000000-0005-0000-0000-0000F4030000}"/>
    <cellStyle name="Standard 2 3 4 4 5" xfId="851" xr:uid="{00000000-0005-0000-0000-0000F5030000}"/>
    <cellStyle name="Standard 2 3 4 5" xfId="972" xr:uid="{00000000-0005-0000-0000-0000F6030000}"/>
    <cellStyle name="Standard 2 3 4 5 2" xfId="1361" xr:uid="{00000000-0005-0000-0000-0000F7030000}"/>
    <cellStyle name="Standard 2 3 4 6" xfId="1178" xr:uid="{00000000-0005-0000-0000-0000F8030000}"/>
    <cellStyle name="Standard 2 3 4 7" xfId="1529" xr:uid="{00000000-0005-0000-0000-0000F9030000}"/>
    <cellStyle name="Standard 2 3 4 8" xfId="774" xr:uid="{00000000-0005-0000-0000-0000FA030000}"/>
    <cellStyle name="Standard 2 3 5" xfId="133" xr:uid="{00000000-0005-0000-0000-0000FB030000}"/>
    <cellStyle name="Standard 2 3 5 2" xfId="171" xr:uid="{00000000-0005-0000-0000-0000FC030000}"/>
    <cellStyle name="Standard 2 3 5 2 2" xfId="248" xr:uid="{00000000-0005-0000-0000-0000FD030000}"/>
    <cellStyle name="Standard 2 3 5 2 2 2" xfId="1095" xr:uid="{00000000-0005-0000-0000-0000FE030000}"/>
    <cellStyle name="Standard 2 3 5 2 2 2 2" xfId="1484" xr:uid="{00000000-0005-0000-0000-0000FF030000}"/>
    <cellStyle name="Standard 2 3 5 2 2 3" xfId="1301" xr:uid="{00000000-0005-0000-0000-000000040000}"/>
    <cellStyle name="Standard 2 3 5 2 2 4" xfId="1652" xr:uid="{00000000-0005-0000-0000-000001040000}"/>
    <cellStyle name="Standard 2 3 5 2 2 5" xfId="898" xr:uid="{00000000-0005-0000-0000-000002040000}"/>
    <cellStyle name="Standard 2 3 5 2 3" xfId="1019" xr:uid="{00000000-0005-0000-0000-000003040000}"/>
    <cellStyle name="Standard 2 3 5 2 3 2" xfId="1408" xr:uid="{00000000-0005-0000-0000-000004040000}"/>
    <cellStyle name="Standard 2 3 5 2 4" xfId="1225" xr:uid="{00000000-0005-0000-0000-000005040000}"/>
    <cellStyle name="Standard 2 3 5 2 5" xfId="1576" xr:uid="{00000000-0005-0000-0000-000006040000}"/>
    <cellStyle name="Standard 2 3 5 2 6" xfId="821" xr:uid="{00000000-0005-0000-0000-000007040000}"/>
    <cellStyle name="Standard 2 3 5 3" xfId="210" xr:uid="{00000000-0005-0000-0000-000008040000}"/>
    <cellStyle name="Standard 2 3 5 3 2" xfId="1057" xr:uid="{00000000-0005-0000-0000-000009040000}"/>
    <cellStyle name="Standard 2 3 5 3 2 2" xfId="1446" xr:uid="{00000000-0005-0000-0000-00000A040000}"/>
    <cellStyle name="Standard 2 3 5 3 3" xfId="1263" xr:uid="{00000000-0005-0000-0000-00000B040000}"/>
    <cellStyle name="Standard 2 3 5 3 4" xfId="1614" xr:uid="{00000000-0005-0000-0000-00000C040000}"/>
    <cellStyle name="Standard 2 3 5 3 5" xfId="860" xr:uid="{00000000-0005-0000-0000-00000D040000}"/>
    <cellStyle name="Standard 2 3 5 4" xfId="981" xr:uid="{00000000-0005-0000-0000-00000E040000}"/>
    <cellStyle name="Standard 2 3 5 4 2" xfId="1370" xr:uid="{00000000-0005-0000-0000-00000F040000}"/>
    <cellStyle name="Standard 2 3 5 5" xfId="1187" xr:uid="{00000000-0005-0000-0000-000010040000}"/>
    <cellStyle name="Standard 2 3 5 6" xfId="1538" xr:uid="{00000000-0005-0000-0000-000011040000}"/>
    <cellStyle name="Standard 2 3 5 7" xfId="783" xr:uid="{00000000-0005-0000-0000-000012040000}"/>
    <cellStyle name="Standard 2 3 6" xfId="152" xr:uid="{00000000-0005-0000-0000-000013040000}"/>
    <cellStyle name="Standard 2 3 6 2" xfId="229" xr:uid="{00000000-0005-0000-0000-000014040000}"/>
    <cellStyle name="Standard 2 3 6 2 2" xfId="1076" xr:uid="{00000000-0005-0000-0000-000015040000}"/>
    <cellStyle name="Standard 2 3 6 2 2 2" xfId="1465" xr:uid="{00000000-0005-0000-0000-000016040000}"/>
    <cellStyle name="Standard 2 3 6 2 3" xfId="1282" xr:uid="{00000000-0005-0000-0000-000017040000}"/>
    <cellStyle name="Standard 2 3 6 2 4" xfId="1633" xr:uid="{00000000-0005-0000-0000-000018040000}"/>
    <cellStyle name="Standard 2 3 6 2 5" xfId="879" xr:uid="{00000000-0005-0000-0000-000019040000}"/>
    <cellStyle name="Standard 2 3 6 3" xfId="1000" xr:uid="{00000000-0005-0000-0000-00001A040000}"/>
    <cellStyle name="Standard 2 3 6 3 2" xfId="1389" xr:uid="{00000000-0005-0000-0000-00001B040000}"/>
    <cellStyle name="Standard 2 3 6 4" xfId="1206" xr:uid="{00000000-0005-0000-0000-00001C040000}"/>
    <cellStyle name="Standard 2 3 6 5" xfId="1557" xr:uid="{00000000-0005-0000-0000-00001D040000}"/>
    <cellStyle name="Standard 2 3 6 6" xfId="802" xr:uid="{00000000-0005-0000-0000-00001E040000}"/>
    <cellStyle name="Standard 2 3 7" xfId="190" xr:uid="{00000000-0005-0000-0000-00001F040000}"/>
    <cellStyle name="Standard 2 3 7 2" xfId="1038" xr:uid="{00000000-0005-0000-0000-000020040000}"/>
    <cellStyle name="Standard 2 3 7 2 2" xfId="1427" xr:uid="{00000000-0005-0000-0000-000021040000}"/>
    <cellStyle name="Standard 2 3 7 3" xfId="1244" xr:uid="{00000000-0005-0000-0000-000022040000}"/>
    <cellStyle name="Standard 2 3 7 4" xfId="1595" xr:uid="{00000000-0005-0000-0000-000023040000}"/>
    <cellStyle name="Standard 2 3 7 5" xfId="840" xr:uid="{00000000-0005-0000-0000-000024040000}"/>
    <cellStyle name="Standard 2 3 8" xfId="267" xr:uid="{00000000-0005-0000-0000-000025040000}"/>
    <cellStyle name="Standard 2 3 8 2" xfId="1114" xr:uid="{00000000-0005-0000-0000-000026040000}"/>
    <cellStyle name="Standard 2 3 8 2 2" xfId="1503" xr:uid="{00000000-0005-0000-0000-000027040000}"/>
    <cellStyle name="Standard 2 3 8 3" xfId="1320" xr:uid="{00000000-0005-0000-0000-000028040000}"/>
    <cellStyle name="Standard 2 3 8 4" xfId="1671" xr:uid="{00000000-0005-0000-0000-000029040000}"/>
    <cellStyle name="Standard 2 3 8 5" xfId="917" xr:uid="{00000000-0005-0000-0000-00002A040000}"/>
    <cellStyle name="Standard 2 3 9" xfId="110" xr:uid="{00000000-0005-0000-0000-00002B040000}"/>
    <cellStyle name="Standard 2 3 9 2" xfId="963" xr:uid="{00000000-0005-0000-0000-00002C040000}"/>
    <cellStyle name="Standard 2 3 9 2 2" xfId="1352" xr:uid="{00000000-0005-0000-0000-00002D040000}"/>
    <cellStyle name="Standard 2 3 9 3" xfId="1169" xr:uid="{00000000-0005-0000-0000-00002E040000}"/>
    <cellStyle name="Standard 2 3 9 4" xfId="762" xr:uid="{00000000-0005-0000-0000-00002F040000}"/>
    <cellStyle name="Standard 2 4" xfId="62" xr:uid="{00000000-0005-0000-0000-000030040000}"/>
    <cellStyle name="Standard 2 4 2" xfId="127" xr:uid="{00000000-0005-0000-0000-000031040000}"/>
    <cellStyle name="Standard 2 4 2 2" xfId="146" xr:uid="{00000000-0005-0000-0000-000032040000}"/>
    <cellStyle name="Standard 2 4 2 2 2" xfId="184" xr:uid="{00000000-0005-0000-0000-000033040000}"/>
    <cellStyle name="Standard 2 4 2 2 2 2" xfId="261" xr:uid="{00000000-0005-0000-0000-000034040000}"/>
    <cellStyle name="Standard 2 4 2 2 2 2 2" xfId="1108" xr:uid="{00000000-0005-0000-0000-000035040000}"/>
    <cellStyle name="Standard 2 4 2 2 2 2 2 2" xfId="1497" xr:uid="{00000000-0005-0000-0000-000036040000}"/>
    <cellStyle name="Standard 2 4 2 2 2 2 3" xfId="1314" xr:uid="{00000000-0005-0000-0000-000037040000}"/>
    <cellStyle name="Standard 2 4 2 2 2 2 4" xfId="1665" xr:uid="{00000000-0005-0000-0000-000038040000}"/>
    <cellStyle name="Standard 2 4 2 2 2 2 5" xfId="911" xr:uid="{00000000-0005-0000-0000-000039040000}"/>
    <cellStyle name="Standard 2 4 2 2 2 3" xfId="1032" xr:uid="{00000000-0005-0000-0000-00003A040000}"/>
    <cellStyle name="Standard 2 4 2 2 2 3 2" xfId="1421" xr:uid="{00000000-0005-0000-0000-00003B040000}"/>
    <cellStyle name="Standard 2 4 2 2 2 4" xfId="1238" xr:uid="{00000000-0005-0000-0000-00003C040000}"/>
    <cellStyle name="Standard 2 4 2 2 2 5" xfId="1589" xr:uid="{00000000-0005-0000-0000-00003D040000}"/>
    <cellStyle name="Standard 2 4 2 2 2 6" xfId="834" xr:uid="{00000000-0005-0000-0000-00003E040000}"/>
    <cellStyle name="Standard 2 4 2 2 3" xfId="223" xr:uid="{00000000-0005-0000-0000-00003F040000}"/>
    <cellStyle name="Standard 2 4 2 2 3 2" xfId="1070" xr:uid="{00000000-0005-0000-0000-000040040000}"/>
    <cellStyle name="Standard 2 4 2 2 3 2 2" xfId="1459" xr:uid="{00000000-0005-0000-0000-000041040000}"/>
    <cellStyle name="Standard 2 4 2 2 3 3" xfId="1276" xr:uid="{00000000-0005-0000-0000-000042040000}"/>
    <cellStyle name="Standard 2 4 2 2 3 4" xfId="1627" xr:uid="{00000000-0005-0000-0000-000043040000}"/>
    <cellStyle name="Standard 2 4 2 2 3 5" xfId="873" xr:uid="{00000000-0005-0000-0000-000044040000}"/>
    <cellStyle name="Standard 2 4 2 2 4" xfId="994" xr:uid="{00000000-0005-0000-0000-000045040000}"/>
    <cellStyle name="Standard 2 4 2 2 4 2" xfId="1383" xr:uid="{00000000-0005-0000-0000-000046040000}"/>
    <cellStyle name="Standard 2 4 2 2 5" xfId="1200" xr:uid="{00000000-0005-0000-0000-000047040000}"/>
    <cellStyle name="Standard 2 4 2 2 6" xfId="1551" xr:uid="{00000000-0005-0000-0000-000048040000}"/>
    <cellStyle name="Standard 2 4 2 2 7" xfId="796" xr:uid="{00000000-0005-0000-0000-000049040000}"/>
    <cellStyle name="Standard 2 4 2 3" xfId="165" xr:uid="{00000000-0005-0000-0000-00004A040000}"/>
    <cellStyle name="Standard 2 4 2 3 2" xfId="242" xr:uid="{00000000-0005-0000-0000-00004B040000}"/>
    <cellStyle name="Standard 2 4 2 3 2 2" xfId="1089" xr:uid="{00000000-0005-0000-0000-00004C040000}"/>
    <cellStyle name="Standard 2 4 2 3 2 2 2" xfId="1478" xr:uid="{00000000-0005-0000-0000-00004D040000}"/>
    <cellStyle name="Standard 2 4 2 3 2 3" xfId="1295" xr:uid="{00000000-0005-0000-0000-00004E040000}"/>
    <cellStyle name="Standard 2 4 2 3 2 4" xfId="1646" xr:uid="{00000000-0005-0000-0000-00004F040000}"/>
    <cellStyle name="Standard 2 4 2 3 2 5" xfId="892" xr:uid="{00000000-0005-0000-0000-000050040000}"/>
    <cellStyle name="Standard 2 4 2 3 3" xfId="1013" xr:uid="{00000000-0005-0000-0000-000051040000}"/>
    <cellStyle name="Standard 2 4 2 3 3 2" xfId="1402" xr:uid="{00000000-0005-0000-0000-000052040000}"/>
    <cellStyle name="Standard 2 4 2 3 4" xfId="1219" xr:uid="{00000000-0005-0000-0000-000053040000}"/>
    <cellStyle name="Standard 2 4 2 3 5" xfId="1570" xr:uid="{00000000-0005-0000-0000-000054040000}"/>
    <cellStyle name="Standard 2 4 2 3 6" xfId="815" xr:uid="{00000000-0005-0000-0000-000055040000}"/>
    <cellStyle name="Standard 2 4 2 4" xfId="204" xr:uid="{00000000-0005-0000-0000-000056040000}"/>
    <cellStyle name="Standard 2 4 2 4 2" xfId="1051" xr:uid="{00000000-0005-0000-0000-000057040000}"/>
    <cellStyle name="Standard 2 4 2 4 2 2" xfId="1440" xr:uid="{00000000-0005-0000-0000-000058040000}"/>
    <cellStyle name="Standard 2 4 2 4 3" xfId="1257" xr:uid="{00000000-0005-0000-0000-000059040000}"/>
    <cellStyle name="Standard 2 4 2 4 4" xfId="1608" xr:uid="{00000000-0005-0000-0000-00005A040000}"/>
    <cellStyle name="Standard 2 4 2 4 5" xfId="854" xr:uid="{00000000-0005-0000-0000-00005B040000}"/>
    <cellStyle name="Standard 2 4 2 5" xfId="315" xr:uid="{00000000-0005-0000-0000-00005C040000}"/>
    <cellStyle name="Standard 2 4 2 6" xfId="975" xr:uid="{00000000-0005-0000-0000-00005D040000}"/>
    <cellStyle name="Standard 2 4 2 6 2" xfId="1364" xr:uid="{00000000-0005-0000-0000-00005E040000}"/>
    <cellStyle name="Standard 2 4 2 7" xfId="1181" xr:uid="{00000000-0005-0000-0000-00005F040000}"/>
    <cellStyle name="Standard 2 4 2 8" xfId="1532" xr:uid="{00000000-0005-0000-0000-000060040000}"/>
    <cellStyle name="Standard 2 4 2 9" xfId="777" xr:uid="{00000000-0005-0000-0000-000061040000}"/>
    <cellStyle name="Standard 2 4 3" xfId="136" xr:uid="{00000000-0005-0000-0000-000062040000}"/>
    <cellStyle name="Standard 2 4 3 2" xfId="174" xr:uid="{00000000-0005-0000-0000-000063040000}"/>
    <cellStyle name="Standard 2 4 3 2 2" xfId="251" xr:uid="{00000000-0005-0000-0000-000064040000}"/>
    <cellStyle name="Standard 2 4 3 2 2 2" xfId="1098" xr:uid="{00000000-0005-0000-0000-000065040000}"/>
    <cellStyle name="Standard 2 4 3 2 2 2 2" xfId="1487" xr:uid="{00000000-0005-0000-0000-000066040000}"/>
    <cellStyle name="Standard 2 4 3 2 2 3" xfId="1304" xr:uid="{00000000-0005-0000-0000-000067040000}"/>
    <cellStyle name="Standard 2 4 3 2 2 4" xfId="1655" xr:uid="{00000000-0005-0000-0000-000068040000}"/>
    <cellStyle name="Standard 2 4 3 2 2 5" xfId="901" xr:uid="{00000000-0005-0000-0000-000069040000}"/>
    <cellStyle name="Standard 2 4 3 2 3" xfId="1022" xr:uid="{00000000-0005-0000-0000-00006A040000}"/>
    <cellStyle name="Standard 2 4 3 2 3 2" xfId="1411" xr:uid="{00000000-0005-0000-0000-00006B040000}"/>
    <cellStyle name="Standard 2 4 3 2 4" xfId="1228" xr:uid="{00000000-0005-0000-0000-00006C040000}"/>
    <cellStyle name="Standard 2 4 3 2 5" xfId="1579" xr:uid="{00000000-0005-0000-0000-00006D040000}"/>
    <cellStyle name="Standard 2 4 3 2 6" xfId="824" xr:uid="{00000000-0005-0000-0000-00006E040000}"/>
    <cellStyle name="Standard 2 4 3 3" xfId="213" xr:uid="{00000000-0005-0000-0000-00006F040000}"/>
    <cellStyle name="Standard 2 4 3 3 2" xfId="1060" xr:uid="{00000000-0005-0000-0000-000070040000}"/>
    <cellStyle name="Standard 2 4 3 3 2 2" xfId="1449" xr:uid="{00000000-0005-0000-0000-000071040000}"/>
    <cellStyle name="Standard 2 4 3 3 3" xfId="1266" xr:uid="{00000000-0005-0000-0000-000072040000}"/>
    <cellStyle name="Standard 2 4 3 3 4" xfId="1617" xr:uid="{00000000-0005-0000-0000-000073040000}"/>
    <cellStyle name="Standard 2 4 3 3 5" xfId="863" xr:uid="{00000000-0005-0000-0000-000074040000}"/>
    <cellStyle name="Standard 2 4 3 4" xfId="984" xr:uid="{00000000-0005-0000-0000-000075040000}"/>
    <cellStyle name="Standard 2 4 3 4 2" xfId="1373" xr:uid="{00000000-0005-0000-0000-000076040000}"/>
    <cellStyle name="Standard 2 4 3 5" xfId="1190" xr:uid="{00000000-0005-0000-0000-000077040000}"/>
    <cellStyle name="Standard 2 4 3 6" xfId="1541" xr:uid="{00000000-0005-0000-0000-000078040000}"/>
    <cellStyle name="Standard 2 4 3 7" xfId="786" xr:uid="{00000000-0005-0000-0000-000079040000}"/>
    <cellStyle name="Standard 2 4 4" xfId="155" xr:uid="{00000000-0005-0000-0000-00007A040000}"/>
    <cellStyle name="Standard 2 4 4 2" xfId="232" xr:uid="{00000000-0005-0000-0000-00007B040000}"/>
    <cellStyle name="Standard 2 4 4 2 2" xfId="1079" xr:uid="{00000000-0005-0000-0000-00007C040000}"/>
    <cellStyle name="Standard 2 4 4 2 2 2" xfId="1468" xr:uid="{00000000-0005-0000-0000-00007D040000}"/>
    <cellStyle name="Standard 2 4 4 2 3" xfId="1285" xr:uid="{00000000-0005-0000-0000-00007E040000}"/>
    <cellStyle name="Standard 2 4 4 2 4" xfId="1636" xr:uid="{00000000-0005-0000-0000-00007F040000}"/>
    <cellStyle name="Standard 2 4 4 2 5" xfId="882" xr:uid="{00000000-0005-0000-0000-000080040000}"/>
    <cellStyle name="Standard 2 4 4 3" xfId="1003" xr:uid="{00000000-0005-0000-0000-000081040000}"/>
    <cellStyle name="Standard 2 4 4 3 2" xfId="1392" xr:uid="{00000000-0005-0000-0000-000082040000}"/>
    <cellStyle name="Standard 2 4 4 4" xfId="1209" xr:uid="{00000000-0005-0000-0000-000083040000}"/>
    <cellStyle name="Standard 2 4 4 5" xfId="1560" xr:uid="{00000000-0005-0000-0000-000084040000}"/>
    <cellStyle name="Standard 2 4 4 6" xfId="805" xr:uid="{00000000-0005-0000-0000-000085040000}"/>
    <cellStyle name="Standard 2 4 5" xfId="193" xr:uid="{00000000-0005-0000-0000-000086040000}"/>
    <cellStyle name="Standard 2 4 5 2" xfId="1041" xr:uid="{00000000-0005-0000-0000-000087040000}"/>
    <cellStyle name="Standard 2 4 5 2 2" xfId="1430" xr:uid="{00000000-0005-0000-0000-000088040000}"/>
    <cellStyle name="Standard 2 4 5 3" xfId="1247" xr:uid="{00000000-0005-0000-0000-000089040000}"/>
    <cellStyle name="Standard 2 4 5 4" xfId="1598" xr:uid="{00000000-0005-0000-0000-00008A040000}"/>
    <cellStyle name="Standard 2 4 5 5" xfId="843" xr:uid="{00000000-0005-0000-0000-00008B040000}"/>
    <cellStyle name="Standard 2 4 6" xfId="270" xr:uid="{00000000-0005-0000-0000-00008C040000}"/>
    <cellStyle name="Standard 2 4 6 2" xfId="1117" xr:uid="{00000000-0005-0000-0000-00008D040000}"/>
    <cellStyle name="Standard 2 4 6 2 2" xfId="1506" xr:uid="{00000000-0005-0000-0000-00008E040000}"/>
    <cellStyle name="Standard 2 4 6 3" xfId="1323" xr:uid="{00000000-0005-0000-0000-00008F040000}"/>
    <cellStyle name="Standard 2 4 6 4" xfId="1674" xr:uid="{00000000-0005-0000-0000-000090040000}"/>
    <cellStyle name="Standard 2 4 6 5" xfId="920" xr:uid="{00000000-0005-0000-0000-000091040000}"/>
    <cellStyle name="Standard 2 4 7" xfId="115" xr:uid="{00000000-0005-0000-0000-000092040000}"/>
    <cellStyle name="Standard 2 4 7 2" xfId="966" xr:uid="{00000000-0005-0000-0000-000093040000}"/>
    <cellStyle name="Standard 2 4 7 2 2" xfId="1355" xr:uid="{00000000-0005-0000-0000-000094040000}"/>
    <cellStyle name="Standard 2 4 7 3" xfId="1172" xr:uid="{00000000-0005-0000-0000-000095040000}"/>
    <cellStyle name="Standard 2 4 7 4" xfId="767" xr:uid="{00000000-0005-0000-0000-000096040000}"/>
    <cellStyle name="Standard 2 4 8" xfId="319" xr:uid="{00000000-0005-0000-0000-000097040000}"/>
    <cellStyle name="Standard 2 4 9" xfId="1522" xr:uid="{00000000-0005-0000-0000-000098040000}"/>
    <cellStyle name="Standard 2 5" xfId="105" xr:uid="{00000000-0005-0000-0000-000099040000}"/>
    <cellStyle name="Standard 2 5 2" xfId="308" xr:uid="{00000000-0005-0000-0000-00009A040000}"/>
    <cellStyle name="Standard 2 6" xfId="123" xr:uid="{00000000-0005-0000-0000-00009B040000}"/>
    <cellStyle name="Standard 2 6 2" xfId="142" xr:uid="{00000000-0005-0000-0000-00009C040000}"/>
    <cellStyle name="Standard 2 6 2 2" xfId="180" xr:uid="{00000000-0005-0000-0000-00009D040000}"/>
    <cellStyle name="Standard 2 6 2 2 2" xfId="257" xr:uid="{00000000-0005-0000-0000-00009E040000}"/>
    <cellStyle name="Standard 2 6 2 2 2 2" xfId="1104" xr:uid="{00000000-0005-0000-0000-00009F040000}"/>
    <cellStyle name="Standard 2 6 2 2 2 2 2" xfId="1493" xr:uid="{00000000-0005-0000-0000-0000A0040000}"/>
    <cellStyle name="Standard 2 6 2 2 2 3" xfId="1310" xr:uid="{00000000-0005-0000-0000-0000A1040000}"/>
    <cellStyle name="Standard 2 6 2 2 2 4" xfId="1661" xr:uid="{00000000-0005-0000-0000-0000A2040000}"/>
    <cellStyle name="Standard 2 6 2 2 2 5" xfId="907" xr:uid="{00000000-0005-0000-0000-0000A3040000}"/>
    <cellStyle name="Standard 2 6 2 2 3" xfId="1028" xr:uid="{00000000-0005-0000-0000-0000A4040000}"/>
    <cellStyle name="Standard 2 6 2 2 3 2" xfId="1417" xr:uid="{00000000-0005-0000-0000-0000A5040000}"/>
    <cellStyle name="Standard 2 6 2 2 4" xfId="1234" xr:uid="{00000000-0005-0000-0000-0000A6040000}"/>
    <cellStyle name="Standard 2 6 2 2 5" xfId="1585" xr:uid="{00000000-0005-0000-0000-0000A7040000}"/>
    <cellStyle name="Standard 2 6 2 2 6" xfId="830" xr:uid="{00000000-0005-0000-0000-0000A8040000}"/>
    <cellStyle name="Standard 2 6 2 3" xfId="219" xr:uid="{00000000-0005-0000-0000-0000A9040000}"/>
    <cellStyle name="Standard 2 6 2 3 2" xfId="1066" xr:uid="{00000000-0005-0000-0000-0000AA040000}"/>
    <cellStyle name="Standard 2 6 2 3 2 2" xfId="1455" xr:uid="{00000000-0005-0000-0000-0000AB040000}"/>
    <cellStyle name="Standard 2 6 2 3 3" xfId="1272" xr:uid="{00000000-0005-0000-0000-0000AC040000}"/>
    <cellStyle name="Standard 2 6 2 3 4" xfId="1623" xr:uid="{00000000-0005-0000-0000-0000AD040000}"/>
    <cellStyle name="Standard 2 6 2 3 5" xfId="869" xr:uid="{00000000-0005-0000-0000-0000AE040000}"/>
    <cellStyle name="Standard 2 6 2 4" xfId="300" xr:uid="{00000000-0005-0000-0000-0000AF040000}"/>
    <cellStyle name="Standard 2 6 2 5" xfId="990" xr:uid="{00000000-0005-0000-0000-0000B0040000}"/>
    <cellStyle name="Standard 2 6 2 5 2" xfId="1379" xr:uid="{00000000-0005-0000-0000-0000B1040000}"/>
    <cellStyle name="Standard 2 6 2 6" xfId="1196" xr:uid="{00000000-0005-0000-0000-0000B2040000}"/>
    <cellStyle name="Standard 2 6 2 7" xfId="1547" xr:uid="{00000000-0005-0000-0000-0000B3040000}"/>
    <cellStyle name="Standard 2 6 2 8" xfId="792" xr:uid="{00000000-0005-0000-0000-0000B4040000}"/>
    <cellStyle name="Standard 2 6 3" xfId="161" xr:uid="{00000000-0005-0000-0000-0000B5040000}"/>
    <cellStyle name="Standard 2 6 3 2" xfId="238" xr:uid="{00000000-0005-0000-0000-0000B6040000}"/>
    <cellStyle name="Standard 2 6 3 2 2" xfId="1085" xr:uid="{00000000-0005-0000-0000-0000B7040000}"/>
    <cellStyle name="Standard 2 6 3 2 2 2" xfId="1474" xr:uid="{00000000-0005-0000-0000-0000B8040000}"/>
    <cellStyle name="Standard 2 6 3 2 3" xfId="1291" xr:uid="{00000000-0005-0000-0000-0000B9040000}"/>
    <cellStyle name="Standard 2 6 3 2 4" xfId="1642" xr:uid="{00000000-0005-0000-0000-0000BA040000}"/>
    <cellStyle name="Standard 2 6 3 2 5" xfId="888" xr:uid="{00000000-0005-0000-0000-0000BB040000}"/>
    <cellStyle name="Standard 2 6 3 3" xfId="1009" xr:uid="{00000000-0005-0000-0000-0000BC040000}"/>
    <cellStyle name="Standard 2 6 3 3 2" xfId="1398" xr:uid="{00000000-0005-0000-0000-0000BD040000}"/>
    <cellStyle name="Standard 2 6 3 4" xfId="1215" xr:uid="{00000000-0005-0000-0000-0000BE040000}"/>
    <cellStyle name="Standard 2 6 3 5" xfId="1566" xr:uid="{00000000-0005-0000-0000-0000BF040000}"/>
    <cellStyle name="Standard 2 6 3 6" xfId="811" xr:uid="{00000000-0005-0000-0000-0000C0040000}"/>
    <cellStyle name="Standard 2 6 4" xfId="200" xr:uid="{00000000-0005-0000-0000-0000C1040000}"/>
    <cellStyle name="Standard 2 6 4 2" xfId="1047" xr:uid="{00000000-0005-0000-0000-0000C2040000}"/>
    <cellStyle name="Standard 2 6 4 2 2" xfId="1436" xr:uid="{00000000-0005-0000-0000-0000C3040000}"/>
    <cellStyle name="Standard 2 6 4 3" xfId="1253" xr:uid="{00000000-0005-0000-0000-0000C4040000}"/>
    <cellStyle name="Standard 2 6 4 4" xfId="1604" xr:uid="{00000000-0005-0000-0000-0000C5040000}"/>
    <cellStyle name="Standard 2 6 4 5" xfId="850" xr:uid="{00000000-0005-0000-0000-0000C6040000}"/>
    <cellStyle name="Standard 2 6 5" xfId="304" xr:uid="{00000000-0005-0000-0000-0000C7040000}"/>
    <cellStyle name="Standard 2 6 6" xfId="971" xr:uid="{00000000-0005-0000-0000-0000C8040000}"/>
    <cellStyle name="Standard 2 6 6 2" xfId="1360" xr:uid="{00000000-0005-0000-0000-0000C9040000}"/>
    <cellStyle name="Standard 2 6 7" xfId="1177" xr:uid="{00000000-0005-0000-0000-0000CA040000}"/>
    <cellStyle name="Standard 2 6 8" xfId="1528" xr:uid="{00000000-0005-0000-0000-0000CB040000}"/>
    <cellStyle name="Standard 2 6 9" xfId="773" xr:uid="{00000000-0005-0000-0000-0000CC040000}"/>
    <cellStyle name="Standard 2 7" xfId="132" xr:uid="{00000000-0005-0000-0000-0000CD040000}"/>
    <cellStyle name="Standard 2 7 2" xfId="170" xr:uid="{00000000-0005-0000-0000-0000CE040000}"/>
    <cellStyle name="Standard 2 7 2 2" xfId="247" xr:uid="{00000000-0005-0000-0000-0000CF040000}"/>
    <cellStyle name="Standard 2 7 2 2 2" xfId="1094" xr:uid="{00000000-0005-0000-0000-0000D0040000}"/>
    <cellStyle name="Standard 2 7 2 2 2 2" xfId="1483" xr:uid="{00000000-0005-0000-0000-0000D1040000}"/>
    <cellStyle name="Standard 2 7 2 2 3" xfId="1300" xr:uid="{00000000-0005-0000-0000-0000D2040000}"/>
    <cellStyle name="Standard 2 7 2 2 4" xfId="1651" xr:uid="{00000000-0005-0000-0000-0000D3040000}"/>
    <cellStyle name="Standard 2 7 2 2 5" xfId="897" xr:uid="{00000000-0005-0000-0000-0000D4040000}"/>
    <cellStyle name="Standard 2 7 2 3" xfId="314" xr:uid="{00000000-0005-0000-0000-0000D5040000}"/>
    <cellStyle name="Standard 2 7 2 4" xfId="1018" xr:uid="{00000000-0005-0000-0000-0000D6040000}"/>
    <cellStyle name="Standard 2 7 2 4 2" xfId="1407" xr:uid="{00000000-0005-0000-0000-0000D7040000}"/>
    <cellStyle name="Standard 2 7 2 5" xfId="1224" xr:uid="{00000000-0005-0000-0000-0000D8040000}"/>
    <cellStyle name="Standard 2 7 2 6" xfId="1575" xr:uid="{00000000-0005-0000-0000-0000D9040000}"/>
    <cellStyle name="Standard 2 7 2 7" xfId="820" xr:uid="{00000000-0005-0000-0000-0000DA040000}"/>
    <cellStyle name="Standard 2 7 3" xfId="209" xr:uid="{00000000-0005-0000-0000-0000DB040000}"/>
    <cellStyle name="Standard 2 7 3 2" xfId="1056" xr:uid="{00000000-0005-0000-0000-0000DC040000}"/>
    <cellStyle name="Standard 2 7 3 2 2" xfId="1445" xr:uid="{00000000-0005-0000-0000-0000DD040000}"/>
    <cellStyle name="Standard 2 7 3 3" xfId="1262" xr:uid="{00000000-0005-0000-0000-0000DE040000}"/>
    <cellStyle name="Standard 2 7 3 4" xfId="1613" xr:uid="{00000000-0005-0000-0000-0000DF040000}"/>
    <cellStyle name="Standard 2 7 3 5" xfId="859" xr:uid="{00000000-0005-0000-0000-0000E0040000}"/>
    <cellStyle name="Standard 2 7 4" xfId="318" xr:uid="{00000000-0005-0000-0000-0000E1040000}"/>
    <cellStyle name="Standard 2 7 5" xfId="980" xr:uid="{00000000-0005-0000-0000-0000E2040000}"/>
    <cellStyle name="Standard 2 7 5 2" xfId="1369" xr:uid="{00000000-0005-0000-0000-0000E3040000}"/>
    <cellStyle name="Standard 2 7 6" xfId="1186" xr:uid="{00000000-0005-0000-0000-0000E4040000}"/>
    <cellStyle name="Standard 2 7 7" xfId="1537" xr:uid="{00000000-0005-0000-0000-0000E5040000}"/>
    <cellStyle name="Standard 2 7 8" xfId="782" xr:uid="{00000000-0005-0000-0000-0000E6040000}"/>
    <cellStyle name="Standard 2 8" xfId="151" xr:uid="{00000000-0005-0000-0000-0000E7040000}"/>
    <cellStyle name="Standard 2 8 2" xfId="228" xr:uid="{00000000-0005-0000-0000-0000E8040000}"/>
    <cellStyle name="Standard 2 8 2 2" xfId="307" xr:uid="{00000000-0005-0000-0000-0000E9040000}"/>
    <cellStyle name="Standard 2 8 2 3" xfId="1075" xr:uid="{00000000-0005-0000-0000-0000EA040000}"/>
    <cellStyle name="Standard 2 8 2 3 2" xfId="1464" xr:uid="{00000000-0005-0000-0000-0000EB040000}"/>
    <cellStyle name="Standard 2 8 2 4" xfId="1281" xr:uid="{00000000-0005-0000-0000-0000EC040000}"/>
    <cellStyle name="Standard 2 8 2 5" xfId="1632" xr:uid="{00000000-0005-0000-0000-0000ED040000}"/>
    <cellStyle name="Standard 2 8 2 6" xfId="878" xr:uid="{00000000-0005-0000-0000-0000EE040000}"/>
    <cellStyle name="Standard 2 8 3" xfId="311" xr:uid="{00000000-0005-0000-0000-0000EF040000}"/>
    <cellStyle name="Standard 2 8 4" xfId="999" xr:uid="{00000000-0005-0000-0000-0000F0040000}"/>
    <cellStyle name="Standard 2 8 4 2" xfId="1388" xr:uid="{00000000-0005-0000-0000-0000F1040000}"/>
    <cellStyle name="Standard 2 8 5" xfId="1205" xr:uid="{00000000-0005-0000-0000-0000F2040000}"/>
    <cellStyle name="Standard 2 8 6" xfId="1556" xr:uid="{00000000-0005-0000-0000-0000F3040000}"/>
    <cellStyle name="Standard 2 8 7" xfId="801" xr:uid="{00000000-0005-0000-0000-0000F4040000}"/>
    <cellStyle name="Standard 2 9" xfId="189" xr:uid="{00000000-0005-0000-0000-0000F5040000}"/>
    <cellStyle name="Standard 2 9 2" xfId="299" xr:uid="{00000000-0005-0000-0000-0000F6040000}"/>
    <cellStyle name="Standard 2 9 3" xfId="303" xr:uid="{00000000-0005-0000-0000-0000F7040000}"/>
    <cellStyle name="Standard 2 9 4" xfId="1037" xr:uid="{00000000-0005-0000-0000-0000F8040000}"/>
    <cellStyle name="Standard 2 9 4 2" xfId="1426" xr:uid="{00000000-0005-0000-0000-0000F9040000}"/>
    <cellStyle name="Standard 2 9 5" xfId="1243" xr:uid="{00000000-0005-0000-0000-0000FA040000}"/>
    <cellStyle name="Standard 2 9 6" xfId="1594" xr:uid="{00000000-0005-0000-0000-0000FB040000}"/>
    <cellStyle name="Standard 2 9 7" xfId="839" xr:uid="{00000000-0005-0000-0000-0000FC040000}"/>
    <cellStyle name="Standard 2_0200" xfId="719" xr:uid="{00000000-0005-0000-0000-0000FD040000}"/>
    <cellStyle name="Standard 20" xfId="474" xr:uid="{00000000-0005-0000-0000-0000FE040000}"/>
    <cellStyle name="Standard 20 2" xfId="475" xr:uid="{00000000-0005-0000-0000-0000FF040000}"/>
    <cellStyle name="Standard 21" xfId="476" xr:uid="{00000000-0005-0000-0000-000000050000}"/>
    <cellStyle name="Standard 21 2" xfId="477" xr:uid="{00000000-0005-0000-0000-000001050000}"/>
    <cellStyle name="Standard 21 2 2" xfId="478" xr:uid="{00000000-0005-0000-0000-000002050000}"/>
    <cellStyle name="Standard 21 3" xfId="479" xr:uid="{00000000-0005-0000-0000-000003050000}"/>
    <cellStyle name="Standard 22" xfId="480" xr:uid="{00000000-0005-0000-0000-000004050000}"/>
    <cellStyle name="Standard 22 2" xfId="481" xr:uid="{00000000-0005-0000-0000-000005050000}"/>
    <cellStyle name="Standard 23" xfId="482" xr:uid="{00000000-0005-0000-0000-000006050000}"/>
    <cellStyle name="Standard 23 2" xfId="483" xr:uid="{00000000-0005-0000-0000-000007050000}"/>
    <cellStyle name="Standard 24" xfId="484" xr:uid="{00000000-0005-0000-0000-000008050000}"/>
    <cellStyle name="Standard 24 2" xfId="485" xr:uid="{00000000-0005-0000-0000-000009050000}"/>
    <cellStyle name="Standard 25" xfId="486" xr:uid="{00000000-0005-0000-0000-00000A050000}"/>
    <cellStyle name="Standard 25 2" xfId="487" xr:uid="{00000000-0005-0000-0000-00000B050000}"/>
    <cellStyle name="Standard 26" xfId="488" xr:uid="{00000000-0005-0000-0000-00000C050000}"/>
    <cellStyle name="Standard 26 2" xfId="489" xr:uid="{00000000-0005-0000-0000-00000D050000}"/>
    <cellStyle name="Standard 27" xfId="490" xr:uid="{00000000-0005-0000-0000-00000E050000}"/>
    <cellStyle name="Standard 27 2" xfId="491" xr:uid="{00000000-0005-0000-0000-00000F050000}"/>
    <cellStyle name="Standard 28" xfId="492" xr:uid="{00000000-0005-0000-0000-000010050000}"/>
    <cellStyle name="Standard 28 2" xfId="493" xr:uid="{00000000-0005-0000-0000-000011050000}"/>
    <cellStyle name="Standard 29" xfId="494" xr:uid="{00000000-0005-0000-0000-000012050000}"/>
    <cellStyle name="Standard 29 2" xfId="495" xr:uid="{00000000-0005-0000-0000-000013050000}"/>
    <cellStyle name="Standard 29 2 2" xfId="496" xr:uid="{00000000-0005-0000-0000-000014050000}"/>
    <cellStyle name="Standard 3" xfId="53" xr:uid="{00000000-0005-0000-0000-000015050000}"/>
    <cellStyle name="Standard 3 2" xfId="50" xr:uid="{00000000-0005-0000-0000-000016050000}"/>
    <cellStyle name="Standard 3 2 2" xfId="498" xr:uid="{00000000-0005-0000-0000-000017050000}"/>
    <cellStyle name="Standard 3 2 2 2" xfId="499" xr:uid="{00000000-0005-0000-0000-000018050000}"/>
    <cellStyle name="Standard 3 2 3" xfId="500" xr:uid="{00000000-0005-0000-0000-000019050000}"/>
    <cellStyle name="Standard 3 2 4" xfId="497" xr:uid="{00000000-0005-0000-0000-00001A050000}"/>
    <cellStyle name="Standard 3 2 5" xfId="755" xr:uid="{00000000-0005-0000-0000-00001B050000}"/>
    <cellStyle name="Standard 3 2 6" xfId="713" xr:uid="{00000000-0005-0000-0000-00001C050000}"/>
    <cellStyle name="Standard 3 3" xfId="63" xr:uid="{00000000-0005-0000-0000-00001D050000}"/>
    <cellStyle name="Standard 3 3 2" xfId="119" xr:uid="{00000000-0005-0000-0000-00001E050000}"/>
    <cellStyle name="Standard 3 4" xfId="106" xr:uid="{00000000-0005-0000-0000-00001F050000}"/>
    <cellStyle name="Standard 3 4 2" xfId="501" xr:uid="{00000000-0005-0000-0000-000020050000}"/>
    <cellStyle name="Standard 3 5" xfId="58" xr:uid="{00000000-0005-0000-0000-000021050000}"/>
    <cellStyle name="Standard 3 5 2" xfId="502" xr:uid="{00000000-0005-0000-0000-000022050000}"/>
    <cellStyle name="Standard 3 5 3" xfId="948" xr:uid="{00000000-0005-0000-0000-000023050000}"/>
    <cellStyle name="Standard 3 5 3 2" xfId="1337" xr:uid="{00000000-0005-0000-0000-000024050000}"/>
    <cellStyle name="Standard 3 5 4" xfId="1166" xr:uid="{00000000-0005-0000-0000-000025050000}"/>
    <cellStyle name="Standard 3 5 5" xfId="759" xr:uid="{00000000-0005-0000-0000-000026050000}"/>
    <cellStyle name="Standard 3 6" xfId="438" xr:uid="{00000000-0005-0000-0000-000027050000}"/>
    <cellStyle name="Standard 30" xfId="503" xr:uid="{00000000-0005-0000-0000-000028050000}"/>
    <cellStyle name="Standard 30 2" xfId="504" xr:uid="{00000000-0005-0000-0000-000029050000}"/>
    <cellStyle name="Standard 31" xfId="505" xr:uid="{00000000-0005-0000-0000-00002A050000}"/>
    <cellStyle name="Standard 31 2" xfId="506" xr:uid="{00000000-0005-0000-0000-00002B050000}"/>
    <cellStyle name="Standard 32" xfId="507" xr:uid="{00000000-0005-0000-0000-00002C050000}"/>
    <cellStyle name="Standard 32 2" xfId="508" xr:uid="{00000000-0005-0000-0000-00002D050000}"/>
    <cellStyle name="Standard 33" xfId="509" xr:uid="{00000000-0005-0000-0000-00002E050000}"/>
    <cellStyle name="Standard 33 2" xfId="510" xr:uid="{00000000-0005-0000-0000-00002F050000}"/>
    <cellStyle name="Standard 34" xfId="511" xr:uid="{00000000-0005-0000-0000-000030050000}"/>
    <cellStyle name="Standard 34 2" xfId="512" xr:uid="{00000000-0005-0000-0000-000031050000}"/>
    <cellStyle name="Standard 35" xfId="513" xr:uid="{00000000-0005-0000-0000-000032050000}"/>
    <cellStyle name="Standard 35 2" xfId="514" xr:uid="{00000000-0005-0000-0000-000033050000}"/>
    <cellStyle name="Standard 36" xfId="515" xr:uid="{00000000-0005-0000-0000-000034050000}"/>
    <cellStyle name="Standard 36 2" xfId="516" xr:uid="{00000000-0005-0000-0000-000035050000}"/>
    <cellStyle name="Standard 37" xfId="517" xr:uid="{00000000-0005-0000-0000-000036050000}"/>
    <cellStyle name="Standard 37 2" xfId="518" xr:uid="{00000000-0005-0000-0000-000037050000}"/>
    <cellStyle name="Standard 38" xfId="519" xr:uid="{00000000-0005-0000-0000-000038050000}"/>
    <cellStyle name="Standard 38 2" xfId="520" xr:uid="{00000000-0005-0000-0000-000039050000}"/>
    <cellStyle name="Standard 39" xfId="521" xr:uid="{00000000-0005-0000-0000-00003A050000}"/>
    <cellStyle name="Standard 39 2" xfId="522" xr:uid="{00000000-0005-0000-0000-00003B050000}"/>
    <cellStyle name="Standard 4" xfId="54" xr:uid="{00000000-0005-0000-0000-00003C050000}"/>
    <cellStyle name="Standard 4 2" xfId="107" xr:uid="{00000000-0005-0000-0000-00003D050000}"/>
    <cellStyle name="Standard 4 2 2" xfId="112" xr:uid="{00000000-0005-0000-0000-00003E050000}"/>
    <cellStyle name="Standard 4 2 2 2" xfId="526" xr:uid="{00000000-0005-0000-0000-00003F050000}"/>
    <cellStyle name="Standard 4 2 2 3" xfId="525" xr:uid="{00000000-0005-0000-0000-000040050000}"/>
    <cellStyle name="Standard 4 2 2 4" xfId="764" xr:uid="{00000000-0005-0000-0000-000041050000}"/>
    <cellStyle name="Standard 4 2 3" xfId="527" xr:uid="{00000000-0005-0000-0000-000042050000}"/>
    <cellStyle name="Standard 4 2 4" xfId="524" xr:uid="{00000000-0005-0000-0000-000043050000}"/>
    <cellStyle name="Standard 4 3" xfId="120" xr:uid="{00000000-0005-0000-0000-000044050000}"/>
    <cellStyle name="Standard 4 3 2" xfId="529" xr:uid="{00000000-0005-0000-0000-000045050000}"/>
    <cellStyle name="Standard 4 3 3" xfId="528" xr:uid="{00000000-0005-0000-0000-000046050000}"/>
    <cellStyle name="Standard 4 3 4" xfId="393" xr:uid="{00000000-0005-0000-0000-000047050000}"/>
    <cellStyle name="Standard 4 3 4 2" xfId="1123" xr:uid="{00000000-0005-0000-0000-000048050000}"/>
    <cellStyle name="Standard 4 3 4 2 2" xfId="1512" xr:uid="{00000000-0005-0000-0000-000049050000}"/>
    <cellStyle name="Standard 4 3 4 3" xfId="1329" xr:uid="{00000000-0005-0000-0000-00004A050000}"/>
    <cellStyle name="Standard 4 3 4 4" xfId="934" xr:uid="{00000000-0005-0000-0000-00004B050000}"/>
    <cellStyle name="Standard 4 4" xfId="108" xr:uid="{00000000-0005-0000-0000-00004C050000}"/>
    <cellStyle name="Standard 4 4 2" xfId="530" xr:uid="{00000000-0005-0000-0000-00004D050000}"/>
    <cellStyle name="Standard 4 5" xfId="56" xr:uid="{00000000-0005-0000-0000-00004E050000}"/>
    <cellStyle name="Standard 4 5 2" xfId="523" xr:uid="{00000000-0005-0000-0000-00004F050000}"/>
    <cellStyle name="Standard 4 6" xfId="705" xr:uid="{00000000-0005-0000-0000-000050050000}"/>
    <cellStyle name="Standard 4 6 2" xfId="1164" xr:uid="{00000000-0005-0000-0000-000051050000}"/>
    <cellStyle name="Standard 4 6 3" xfId="757" xr:uid="{00000000-0005-0000-0000-000052050000}"/>
    <cellStyle name="Standard 4 7" xfId="946" xr:uid="{00000000-0005-0000-0000-000053050000}"/>
    <cellStyle name="Standard 4 7 2" xfId="1335" xr:uid="{00000000-0005-0000-0000-000054050000}"/>
    <cellStyle name="Standard 40" xfId="531" xr:uid="{00000000-0005-0000-0000-000055050000}"/>
    <cellStyle name="Standard 40 2" xfId="532" xr:uid="{00000000-0005-0000-0000-000056050000}"/>
    <cellStyle name="Standard 41" xfId="533" xr:uid="{00000000-0005-0000-0000-000057050000}"/>
    <cellStyle name="Standard 41 2" xfId="534" xr:uid="{00000000-0005-0000-0000-000058050000}"/>
    <cellStyle name="Standard 42" xfId="535" xr:uid="{00000000-0005-0000-0000-000059050000}"/>
    <cellStyle name="Standard 42 2" xfId="536" xr:uid="{00000000-0005-0000-0000-00005A050000}"/>
    <cellStyle name="Standard 43" xfId="537" xr:uid="{00000000-0005-0000-0000-00005B050000}"/>
    <cellStyle name="Standard 43 2" xfId="538" xr:uid="{00000000-0005-0000-0000-00005C050000}"/>
    <cellStyle name="Standard 44" xfId="539" xr:uid="{00000000-0005-0000-0000-00005D050000}"/>
    <cellStyle name="Standard 44 2" xfId="540" xr:uid="{00000000-0005-0000-0000-00005E050000}"/>
    <cellStyle name="Standard 45" xfId="541" xr:uid="{00000000-0005-0000-0000-00005F050000}"/>
    <cellStyle name="Standard 45 2" xfId="542" xr:uid="{00000000-0005-0000-0000-000060050000}"/>
    <cellStyle name="Standard 46" xfId="543" xr:uid="{00000000-0005-0000-0000-000061050000}"/>
    <cellStyle name="Standard 46 2" xfId="544" xr:uid="{00000000-0005-0000-0000-000062050000}"/>
    <cellStyle name="Standard 47" xfId="545" xr:uid="{00000000-0005-0000-0000-000063050000}"/>
    <cellStyle name="Standard 47 2" xfId="546" xr:uid="{00000000-0005-0000-0000-000064050000}"/>
    <cellStyle name="Standard 48" xfId="547" xr:uid="{00000000-0005-0000-0000-000065050000}"/>
    <cellStyle name="Standard 48 2" xfId="548" xr:uid="{00000000-0005-0000-0000-000066050000}"/>
    <cellStyle name="Standard 49" xfId="549" xr:uid="{00000000-0005-0000-0000-000067050000}"/>
    <cellStyle name="Standard 49 2" xfId="550" xr:uid="{00000000-0005-0000-0000-000068050000}"/>
    <cellStyle name="Standard 5" xfId="55" xr:uid="{00000000-0005-0000-0000-000069050000}"/>
    <cellStyle name="Standard 5 2" xfId="111" xr:uid="{00000000-0005-0000-0000-00006A050000}"/>
    <cellStyle name="Standard 5 2 2" xfId="552" xr:uid="{00000000-0005-0000-0000-00006B050000}"/>
    <cellStyle name="Standard 5 2 2 2" xfId="553" xr:uid="{00000000-0005-0000-0000-00006C050000}"/>
    <cellStyle name="Standard 5 2 2 3" xfId="938" xr:uid="{00000000-0005-0000-0000-00006D050000}"/>
    <cellStyle name="Standard 5 2 2 4" xfId="1156" xr:uid="{00000000-0005-0000-0000-00006E050000}"/>
    <cellStyle name="Standard 5 2 2 5" xfId="736" xr:uid="{00000000-0005-0000-0000-00006F050000}"/>
    <cellStyle name="Standard 5 2 3" xfId="554" xr:uid="{00000000-0005-0000-0000-000070050000}"/>
    <cellStyle name="Standard 5 2 4" xfId="763" xr:uid="{00000000-0005-0000-0000-000071050000}"/>
    <cellStyle name="Standard 5 2 5" xfId="1145" xr:uid="{00000000-0005-0000-0000-000072050000}"/>
    <cellStyle name="Standard 5 2 6" xfId="723" xr:uid="{00000000-0005-0000-0000-000073050000}"/>
    <cellStyle name="Standard 5 3" xfId="275" xr:uid="{00000000-0005-0000-0000-000074050000}"/>
    <cellStyle name="Standard 5 3 2" xfId="556" xr:uid="{00000000-0005-0000-0000-000075050000}"/>
    <cellStyle name="Standard 5 3 3" xfId="555" xr:uid="{00000000-0005-0000-0000-000076050000}"/>
    <cellStyle name="Standard 5 3 4" xfId="925" xr:uid="{00000000-0005-0000-0000-000077050000}"/>
    <cellStyle name="Standard 5 3 5" xfId="1151" xr:uid="{00000000-0005-0000-0000-000078050000}"/>
    <cellStyle name="Standard 5 3 6" xfId="731" xr:uid="{00000000-0005-0000-0000-000079050000}"/>
    <cellStyle name="Standard 5 4" xfId="59" xr:uid="{00000000-0005-0000-0000-00007A050000}"/>
    <cellStyle name="Standard 5 4 2" xfId="557" xr:uid="{00000000-0005-0000-0000-00007B050000}"/>
    <cellStyle name="Standard 5 5" xfId="551" xr:uid="{00000000-0005-0000-0000-00007C050000}"/>
    <cellStyle name="Standard 5 6" xfId="706" xr:uid="{00000000-0005-0000-0000-00007D050000}"/>
    <cellStyle name="Standard 5 6 2" xfId="1165" xr:uid="{00000000-0005-0000-0000-00007E050000}"/>
    <cellStyle name="Standard 5 6 3" xfId="758" xr:uid="{00000000-0005-0000-0000-00007F050000}"/>
    <cellStyle name="Standard 5 7" xfId="947" xr:uid="{00000000-0005-0000-0000-000080050000}"/>
    <cellStyle name="Standard 5 7 2" xfId="1336" xr:uid="{00000000-0005-0000-0000-000081050000}"/>
    <cellStyle name="Standard 5 8" xfId="1140" xr:uid="{00000000-0005-0000-0000-000082050000}"/>
    <cellStyle name="Standard 5 9" xfId="714" xr:uid="{00000000-0005-0000-0000-000083050000}"/>
    <cellStyle name="Standard 5_0200" xfId="722" xr:uid="{00000000-0005-0000-0000-000084050000}"/>
    <cellStyle name="Standard 50" xfId="366" xr:uid="{00000000-0005-0000-0000-000085050000}"/>
    <cellStyle name="Standard 50 2" xfId="558" xr:uid="{00000000-0005-0000-0000-000086050000}"/>
    <cellStyle name="Standard 50 2 2" xfId="559" xr:uid="{00000000-0005-0000-0000-000087050000}"/>
    <cellStyle name="Standard 50 2 2 2" xfId="560" xr:uid="{00000000-0005-0000-0000-000088050000}"/>
    <cellStyle name="Standard 50 2 3" xfId="561" xr:uid="{00000000-0005-0000-0000-000089050000}"/>
    <cellStyle name="Standard 50 3" xfId="562" xr:uid="{00000000-0005-0000-0000-00008A050000}"/>
    <cellStyle name="Standard 50 4" xfId="563" xr:uid="{00000000-0005-0000-0000-00008B050000}"/>
    <cellStyle name="Standard 51" xfId="564" xr:uid="{00000000-0005-0000-0000-00008C050000}"/>
    <cellStyle name="Standard 51 2" xfId="565" xr:uid="{00000000-0005-0000-0000-00008D050000}"/>
    <cellStyle name="Standard 52" xfId="566" xr:uid="{00000000-0005-0000-0000-00008E050000}"/>
    <cellStyle name="Standard 52 2" xfId="567" xr:uid="{00000000-0005-0000-0000-00008F050000}"/>
    <cellStyle name="Standard 53" xfId="568" xr:uid="{00000000-0005-0000-0000-000090050000}"/>
    <cellStyle name="Standard 53 2" xfId="569" xr:uid="{00000000-0005-0000-0000-000091050000}"/>
    <cellStyle name="Standard 54" xfId="570" xr:uid="{00000000-0005-0000-0000-000092050000}"/>
    <cellStyle name="Standard 54 2" xfId="571" xr:uid="{00000000-0005-0000-0000-000093050000}"/>
    <cellStyle name="Standard 55" xfId="572" xr:uid="{00000000-0005-0000-0000-000094050000}"/>
    <cellStyle name="Standard 55 2" xfId="573" xr:uid="{00000000-0005-0000-0000-000095050000}"/>
    <cellStyle name="Standard 56" xfId="574" xr:uid="{00000000-0005-0000-0000-000096050000}"/>
    <cellStyle name="Standard 56 2" xfId="575" xr:uid="{00000000-0005-0000-0000-000097050000}"/>
    <cellStyle name="Standard 57" xfId="576" xr:uid="{00000000-0005-0000-0000-000098050000}"/>
    <cellStyle name="Standard 57 2" xfId="577" xr:uid="{00000000-0005-0000-0000-000099050000}"/>
    <cellStyle name="Standard 58" xfId="578" xr:uid="{00000000-0005-0000-0000-00009A050000}"/>
    <cellStyle name="Standard 58 2" xfId="579" xr:uid="{00000000-0005-0000-0000-00009B050000}"/>
    <cellStyle name="Standard 59" xfId="580" xr:uid="{00000000-0005-0000-0000-00009C050000}"/>
    <cellStyle name="Standard 59 2" xfId="581" xr:uid="{00000000-0005-0000-0000-00009D050000}"/>
    <cellStyle name="Standard 59 2 2" xfId="582" xr:uid="{00000000-0005-0000-0000-00009E050000}"/>
    <cellStyle name="Standard 59 2 2 2" xfId="583" xr:uid="{00000000-0005-0000-0000-00009F050000}"/>
    <cellStyle name="Standard 59 2 2 3" xfId="584" xr:uid="{00000000-0005-0000-0000-0000A0050000}"/>
    <cellStyle name="Standard 59 2 3" xfId="585" xr:uid="{00000000-0005-0000-0000-0000A1050000}"/>
    <cellStyle name="Standard 59 3" xfId="586" xr:uid="{00000000-0005-0000-0000-0000A2050000}"/>
    <cellStyle name="Standard 59 3 2" xfId="587" xr:uid="{00000000-0005-0000-0000-0000A3050000}"/>
    <cellStyle name="Standard 59 3 2 2" xfId="588" xr:uid="{00000000-0005-0000-0000-0000A4050000}"/>
    <cellStyle name="Standard 59 3 3" xfId="589" xr:uid="{00000000-0005-0000-0000-0000A5050000}"/>
    <cellStyle name="Standard 59 4" xfId="590" xr:uid="{00000000-0005-0000-0000-0000A6050000}"/>
    <cellStyle name="Standard 6" xfId="122" xr:uid="{00000000-0005-0000-0000-0000A7050000}"/>
    <cellStyle name="Standard 6 10" xfId="715" xr:uid="{00000000-0005-0000-0000-0000A8050000}"/>
    <cellStyle name="Standard 6 2" xfId="592" xr:uid="{00000000-0005-0000-0000-0000A9050000}"/>
    <cellStyle name="Standard 6 2 2" xfId="593" xr:uid="{00000000-0005-0000-0000-0000AA050000}"/>
    <cellStyle name="Standard 6 2 2 2" xfId="940" xr:uid="{00000000-0005-0000-0000-0000AB050000}"/>
    <cellStyle name="Standard 6 2 2 3" xfId="1157" xr:uid="{00000000-0005-0000-0000-0000AC050000}"/>
    <cellStyle name="Standard 6 2 2 4" xfId="737" xr:uid="{00000000-0005-0000-0000-0000AD050000}"/>
    <cellStyle name="Standard 6 2 3" xfId="939" xr:uid="{00000000-0005-0000-0000-0000AE050000}"/>
    <cellStyle name="Standard 6 2 4" xfId="1146" xr:uid="{00000000-0005-0000-0000-0000AF050000}"/>
    <cellStyle name="Standard 6 2 5" xfId="724" xr:uid="{00000000-0005-0000-0000-0000B0050000}"/>
    <cellStyle name="Standard 6 3" xfId="594" xr:uid="{00000000-0005-0000-0000-0000B1050000}"/>
    <cellStyle name="Standard 6 3 2" xfId="595" xr:uid="{00000000-0005-0000-0000-0000B2050000}"/>
    <cellStyle name="Standard 6 3 2 2" xfId="596" xr:uid="{00000000-0005-0000-0000-0000B3050000}"/>
    <cellStyle name="Standard 6 3 3" xfId="597" xr:uid="{00000000-0005-0000-0000-0000B4050000}"/>
    <cellStyle name="Standard 6 3 4" xfId="941" xr:uid="{00000000-0005-0000-0000-0000B5050000}"/>
    <cellStyle name="Standard 6 3 5" xfId="1152" xr:uid="{00000000-0005-0000-0000-0000B6050000}"/>
    <cellStyle name="Standard 6 3 6" xfId="732" xr:uid="{00000000-0005-0000-0000-0000B7050000}"/>
    <cellStyle name="Standard 6 4" xfId="598" xr:uid="{00000000-0005-0000-0000-0000B8050000}"/>
    <cellStyle name="Standard 6 4 2" xfId="599" xr:uid="{00000000-0005-0000-0000-0000B9050000}"/>
    <cellStyle name="Standard 6 5" xfId="600" xr:uid="{00000000-0005-0000-0000-0000BA050000}"/>
    <cellStyle name="Standard 6 6" xfId="591" xr:uid="{00000000-0005-0000-0000-0000BB050000}"/>
    <cellStyle name="Standard 6 7" xfId="429" xr:uid="{00000000-0005-0000-0000-0000BC050000}"/>
    <cellStyle name="Standard 6 7 2" xfId="1125" xr:uid="{00000000-0005-0000-0000-0000BD050000}"/>
    <cellStyle name="Standard 6 7 2 2" xfId="1514" xr:uid="{00000000-0005-0000-0000-0000BE050000}"/>
    <cellStyle name="Standard 6 7 3" xfId="1331" xr:uid="{00000000-0005-0000-0000-0000BF050000}"/>
    <cellStyle name="Standard 6 7 4" xfId="937" xr:uid="{00000000-0005-0000-0000-0000C0050000}"/>
    <cellStyle name="Standard 6 8" xfId="772" xr:uid="{00000000-0005-0000-0000-0000C1050000}"/>
    <cellStyle name="Standard 6 9" xfId="1141" xr:uid="{00000000-0005-0000-0000-0000C2050000}"/>
    <cellStyle name="Standard 6_0200" xfId="726" xr:uid="{00000000-0005-0000-0000-0000C3050000}"/>
    <cellStyle name="Standard 60" xfId="601" xr:uid="{00000000-0005-0000-0000-0000C4050000}"/>
    <cellStyle name="Standard 60 2" xfId="602" xr:uid="{00000000-0005-0000-0000-0000C5050000}"/>
    <cellStyle name="Standard 60 2 2" xfId="603" xr:uid="{00000000-0005-0000-0000-0000C6050000}"/>
    <cellStyle name="Standard 60 3" xfId="604" xr:uid="{00000000-0005-0000-0000-0000C7050000}"/>
    <cellStyle name="Standard 61" xfId="605" xr:uid="{00000000-0005-0000-0000-0000C8050000}"/>
    <cellStyle name="Standard 61 2" xfId="606" xr:uid="{00000000-0005-0000-0000-0000C9050000}"/>
    <cellStyle name="Standard 61 2 2" xfId="607" xr:uid="{00000000-0005-0000-0000-0000CA050000}"/>
    <cellStyle name="Standard 61 3" xfId="608" xr:uid="{00000000-0005-0000-0000-0000CB050000}"/>
    <cellStyle name="Standard 62" xfId="609" xr:uid="{00000000-0005-0000-0000-0000CC050000}"/>
    <cellStyle name="Standard 62 2" xfId="610" xr:uid="{00000000-0005-0000-0000-0000CD050000}"/>
    <cellStyle name="Standard 62 3" xfId="611" xr:uid="{00000000-0005-0000-0000-0000CE050000}"/>
    <cellStyle name="Standard 63" xfId="612" xr:uid="{00000000-0005-0000-0000-0000CF050000}"/>
    <cellStyle name="Standard 63 2" xfId="613" xr:uid="{00000000-0005-0000-0000-0000D0050000}"/>
    <cellStyle name="Standard 64" xfId="614" xr:uid="{00000000-0005-0000-0000-0000D1050000}"/>
    <cellStyle name="Standard 64 2" xfId="615" xr:uid="{00000000-0005-0000-0000-0000D2050000}"/>
    <cellStyle name="Standard 65" xfId="616" xr:uid="{00000000-0005-0000-0000-0000D3050000}"/>
    <cellStyle name="Standard 65 2" xfId="617" xr:uid="{00000000-0005-0000-0000-0000D4050000}"/>
    <cellStyle name="Standard 66" xfId="447" xr:uid="{00000000-0005-0000-0000-0000D5050000}"/>
    <cellStyle name="Standard 67" xfId="707" xr:uid="{00000000-0005-0000-0000-0000D6050000}"/>
    <cellStyle name="Standard 67 2" xfId="1161" xr:uid="{00000000-0005-0000-0000-0000D7050000}"/>
    <cellStyle name="Standard 67 3" xfId="753" xr:uid="{00000000-0005-0000-0000-0000D8050000}"/>
    <cellStyle name="Standard 68" xfId="943" xr:uid="{00000000-0005-0000-0000-0000D9050000}"/>
    <cellStyle name="Standard 68 2" xfId="1332" xr:uid="{00000000-0005-0000-0000-0000DA050000}"/>
    <cellStyle name="Standard 69" xfId="1139" xr:uid="{00000000-0005-0000-0000-0000DB050000}"/>
    <cellStyle name="Standard 7" xfId="121" xr:uid="{00000000-0005-0000-0000-0000DC050000}"/>
    <cellStyle name="Standard 7 10" xfId="970" xr:uid="{00000000-0005-0000-0000-0000DD050000}"/>
    <cellStyle name="Standard 7 10 2" xfId="1359" xr:uid="{00000000-0005-0000-0000-0000DE050000}"/>
    <cellStyle name="Standard 7 11" xfId="1142" xr:uid="{00000000-0005-0000-0000-0000DF050000}"/>
    <cellStyle name="Standard 7 12" xfId="1527" xr:uid="{00000000-0005-0000-0000-0000E0050000}"/>
    <cellStyle name="Standard 7 13" xfId="716" xr:uid="{00000000-0005-0000-0000-0000E1050000}"/>
    <cellStyle name="Standard 7 2" xfId="141" xr:uid="{00000000-0005-0000-0000-0000E2050000}"/>
    <cellStyle name="Standard 7 2 2" xfId="179" xr:uid="{00000000-0005-0000-0000-0000E3050000}"/>
    <cellStyle name="Standard 7 2 2 2" xfId="256" xr:uid="{00000000-0005-0000-0000-0000E4050000}"/>
    <cellStyle name="Standard 7 2 2 2 2" xfId="1103" xr:uid="{00000000-0005-0000-0000-0000E5050000}"/>
    <cellStyle name="Standard 7 2 2 2 2 2" xfId="1492" xr:uid="{00000000-0005-0000-0000-0000E6050000}"/>
    <cellStyle name="Standard 7 2 2 2 3" xfId="1309" xr:uid="{00000000-0005-0000-0000-0000E7050000}"/>
    <cellStyle name="Standard 7 2 2 2 4" xfId="1660" xr:uid="{00000000-0005-0000-0000-0000E8050000}"/>
    <cellStyle name="Standard 7 2 2 2 5" xfId="906" xr:uid="{00000000-0005-0000-0000-0000E9050000}"/>
    <cellStyle name="Standard 7 2 2 3" xfId="620" xr:uid="{00000000-0005-0000-0000-0000EA050000}"/>
    <cellStyle name="Standard 7 2 2 4" xfId="829" xr:uid="{00000000-0005-0000-0000-0000EB050000}"/>
    <cellStyle name="Standard 7 2 2 4 2" xfId="1233" xr:uid="{00000000-0005-0000-0000-0000EC050000}"/>
    <cellStyle name="Standard 7 2 2 5" xfId="1027" xr:uid="{00000000-0005-0000-0000-0000ED050000}"/>
    <cellStyle name="Standard 7 2 2 5 2" xfId="1416" xr:uid="{00000000-0005-0000-0000-0000EE050000}"/>
    <cellStyle name="Standard 7 2 2 6" xfId="1158" xr:uid="{00000000-0005-0000-0000-0000EF050000}"/>
    <cellStyle name="Standard 7 2 2 7" xfId="1584" xr:uid="{00000000-0005-0000-0000-0000F0050000}"/>
    <cellStyle name="Standard 7 2 2 8" xfId="738" xr:uid="{00000000-0005-0000-0000-0000F1050000}"/>
    <cellStyle name="Standard 7 2 3" xfId="218" xr:uid="{00000000-0005-0000-0000-0000F2050000}"/>
    <cellStyle name="Standard 7 2 3 2" xfId="621" xr:uid="{00000000-0005-0000-0000-0000F3050000}"/>
    <cellStyle name="Standard 7 2 3 3" xfId="1065" xr:uid="{00000000-0005-0000-0000-0000F4050000}"/>
    <cellStyle name="Standard 7 2 3 3 2" xfId="1454" xr:uid="{00000000-0005-0000-0000-0000F5050000}"/>
    <cellStyle name="Standard 7 2 3 4" xfId="1271" xr:uid="{00000000-0005-0000-0000-0000F6050000}"/>
    <cellStyle name="Standard 7 2 3 5" xfId="1622" xr:uid="{00000000-0005-0000-0000-0000F7050000}"/>
    <cellStyle name="Standard 7 2 3 6" xfId="868" xr:uid="{00000000-0005-0000-0000-0000F8050000}"/>
    <cellStyle name="Standard 7 2 4" xfId="619" xr:uid="{00000000-0005-0000-0000-0000F9050000}"/>
    <cellStyle name="Standard 7 2 5" xfId="791" xr:uid="{00000000-0005-0000-0000-0000FA050000}"/>
    <cellStyle name="Standard 7 2 5 2" xfId="1195" xr:uid="{00000000-0005-0000-0000-0000FB050000}"/>
    <cellStyle name="Standard 7 2 6" xfId="989" xr:uid="{00000000-0005-0000-0000-0000FC050000}"/>
    <cellStyle name="Standard 7 2 6 2" xfId="1378" xr:uid="{00000000-0005-0000-0000-0000FD050000}"/>
    <cellStyle name="Standard 7 2 7" xfId="1147" xr:uid="{00000000-0005-0000-0000-0000FE050000}"/>
    <cellStyle name="Standard 7 2 8" xfId="1546" xr:uid="{00000000-0005-0000-0000-0000FF050000}"/>
    <cellStyle name="Standard 7 2 9" xfId="725" xr:uid="{00000000-0005-0000-0000-000000060000}"/>
    <cellStyle name="Standard 7 3" xfId="160" xr:uid="{00000000-0005-0000-0000-000001060000}"/>
    <cellStyle name="Standard 7 3 2" xfId="237" xr:uid="{00000000-0005-0000-0000-000002060000}"/>
    <cellStyle name="Standard 7 3 2 2" xfId="623" xr:uid="{00000000-0005-0000-0000-000003060000}"/>
    <cellStyle name="Standard 7 3 2 3" xfId="1084" xr:uid="{00000000-0005-0000-0000-000004060000}"/>
    <cellStyle name="Standard 7 3 2 3 2" xfId="1473" xr:uid="{00000000-0005-0000-0000-000005060000}"/>
    <cellStyle name="Standard 7 3 2 4" xfId="1290" xr:uid="{00000000-0005-0000-0000-000006060000}"/>
    <cellStyle name="Standard 7 3 2 5" xfId="1641" xr:uid="{00000000-0005-0000-0000-000007060000}"/>
    <cellStyle name="Standard 7 3 2 6" xfId="887" xr:uid="{00000000-0005-0000-0000-000008060000}"/>
    <cellStyle name="Standard 7 3 3" xfId="622" xr:uid="{00000000-0005-0000-0000-000009060000}"/>
    <cellStyle name="Standard 7 3 4" xfId="810" xr:uid="{00000000-0005-0000-0000-00000A060000}"/>
    <cellStyle name="Standard 7 3 4 2" xfId="1214" xr:uid="{00000000-0005-0000-0000-00000B060000}"/>
    <cellStyle name="Standard 7 3 5" xfId="1008" xr:uid="{00000000-0005-0000-0000-00000C060000}"/>
    <cellStyle name="Standard 7 3 5 2" xfId="1397" xr:uid="{00000000-0005-0000-0000-00000D060000}"/>
    <cellStyle name="Standard 7 3 6" xfId="1153" xr:uid="{00000000-0005-0000-0000-00000E060000}"/>
    <cellStyle name="Standard 7 3 7" xfId="1565" xr:uid="{00000000-0005-0000-0000-00000F060000}"/>
    <cellStyle name="Standard 7 3 8" xfId="733" xr:uid="{00000000-0005-0000-0000-000010060000}"/>
    <cellStyle name="Standard 7 4" xfId="199" xr:uid="{00000000-0005-0000-0000-000011060000}"/>
    <cellStyle name="Standard 7 4 2" xfId="625" xr:uid="{00000000-0005-0000-0000-000012060000}"/>
    <cellStyle name="Standard 7 4 3" xfId="624" xr:uid="{00000000-0005-0000-0000-000013060000}"/>
    <cellStyle name="Standard 7 4 4" xfId="1046" xr:uid="{00000000-0005-0000-0000-000014060000}"/>
    <cellStyle name="Standard 7 4 4 2" xfId="1435" xr:uid="{00000000-0005-0000-0000-000015060000}"/>
    <cellStyle name="Standard 7 4 5" xfId="1252" xr:uid="{00000000-0005-0000-0000-000016060000}"/>
    <cellStyle name="Standard 7 4 6" xfId="1603" xr:uid="{00000000-0005-0000-0000-000017060000}"/>
    <cellStyle name="Standard 7 4 7" xfId="849" xr:uid="{00000000-0005-0000-0000-000018060000}"/>
    <cellStyle name="Standard 7 5" xfId="626" xr:uid="{00000000-0005-0000-0000-000019060000}"/>
    <cellStyle name="Standard 7 5 2" xfId="627" xr:uid="{00000000-0005-0000-0000-00001A060000}"/>
    <cellStyle name="Standard 7 5 2 2" xfId="628" xr:uid="{00000000-0005-0000-0000-00001B060000}"/>
    <cellStyle name="Standard 7 5 3" xfId="629" xr:uid="{00000000-0005-0000-0000-00001C060000}"/>
    <cellStyle name="Standard 7 6" xfId="630" xr:uid="{00000000-0005-0000-0000-00001D060000}"/>
    <cellStyle name="Standard 7 6 2" xfId="631" xr:uid="{00000000-0005-0000-0000-00001E060000}"/>
    <cellStyle name="Standard 7 7" xfId="632" xr:uid="{00000000-0005-0000-0000-00001F060000}"/>
    <cellStyle name="Standard 7 7 2" xfId="633" xr:uid="{00000000-0005-0000-0000-000020060000}"/>
    <cellStyle name="Standard 7 8" xfId="618" xr:uid="{00000000-0005-0000-0000-000021060000}"/>
    <cellStyle name="Standard 7 9" xfId="771" xr:uid="{00000000-0005-0000-0000-000022060000}"/>
    <cellStyle name="Standard 7 9 2" xfId="1176" xr:uid="{00000000-0005-0000-0000-000023060000}"/>
    <cellStyle name="Standard 7_0200" xfId="720" xr:uid="{00000000-0005-0000-0000-000024060000}"/>
    <cellStyle name="Standard 70" xfId="1126" xr:uid="{00000000-0005-0000-0000-000025060000}"/>
    <cellStyle name="Standard 71" xfId="1515" xr:uid="{00000000-0005-0000-0000-000026060000}"/>
    <cellStyle name="Standard 8" xfId="198" xr:uid="{00000000-0005-0000-0000-000027060000}"/>
    <cellStyle name="Standard 8 10" xfId="635" xr:uid="{00000000-0005-0000-0000-000028060000}"/>
    <cellStyle name="Standard 8 10 2" xfId="636" xr:uid="{00000000-0005-0000-0000-000029060000}"/>
    <cellStyle name="Standard 8 11" xfId="637" xr:uid="{00000000-0005-0000-0000-00002A060000}"/>
    <cellStyle name="Standard 8 12" xfId="634" xr:uid="{00000000-0005-0000-0000-00002B060000}"/>
    <cellStyle name="Standard 8 13" xfId="411" xr:uid="{00000000-0005-0000-0000-00002C060000}"/>
    <cellStyle name="Standard 8 13 2" xfId="1124" xr:uid="{00000000-0005-0000-0000-00002D060000}"/>
    <cellStyle name="Standard 8 13 2 2" xfId="1513" xr:uid="{00000000-0005-0000-0000-00002E060000}"/>
    <cellStyle name="Standard 8 13 3" xfId="1330" xr:uid="{00000000-0005-0000-0000-00002F060000}"/>
    <cellStyle name="Standard 8 13 4" xfId="935" xr:uid="{00000000-0005-0000-0000-000030060000}"/>
    <cellStyle name="Standard 8 14" xfId="848" xr:uid="{00000000-0005-0000-0000-000031060000}"/>
    <cellStyle name="Standard 8 15" xfId="1143" xr:uid="{00000000-0005-0000-0000-000032060000}"/>
    <cellStyle name="Standard 8 16" xfId="717" xr:uid="{00000000-0005-0000-0000-000033060000}"/>
    <cellStyle name="Standard 8 2" xfId="638" xr:uid="{00000000-0005-0000-0000-000034060000}"/>
    <cellStyle name="Standard 8 2 2" xfId="639" xr:uid="{00000000-0005-0000-0000-000035060000}"/>
    <cellStyle name="Standard 8 2 3" xfId="942" xr:uid="{00000000-0005-0000-0000-000036060000}"/>
    <cellStyle name="Standard 8 2 4" xfId="1154" xr:uid="{00000000-0005-0000-0000-000037060000}"/>
    <cellStyle name="Standard 8 2 5" xfId="734" xr:uid="{00000000-0005-0000-0000-000038060000}"/>
    <cellStyle name="Standard 8 3" xfId="640" xr:uid="{00000000-0005-0000-0000-000039060000}"/>
    <cellStyle name="Standard 8 3 2" xfId="641" xr:uid="{00000000-0005-0000-0000-00003A060000}"/>
    <cellStyle name="Standard 8 4" xfId="642" xr:uid="{00000000-0005-0000-0000-00003B060000}"/>
    <cellStyle name="Standard 8 4 2" xfId="643" xr:uid="{00000000-0005-0000-0000-00003C060000}"/>
    <cellStyle name="Standard 8 4 2 2" xfId="644" xr:uid="{00000000-0005-0000-0000-00003D060000}"/>
    <cellStyle name="Standard 8 4 3" xfId="645" xr:uid="{00000000-0005-0000-0000-00003E060000}"/>
    <cellStyle name="Standard 8 5" xfId="646" xr:uid="{00000000-0005-0000-0000-00003F060000}"/>
    <cellStyle name="Standard 8 5 2" xfId="647" xr:uid="{00000000-0005-0000-0000-000040060000}"/>
    <cellStyle name="Standard 8 6" xfId="648" xr:uid="{00000000-0005-0000-0000-000041060000}"/>
    <cellStyle name="Standard 8 6 2" xfId="649" xr:uid="{00000000-0005-0000-0000-000042060000}"/>
    <cellStyle name="Standard 8 7" xfId="650" xr:uid="{00000000-0005-0000-0000-000043060000}"/>
    <cellStyle name="Standard 8 7 2" xfId="651" xr:uid="{00000000-0005-0000-0000-000044060000}"/>
    <cellStyle name="Standard 8 8" xfId="652" xr:uid="{00000000-0005-0000-0000-000045060000}"/>
    <cellStyle name="Standard 8 8 2" xfId="653" xr:uid="{00000000-0005-0000-0000-000046060000}"/>
    <cellStyle name="Standard 8 9" xfId="654" xr:uid="{00000000-0005-0000-0000-000047060000}"/>
    <cellStyle name="Standard 8 9 2" xfId="655" xr:uid="{00000000-0005-0000-0000-000048060000}"/>
    <cellStyle name="Standard 9" xfId="330" xr:uid="{00000000-0005-0000-0000-000049060000}"/>
    <cellStyle name="Standard 9 2" xfId="657" xr:uid="{00000000-0005-0000-0000-00004A060000}"/>
    <cellStyle name="Standard 9 2 2" xfId="658" xr:uid="{00000000-0005-0000-0000-00004B060000}"/>
    <cellStyle name="Standard 9 3" xfId="659" xr:uid="{00000000-0005-0000-0000-00004C060000}"/>
    <cellStyle name="Standard 9 4" xfId="656" xr:uid="{00000000-0005-0000-0000-00004D060000}"/>
    <cellStyle name="Standard 9 5" xfId="929" xr:uid="{00000000-0005-0000-0000-00004E060000}"/>
    <cellStyle name="Standard 9 5 2" xfId="1328" xr:uid="{00000000-0005-0000-0000-00004F060000}"/>
    <cellStyle name="Standard 9 6" xfId="1122" xr:uid="{00000000-0005-0000-0000-000050060000}"/>
    <cellStyle name="Standard 9 6 2" xfId="1511" xr:uid="{00000000-0005-0000-0000-000051060000}"/>
    <cellStyle name="Standard 9 7" xfId="718" xr:uid="{00000000-0005-0000-0000-000052060000}"/>
    <cellStyle name="Stil 1" xfId="340" xr:uid="{00000000-0005-0000-0000-000055060000}"/>
    <cellStyle name="Stil 2" xfId="660" xr:uid="{00000000-0005-0000-0000-000056060000}"/>
    <cellStyle name="Tabelle grau" xfId="661" xr:uid="{00000000-0005-0000-0000-000057060000}"/>
    <cellStyle name="Tabelle grau 2" xfId="662" xr:uid="{00000000-0005-0000-0000-000058060000}"/>
    <cellStyle name="Tabelle Weiss" xfId="663" xr:uid="{00000000-0005-0000-0000-000059060000}"/>
    <cellStyle name="Tausender" xfId="664" xr:uid="{00000000-0005-0000-0000-00005A060000}"/>
    <cellStyle name="Tausender 2" xfId="665" xr:uid="{00000000-0005-0000-0000-00005B060000}"/>
    <cellStyle name="tausender 2 2" xfId="666" xr:uid="{00000000-0005-0000-0000-00005C060000}"/>
    <cellStyle name="Tausender 3" xfId="667" xr:uid="{00000000-0005-0000-0000-00005D060000}"/>
    <cellStyle name="Tausender Komma" xfId="668" xr:uid="{00000000-0005-0000-0000-00005E060000}"/>
    <cellStyle name="tausender mit komma" xfId="669" xr:uid="{00000000-0005-0000-0000-00005F060000}"/>
    <cellStyle name="Tausender_Komma" xfId="670" xr:uid="{00000000-0005-0000-0000-000060060000}"/>
    <cellStyle name="temp" xfId="671" xr:uid="{00000000-0005-0000-0000-000061060000}"/>
    <cellStyle name="Text grau" xfId="672" xr:uid="{00000000-0005-0000-0000-000062060000}"/>
    <cellStyle name="Text grau 2" xfId="673" xr:uid="{00000000-0005-0000-0000-000063060000}"/>
    <cellStyle name="Text grau 3" xfId="674" xr:uid="{00000000-0005-0000-0000-000064060000}"/>
    <cellStyle name="Text weiß" xfId="675" xr:uid="{00000000-0005-0000-0000-000065060000}"/>
    <cellStyle name="Textkasten rot" xfId="676" xr:uid="{00000000-0005-0000-0000-000066060000}"/>
    <cellStyle name="title1" xfId="677" xr:uid="{00000000-0005-0000-0000-000067060000}"/>
    <cellStyle name="Trennstrich grau" xfId="678" xr:uid="{00000000-0005-0000-0000-000068060000}"/>
    <cellStyle name="Trennstrich grau 2" xfId="679" xr:uid="{00000000-0005-0000-0000-000069060000}"/>
    <cellStyle name="Trennstrich weiß" xfId="680" xr:uid="{00000000-0005-0000-0000-00006A060000}"/>
    <cellStyle name="TxtAus" xfId="681" xr:uid="{00000000-0005-0000-0000-00006B060000}"/>
    <cellStyle name="TxtEin" xfId="682" xr:uid="{00000000-0005-0000-0000-00006C060000}"/>
    <cellStyle name="Überschrift" xfId="8" builtinId="15" hidden="1"/>
    <cellStyle name="Überschrift" xfId="64" builtinId="15" customBuiltin="1"/>
    <cellStyle name="Überschrift 1" xfId="9" builtinId="16" hidden="1"/>
    <cellStyle name="Überschrift 1" xfId="65" builtinId="16" customBuiltin="1"/>
    <cellStyle name="Überschrift 1 2" xfId="683" xr:uid="{00000000-0005-0000-0000-000071060000}"/>
    <cellStyle name="Überschrift 2" xfId="10" builtinId="17" hidden="1"/>
    <cellStyle name="Überschrift 2" xfId="66" builtinId="17" customBuiltin="1"/>
    <cellStyle name="Überschrift 2 2" xfId="684" xr:uid="{00000000-0005-0000-0000-000074060000}"/>
    <cellStyle name="Überschrift 3" xfId="11" builtinId="18" hidden="1"/>
    <cellStyle name="Überschrift 3" xfId="67" builtinId="18" customBuiltin="1"/>
    <cellStyle name="Überschrift 3 2" xfId="685" xr:uid="{00000000-0005-0000-0000-000077060000}"/>
    <cellStyle name="Überschrift 4" xfId="12" builtinId="19" hidden="1"/>
    <cellStyle name="Überschrift 4" xfId="68" builtinId="19" customBuiltin="1"/>
    <cellStyle name="Überschrift 4 2" xfId="686" xr:uid="{00000000-0005-0000-0000-00007A060000}"/>
    <cellStyle name="Überschrift 5" xfId="687" xr:uid="{00000000-0005-0000-0000-00007B060000}"/>
    <cellStyle name="Überschrift Hintergrund Grau" xfId="688" xr:uid="{00000000-0005-0000-0000-00007C060000}"/>
    <cellStyle name="Überschriften" xfId="689" xr:uid="{00000000-0005-0000-0000-00007D060000}"/>
    <cellStyle name="Verknüpfte Zelle" xfId="18" builtinId="24" hidden="1"/>
    <cellStyle name="Verknüpfte Zelle" xfId="75" builtinId="24" customBuiltin="1"/>
    <cellStyle name="Verknüpfte Zelle 2" xfId="690" xr:uid="{00000000-0005-0000-0000-000080060000}"/>
    <cellStyle name="Versuch" xfId="691" xr:uid="{00000000-0005-0000-0000-000081060000}"/>
    <cellStyle name="Währung" xfId="5" builtinId="4" hidden="1"/>
    <cellStyle name="Währung [0]" xfId="6" builtinId="7" hidden="1"/>
    <cellStyle name="Währung 2" xfId="692" xr:uid="{00000000-0005-0000-0000-000084060000}"/>
    <cellStyle name="Warnender Text" xfId="2" builtinId="11" hidden="1"/>
    <cellStyle name="Warnender Text" xfId="77" builtinId="11" customBuiltin="1"/>
    <cellStyle name="Warnender Text 2" xfId="693" xr:uid="{00000000-0005-0000-0000-000087060000}"/>
    <cellStyle name="WisysEin" xfId="694" xr:uid="{00000000-0005-0000-0000-000088060000}"/>
    <cellStyle name="WzAus" xfId="695" xr:uid="{00000000-0005-0000-0000-000089060000}"/>
    <cellStyle name="WzEin" xfId="696" xr:uid="{00000000-0005-0000-0000-00008A060000}"/>
    <cellStyle name="Zelle mit 2.Komma" xfId="697" xr:uid="{00000000-0005-0000-0000-00008B060000}"/>
    <cellStyle name="Zelle mit Rand" xfId="698" xr:uid="{00000000-0005-0000-0000-00008C060000}"/>
    <cellStyle name="Zelle überprüfen" xfId="19" builtinId="23" hidden="1"/>
    <cellStyle name="Zelle überprüfen" xfId="76" builtinId="23" customBuiltin="1"/>
    <cellStyle name="Zelle überprüfen 2" xfId="699" xr:uid="{00000000-0005-0000-0000-00008F060000}"/>
    <cellStyle name="Zwischenüberschrift" xfId="700" xr:uid="{00000000-0005-0000-0000-000090060000}"/>
  </cellStyles>
  <dxfs count="5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5C5854"/>
      <color rgb="FF224169"/>
      <color rgb="FFD92401"/>
      <color rgb="FFEBEBEB"/>
      <color rgb="FFFF0000"/>
      <color rgb="FF1E4B7D"/>
      <color rgb="FF64AAC8"/>
      <color rgb="FFD9D9D9"/>
      <color rgb="FF1464B4"/>
      <color rgb="FFB928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1_1'!$B$1</c:f>
              <c:strCache>
                <c:ptCount val="1"/>
                <c:pt idx="0">
                  <c:v>Deutsche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cat>
            <c:strRef>
              <c:f>'Grafikdaten 1_1'!$A$2:$A$5</c:f>
              <c:strCache>
                <c:ptCount val="4"/>
                <c:pt idx="0">
                  <c:v>NEUMÜNSTER</c:v>
                </c:pt>
                <c:pt idx="1">
                  <c:v>FLENSBURG</c:v>
                </c:pt>
                <c:pt idx="2">
                  <c:v>LÜBECK</c:v>
                </c:pt>
                <c:pt idx="3">
                  <c:v>KIEL</c:v>
                </c:pt>
              </c:strCache>
            </c:strRef>
          </c:cat>
          <c:val>
            <c:numRef>
              <c:f>'Grafikdaten 1_1'!$B$2:$B$5</c:f>
              <c:numCache>
                <c:formatCode>General</c:formatCode>
                <c:ptCount val="4"/>
                <c:pt idx="0">
                  <c:v>68760</c:v>
                </c:pt>
                <c:pt idx="1">
                  <c:v>75631</c:v>
                </c:pt>
                <c:pt idx="2">
                  <c:v>192042</c:v>
                </c:pt>
                <c:pt idx="3">
                  <c:v>215459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3-4E1A-A6E2-FC224681BBFE}"/>
            </c:ext>
          </c:extLst>
        </c:ser>
        <c:ser>
          <c:idx val="1"/>
          <c:order val="1"/>
          <c:tx>
            <c:strRef>
              <c:f>'Grafikdaten 1_1'!$C$1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cat>
            <c:strRef>
              <c:f>'Grafikdaten 1_1'!$A$2:$A$5</c:f>
              <c:strCache>
                <c:ptCount val="4"/>
                <c:pt idx="0">
                  <c:v>NEUMÜNSTER</c:v>
                </c:pt>
                <c:pt idx="1">
                  <c:v>FLENSBURG</c:v>
                </c:pt>
                <c:pt idx="2">
                  <c:v>LÜBECK</c:v>
                </c:pt>
                <c:pt idx="3">
                  <c:v>KIEL</c:v>
                </c:pt>
              </c:strCache>
            </c:strRef>
          </c:cat>
          <c:val>
            <c:numRef>
              <c:f>'Grafikdaten 1_1'!$C$2:$C$5</c:f>
              <c:numCache>
                <c:formatCode>General</c:formatCode>
                <c:ptCount val="4"/>
                <c:pt idx="0">
                  <c:v>10736</c:v>
                </c:pt>
                <c:pt idx="1">
                  <c:v>15482</c:v>
                </c:pt>
                <c:pt idx="2">
                  <c:v>24235</c:v>
                </c:pt>
                <c:pt idx="3">
                  <c:v>30784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123-4E1A-A6E2-FC224681BBFE}"/>
            </c:ext>
          </c:extLst>
        </c:ser>
        <c:ser>
          <c:idx val="2"/>
          <c:order val="2"/>
          <c:tx>
            <c:strRef>
              <c:f>'Grafikdaten 1_1'!$D$1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dLbls>
            <c:numFmt formatCode="###\ ###\ ##0&quot;  &quot;;\-###\ ###\ ##0&quot;  &quot;;&quot;0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1_1'!$A$2:$A$5</c:f>
              <c:strCache>
                <c:ptCount val="4"/>
                <c:pt idx="0">
                  <c:v>NEUMÜNSTER</c:v>
                </c:pt>
                <c:pt idx="1">
                  <c:v>FLENSBURG</c:v>
                </c:pt>
                <c:pt idx="2">
                  <c:v>LÜBECK</c:v>
                </c:pt>
                <c:pt idx="3">
                  <c:v>KIEL</c:v>
                </c:pt>
              </c:strCache>
            </c:strRef>
          </c:cat>
          <c:val>
            <c:numRef>
              <c:f>'Grafikdaten 1_1'!$D$2:$D$5</c:f>
              <c:numCache>
                <c:formatCode>General</c:formatCode>
                <c:ptCount val="4"/>
                <c:pt idx="0">
                  <c:v>79496</c:v>
                </c:pt>
                <c:pt idx="1">
                  <c:v>91113</c:v>
                </c:pt>
                <c:pt idx="2">
                  <c:v>216277</c:v>
                </c:pt>
                <c:pt idx="3">
                  <c:v>246243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123-4E1A-A6E2-FC224681B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17576024"/>
        <c:axId val="317572496"/>
      </c:barChart>
      <c:catAx>
        <c:axId val="3175760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317572496"/>
        <c:crosses val="autoZero"/>
        <c:auto val="1"/>
        <c:lblAlgn val="ctr"/>
        <c:lblOffset val="100"/>
        <c:noMultiLvlLbl val="0"/>
      </c:catAx>
      <c:valAx>
        <c:axId val="317572496"/>
        <c:scaling>
          <c:orientation val="minMax"/>
          <c:max val="300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317576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58634479019911"/>
          <c:y val="0.18154702803174125"/>
          <c:w val="0.48328737647700537"/>
          <c:h val="0.69725367687526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3_1'!$B$6</c:f>
              <c:strCache>
                <c:ptCount val="1"/>
                <c:pt idx="0">
                  <c:v>Überschuss der Geborenen (+) bzw. Gestorbenen (-)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3_1'!$A$7:$A$17</c:f>
              <c:strCache>
                <c:ptCount val="11"/>
                <c:pt idx="0">
                  <c:v>Ostholstein</c:v>
                </c:pt>
                <c:pt idx="1">
                  <c:v>Dithmarschen</c:v>
                </c:pt>
                <c:pt idx="2">
                  <c:v>Plön</c:v>
                </c:pt>
                <c:pt idx="3">
                  <c:v>Steinburg</c:v>
                </c:pt>
                <c:pt idx="4">
                  <c:v>Nordfriesland</c:v>
                </c:pt>
                <c:pt idx="5">
                  <c:v>Stormarn</c:v>
                </c:pt>
                <c:pt idx="6">
                  <c:v>Schleswig-Flensburg</c:v>
                </c:pt>
                <c:pt idx="7">
                  <c:v>Rendsburg-Eckernförde</c:v>
                </c:pt>
                <c:pt idx="8">
                  <c:v>Pinneberg</c:v>
                </c:pt>
                <c:pt idx="9">
                  <c:v>Herzogtum Lauenburg</c:v>
                </c:pt>
                <c:pt idx="10">
                  <c:v>Segeberg</c:v>
                </c:pt>
              </c:strCache>
            </c:strRef>
          </c:cat>
          <c:val>
            <c:numRef>
              <c:f>'Grafikdaten 3_1'!$B$7:$B$17</c:f>
              <c:numCache>
                <c:formatCode>General</c:formatCode>
                <c:ptCount val="11"/>
                <c:pt idx="0">
                  <c:v>-7.4054273466195415</c:v>
                </c:pt>
                <c:pt idx="1">
                  <c:v>-6.0536392747575931</c:v>
                </c:pt>
                <c:pt idx="2">
                  <c:v>-5.5286960142496939</c:v>
                </c:pt>
                <c:pt idx="3">
                  <c:v>-5.0900697782838975</c:v>
                </c:pt>
                <c:pt idx="4">
                  <c:v>-4.3984244449749346</c:v>
                </c:pt>
                <c:pt idx="5">
                  <c:v>-4.0993292747528578</c:v>
                </c:pt>
                <c:pt idx="6">
                  <c:v>-3.8567412008891111</c:v>
                </c:pt>
                <c:pt idx="7">
                  <c:v>-3.6406052460940472</c:v>
                </c:pt>
                <c:pt idx="8">
                  <c:v>-3.2796567041334983</c:v>
                </c:pt>
                <c:pt idx="9">
                  <c:v>-3.1670310080221493</c:v>
                </c:pt>
                <c:pt idx="10">
                  <c:v>-2.3965763195435095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4B2-4902-93A4-253F5407DB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96926536"/>
        <c:axId val="396924576"/>
      </c:barChart>
      <c:catAx>
        <c:axId val="3969265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6924576"/>
        <c:crosses val="autoZero"/>
        <c:auto val="1"/>
        <c:lblAlgn val="ctr"/>
        <c:lblOffset val="100"/>
        <c:noMultiLvlLbl val="0"/>
      </c:catAx>
      <c:valAx>
        <c:axId val="39692457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692653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Ausgewählte Gemeinden</a:t>
            </a: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3_1'!$B$18</c:f>
              <c:strCache>
                <c:ptCount val="1"/>
                <c:pt idx="0">
                  <c:v>Überschuss der Geborenen (+) bzw. Gestorbenen (-)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3_1'!$A$19:$A$36</c:f>
              <c:strCache>
                <c:ptCount val="18"/>
                <c:pt idx="0">
                  <c:v>Bad Schwartau, Stadt</c:v>
                </c:pt>
                <c:pt idx="1">
                  <c:v>Eckernförde, Stadt</c:v>
                </c:pt>
                <c:pt idx="2">
                  <c:v>Itzehoe, Stadt</c:v>
                </c:pt>
                <c:pt idx="3">
                  <c:v>Husum, Stadt</c:v>
                </c:pt>
                <c:pt idx="4">
                  <c:v>Heide, Stadt</c:v>
                </c:pt>
                <c:pt idx="5">
                  <c:v>Reinbek, Stadt</c:v>
                </c:pt>
                <c:pt idx="6">
                  <c:v>Ahrensburg, Stadt</c:v>
                </c:pt>
                <c:pt idx="7">
                  <c:v>Wedel, Stadt</c:v>
                </c:pt>
                <c:pt idx="8">
                  <c:v>Schleswig, Stadt</c:v>
                </c:pt>
                <c:pt idx="9">
                  <c:v>Elmshorn, Stadt</c:v>
                </c:pt>
                <c:pt idx="10">
                  <c:v>Bad Oldesloe, Stadt</c:v>
                </c:pt>
                <c:pt idx="11">
                  <c:v>Geesthacht, Stadt</c:v>
                </c:pt>
                <c:pt idx="12">
                  <c:v>Pinneberg, Stadt</c:v>
                </c:pt>
                <c:pt idx="13">
                  <c:v>Henstedt-Ulzburg</c:v>
                </c:pt>
                <c:pt idx="14">
                  <c:v>Rendsburg, Stadt</c:v>
                </c:pt>
                <c:pt idx="15">
                  <c:v>Norderstedt, Stadt</c:v>
                </c:pt>
                <c:pt idx="16">
                  <c:v>Quickborn, Stadt</c:v>
                </c:pt>
                <c:pt idx="17">
                  <c:v>Kaltenkirchen, Stadt</c:v>
                </c:pt>
              </c:strCache>
            </c:strRef>
          </c:cat>
          <c:val>
            <c:numRef>
              <c:f>'Grafikdaten 3_1'!$B$19:$B$36</c:f>
              <c:numCache>
                <c:formatCode>General</c:formatCode>
                <c:ptCount val="18"/>
                <c:pt idx="0">
                  <c:v>-8.981444926964075</c:v>
                </c:pt>
                <c:pt idx="1">
                  <c:v>-8.6218884717007374</c:v>
                </c:pt>
                <c:pt idx="2">
                  <c:v>-7.5655313137654998</c:v>
                </c:pt>
                <c:pt idx="3">
                  <c:v>-6.2611806797853315</c:v>
                </c:pt>
                <c:pt idx="4">
                  <c:v>-6.180186778978209</c:v>
                </c:pt>
                <c:pt idx="5">
                  <c:v>-5.8351310252148396</c:v>
                </c:pt>
                <c:pt idx="6">
                  <c:v>-5.7308265840180113</c:v>
                </c:pt>
                <c:pt idx="7">
                  <c:v>-5.6220901291323822</c:v>
                </c:pt>
                <c:pt idx="8">
                  <c:v>-4.939239513916112</c:v>
                </c:pt>
                <c:pt idx="9">
                  <c:v>-3.6895953411379909</c:v>
                </c:pt>
                <c:pt idx="10">
                  <c:v>-3.3412503522402477</c:v>
                </c:pt>
                <c:pt idx="11">
                  <c:v>-3.234091125273471</c:v>
                </c:pt>
                <c:pt idx="12">
                  <c:v>-3.0043804325390453</c:v>
                </c:pt>
                <c:pt idx="13">
                  <c:v>-2.5193385849123553</c:v>
                </c:pt>
                <c:pt idx="14">
                  <c:v>-2.1396279808123682</c:v>
                </c:pt>
                <c:pt idx="15">
                  <c:v>-1.4548619746331759</c:v>
                </c:pt>
                <c:pt idx="16">
                  <c:v>-1.2264365205541676</c:v>
                </c:pt>
                <c:pt idx="17">
                  <c:v>1.0348842223276271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AC-4B49-9CE4-433313FFEE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96924968"/>
        <c:axId val="396919872"/>
      </c:barChart>
      <c:catAx>
        <c:axId val="3969249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6919872"/>
        <c:crosses val="autoZero"/>
        <c:auto val="1"/>
        <c:lblAlgn val="ctr"/>
        <c:lblOffset val="100"/>
        <c:noMultiLvlLbl val="0"/>
      </c:catAx>
      <c:valAx>
        <c:axId val="39691987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692496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Kreisfreie Städte und Kreise</a:t>
            </a:r>
          </a:p>
        </c:rich>
      </c:tx>
      <c:layout>
        <c:manualLayout>
          <c:xMode val="edge"/>
          <c:yMode val="edge"/>
          <c:x val="1.7603834003508182E-2"/>
          <c:y val="2.1766169154228857E-2"/>
        </c:manualLayout>
      </c:layout>
      <c:overlay val="1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Kreise</c:v>
          </c:tx>
          <c:spPr>
            <a:ln w="38100">
              <a:solidFill>
                <a:srgbClr val="D92401"/>
              </a:solidFill>
            </a:ln>
          </c:spPr>
          <c:marker>
            <c:symbol val="none"/>
          </c:marker>
          <c:dLbls>
            <c:numFmt formatCode="#,##0.0" sourceLinked="0"/>
            <c:spPr>
              <a:solidFill>
                <a:srgbClr val="EBEBEB"/>
              </a:solidFill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('Tabelle 3_1'!$A$8:$A$11,'Tabelle 3_1'!$A$13:$A$23)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3_1'!$A$39:$A$53</c:f>
              <c:numCache>
                <c:formatCode>General</c:formatCode>
                <c:ptCount val="15"/>
                <c:pt idx="0">
                  <c:v>1.4868435456066142</c:v>
                </c:pt>
                <c:pt idx="1">
                  <c:v>1.2475599147069201</c:v>
                </c:pt>
                <c:pt idx="2">
                  <c:v>1.3322094847964652</c:v>
                </c:pt>
                <c:pt idx="3">
                  <c:v>1.6140096332543472</c:v>
                </c:pt>
                <c:pt idx="4">
                  <c:v>1.5532748534963585</c:v>
                </c:pt>
                <c:pt idx="5">
                  <c:v>1.7215368557087336</c:v>
                </c:pt>
                <c:pt idx="6">
                  <c:v>1.6453988305463569</c:v>
                </c:pt>
                <c:pt idx="7">
                  <c:v>1.4958004922267392</c:v>
                </c:pt>
                <c:pt idx="8">
                  <c:v>1.6379187623190088</c:v>
                </c:pt>
                <c:pt idx="9">
                  <c:v>1.6173899598288177</c:v>
                </c:pt>
                <c:pt idx="10">
                  <c:v>1.6765886810330508</c:v>
                </c:pt>
                <c:pt idx="11">
                  <c:v>1.7446438406221561</c:v>
                </c:pt>
                <c:pt idx="12">
                  <c:v>1.6327432335691359</c:v>
                </c:pt>
                <c:pt idx="13">
                  <c:v>1.5780375271814275</c:v>
                </c:pt>
                <c:pt idx="14">
                  <c:v>1.6874654040793358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2E-4E46-8916-06B598268624}"/>
            </c:ext>
          </c:extLst>
        </c:ser>
        <c:ser>
          <c:idx val="1"/>
          <c:order val="1"/>
          <c:tx>
            <c:v>Schleswig-Holstein</c:v>
          </c:tx>
          <c:spPr>
            <a:ln w="25400">
              <a:solidFill>
                <a:srgbClr val="224169"/>
              </a:solidFill>
              <a:prstDash val="dash"/>
            </a:ln>
          </c:spPr>
          <c:marker>
            <c:symbol val="none"/>
          </c:marker>
          <c:cat>
            <c:strRef>
              <c:f>('Tabelle 3_1'!$A$8:$A$11,'Tabelle 3_1'!$A$13:$A$23)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3_1'!$B$39:$B$53</c:f>
              <c:numCache>
                <c:formatCode>General</c:formatCode>
                <c:ptCount val="15"/>
                <c:pt idx="0">
                  <c:v>1.5535788861295063</c:v>
                </c:pt>
                <c:pt idx="1">
                  <c:v>1.5535788861295063</c:v>
                </c:pt>
                <c:pt idx="2">
                  <c:v>1.5535788861295063</c:v>
                </c:pt>
                <c:pt idx="3">
                  <c:v>1.5535788861295063</c:v>
                </c:pt>
                <c:pt idx="4">
                  <c:v>1.5535788861295063</c:v>
                </c:pt>
                <c:pt idx="5">
                  <c:v>1.5535788861295063</c:v>
                </c:pt>
                <c:pt idx="6">
                  <c:v>1.5535788861295063</c:v>
                </c:pt>
                <c:pt idx="7">
                  <c:v>1.5535788861295063</c:v>
                </c:pt>
                <c:pt idx="8">
                  <c:v>1.5535788861295063</c:v>
                </c:pt>
                <c:pt idx="9">
                  <c:v>1.5535788861295063</c:v>
                </c:pt>
                <c:pt idx="10">
                  <c:v>1.5535788861295063</c:v>
                </c:pt>
                <c:pt idx="11">
                  <c:v>1.5535788861295063</c:v>
                </c:pt>
                <c:pt idx="12">
                  <c:v>1.5535788861295063</c:v>
                </c:pt>
                <c:pt idx="13">
                  <c:v>1.5535788861295063</c:v>
                </c:pt>
                <c:pt idx="14">
                  <c:v>1.5535788861295063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2E-4E46-8916-06B5982686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6925360"/>
        <c:axId val="396923792"/>
      </c:radarChart>
      <c:catAx>
        <c:axId val="39692536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6923792"/>
        <c:crosses val="autoZero"/>
        <c:auto val="1"/>
        <c:lblAlgn val="ctr"/>
        <c:lblOffset val="100"/>
        <c:noMultiLvlLbl val="0"/>
      </c:catAx>
      <c:valAx>
        <c:axId val="396923792"/>
        <c:scaling>
          <c:orientation val="minMax"/>
          <c:max val="2"/>
          <c:min val="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cross"/>
        <c:minorTickMark val="none"/>
        <c:tickLblPos val="none"/>
        <c:spPr>
          <a:noFill/>
          <a:ln w="3175">
            <a:solidFill>
              <a:srgbClr val="1E4B7D"/>
            </a:solidFill>
          </a:ln>
        </c:spPr>
        <c:txPr>
          <a:bodyPr/>
          <a:lstStyle/>
          <a:p>
            <a:pPr>
              <a:defRPr b="1"/>
            </a:pPr>
            <a:endParaRPr lang="de-DE"/>
          </a:p>
        </c:txPr>
        <c:crossAx val="396925360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711359355942579"/>
          <c:y val="0.91553208367610761"/>
          <c:w val="0.32395110093996871"/>
          <c:h val="7.7203304344419632E-2"/>
        </c:manualLayout>
      </c:layout>
      <c:overlay val="1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4_1'!$B$1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4_1'!$A$2:$A$5</c:f>
              <c:strCache>
                <c:ptCount val="4"/>
                <c:pt idx="0">
                  <c:v>NEUMÜNSTER</c:v>
                </c:pt>
                <c:pt idx="1">
                  <c:v>KIEL</c:v>
                </c:pt>
                <c:pt idx="2">
                  <c:v>LÜBECK</c:v>
                </c:pt>
                <c:pt idx="3">
                  <c:v>FLENSBURG</c:v>
                </c:pt>
              </c:strCache>
            </c:strRef>
          </c:cat>
          <c:val>
            <c:numRef>
              <c:f>'Grafikdaten 4_1'!$B$2:$B$5</c:f>
              <c:numCache>
                <c:formatCode>General</c:formatCode>
                <c:ptCount val="4"/>
                <c:pt idx="0">
                  <c:v>-1.2076079299587401</c:v>
                </c:pt>
                <c:pt idx="1">
                  <c:v>0.16244116584024723</c:v>
                </c:pt>
                <c:pt idx="2">
                  <c:v>7.037271647008235</c:v>
                </c:pt>
                <c:pt idx="3">
                  <c:v>16.03503342003885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D4-402C-A1C3-C55DDB948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96921048"/>
        <c:axId val="396921440"/>
      </c:barChart>
      <c:catAx>
        <c:axId val="39692104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 anchor="t" anchorCtr="1"/>
          <a:lstStyle/>
          <a:p>
            <a:pPr>
              <a:defRPr sz="800"/>
            </a:pPr>
            <a:endParaRPr lang="de-DE"/>
          </a:p>
        </c:txPr>
        <c:crossAx val="396921440"/>
        <c:crosses val="autoZero"/>
        <c:auto val="1"/>
        <c:lblAlgn val="ctr"/>
        <c:lblOffset val="100"/>
        <c:noMultiLvlLbl val="0"/>
      </c:catAx>
      <c:valAx>
        <c:axId val="39692144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396921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58634479019911"/>
          <c:y val="0.18154702803174125"/>
          <c:w val="0.48328737647700537"/>
          <c:h val="0.69725367687526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4_1'!$B$6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4_1'!$A$7:$A$17</c:f>
              <c:strCache>
                <c:ptCount val="11"/>
                <c:pt idx="0">
                  <c:v>Stormarn</c:v>
                </c:pt>
                <c:pt idx="1">
                  <c:v>Steinburg</c:v>
                </c:pt>
                <c:pt idx="2">
                  <c:v>Nordfriesland</c:v>
                </c:pt>
                <c:pt idx="3">
                  <c:v>Pinneberg</c:v>
                </c:pt>
                <c:pt idx="4">
                  <c:v>Rendsburg-Eckernförde</c:v>
                </c:pt>
                <c:pt idx="5">
                  <c:v>Plön</c:v>
                </c:pt>
                <c:pt idx="6">
                  <c:v>Schleswig-Flensburg</c:v>
                </c:pt>
                <c:pt idx="7">
                  <c:v>Ostholstein</c:v>
                </c:pt>
                <c:pt idx="8">
                  <c:v>Segeberg</c:v>
                </c:pt>
                <c:pt idx="9">
                  <c:v>Dithmarschen</c:v>
                </c:pt>
                <c:pt idx="10">
                  <c:v>Herzogtum Lauenburg</c:v>
                </c:pt>
              </c:strCache>
            </c:strRef>
          </c:cat>
          <c:val>
            <c:numRef>
              <c:f>'Grafikdaten 4_1'!$B$7:$B$17</c:f>
              <c:numCache>
                <c:formatCode>General</c:formatCode>
                <c:ptCount val="11"/>
                <c:pt idx="0">
                  <c:v>5.8556025525048288</c:v>
                </c:pt>
                <c:pt idx="1">
                  <c:v>6.3052666172435661</c:v>
                </c:pt>
                <c:pt idx="2">
                  <c:v>7.2391978992599668</c:v>
                </c:pt>
                <c:pt idx="3">
                  <c:v>7.4389148231687008</c:v>
                </c:pt>
                <c:pt idx="4">
                  <c:v>8.3969382691004988</c:v>
                </c:pt>
                <c:pt idx="5">
                  <c:v>8.4279843006623647</c:v>
                </c:pt>
                <c:pt idx="6">
                  <c:v>9.411233617436789</c:v>
                </c:pt>
                <c:pt idx="7">
                  <c:v>10.068609106299563</c:v>
                </c:pt>
                <c:pt idx="8">
                  <c:v>10.895149786019971</c:v>
                </c:pt>
                <c:pt idx="9">
                  <c:v>11.308586314744455</c:v>
                </c:pt>
                <c:pt idx="10">
                  <c:v>11.507875250847778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BA-4342-823A-485AFB529D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96925752"/>
        <c:axId val="396924184"/>
      </c:barChart>
      <c:catAx>
        <c:axId val="39692575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6924184"/>
        <c:crosses val="autoZero"/>
        <c:auto val="1"/>
        <c:lblAlgn val="ctr"/>
        <c:lblOffset val="100"/>
        <c:noMultiLvlLbl val="0"/>
      </c:catAx>
      <c:valAx>
        <c:axId val="39692418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6925752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Ausgewählte Gemeinden</a:t>
            </a: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4_1'!$B$18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4_1'!$A$19:$A$36</c:f>
              <c:strCache>
                <c:ptCount val="18"/>
                <c:pt idx="0">
                  <c:v>Eckernförde, Stadt</c:v>
                </c:pt>
                <c:pt idx="1">
                  <c:v>Bad Oldesloe, Stadt</c:v>
                </c:pt>
                <c:pt idx="2">
                  <c:v>Pinneberg, Stadt</c:v>
                </c:pt>
                <c:pt idx="3">
                  <c:v>Reinbek, Stadt</c:v>
                </c:pt>
                <c:pt idx="4">
                  <c:v>Elmshorn, Stadt</c:v>
                </c:pt>
                <c:pt idx="5">
                  <c:v>Henstedt-Ulzburg</c:v>
                </c:pt>
                <c:pt idx="6">
                  <c:v>Itzehoe, Stadt</c:v>
                </c:pt>
                <c:pt idx="7">
                  <c:v>Ahrensburg, Stadt</c:v>
                </c:pt>
                <c:pt idx="8">
                  <c:v>Bad Schwartau, Stadt</c:v>
                </c:pt>
                <c:pt idx="9">
                  <c:v>Rendsburg, Stadt</c:v>
                </c:pt>
                <c:pt idx="10">
                  <c:v>Kaltenkirchen, Stadt</c:v>
                </c:pt>
                <c:pt idx="11">
                  <c:v>Schleswig, Stadt</c:v>
                </c:pt>
                <c:pt idx="12">
                  <c:v>Wedel, Stadt</c:v>
                </c:pt>
                <c:pt idx="13">
                  <c:v>Geesthacht, Stadt</c:v>
                </c:pt>
                <c:pt idx="14">
                  <c:v>Husum, Stadt</c:v>
                </c:pt>
                <c:pt idx="15">
                  <c:v>Quickborn, Stadt</c:v>
                </c:pt>
                <c:pt idx="16">
                  <c:v>Norderstedt, Stadt</c:v>
                </c:pt>
                <c:pt idx="17">
                  <c:v>Heide, Stadt</c:v>
                </c:pt>
              </c:strCache>
            </c:strRef>
          </c:cat>
          <c:val>
            <c:numRef>
              <c:f>'Grafikdaten 4_1'!$B$19:$B$36</c:f>
              <c:numCache>
                <c:formatCode>General</c:formatCode>
                <c:ptCount val="18"/>
                <c:pt idx="0">
                  <c:v>5.608862930514996</c:v>
                </c:pt>
                <c:pt idx="1">
                  <c:v>5.6358439676341527</c:v>
                </c:pt>
                <c:pt idx="2">
                  <c:v>5.7564846455519119</c:v>
                </c:pt>
                <c:pt idx="3">
                  <c:v>7.1436149520811965</c:v>
                </c:pt>
                <c:pt idx="4">
                  <c:v>7.6185157854849326</c:v>
                </c:pt>
                <c:pt idx="5">
                  <c:v>9.1902632886239441</c:v>
                </c:pt>
                <c:pt idx="6">
                  <c:v>9.5746350651389118</c:v>
                </c:pt>
                <c:pt idx="7">
                  <c:v>9.824274144030877</c:v>
                </c:pt>
                <c:pt idx="8">
                  <c:v>10.41255428345835</c:v>
                </c:pt>
                <c:pt idx="9">
                  <c:v>10.905200676398522</c:v>
                </c:pt>
                <c:pt idx="10">
                  <c:v>11.55620714932517</c:v>
                </c:pt>
                <c:pt idx="11">
                  <c:v>11.60329282634261</c:v>
                </c:pt>
                <c:pt idx="12">
                  <c:v>12.034786682674007</c:v>
                </c:pt>
                <c:pt idx="13">
                  <c:v>15.124132027014172</c:v>
                </c:pt>
                <c:pt idx="14">
                  <c:v>16.653888746912003</c:v>
                </c:pt>
                <c:pt idx="15">
                  <c:v>17.170111287758345</c:v>
                </c:pt>
                <c:pt idx="16">
                  <c:v>17.184779905496143</c:v>
                </c:pt>
                <c:pt idx="17">
                  <c:v>22.523347372276138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9-4688-ABE4-8D62B93E00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96922616"/>
        <c:axId val="396241088"/>
      </c:barChart>
      <c:catAx>
        <c:axId val="3969226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6241088"/>
        <c:crosses val="autoZero"/>
        <c:auto val="1"/>
        <c:lblAlgn val="ctr"/>
        <c:lblOffset val="100"/>
        <c:noMultiLvlLbl val="0"/>
      </c:catAx>
      <c:valAx>
        <c:axId val="39624108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6922616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58634479019911"/>
          <c:y val="0.18154702803174125"/>
          <c:w val="0.48328737647700537"/>
          <c:h val="0.69725367687526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1_1'!$B$6</c:f>
              <c:strCache>
                <c:ptCount val="1"/>
                <c:pt idx="0">
                  <c:v>Deutsche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cat>
            <c:strRef>
              <c:f>'Grafikdaten 1_1'!$A$7:$A$17</c:f>
              <c:strCache>
                <c:ptCount val="11"/>
                <c:pt idx="0">
                  <c:v>Plön</c:v>
                </c:pt>
                <c:pt idx="1">
                  <c:v>Steinburg</c:v>
                </c:pt>
                <c:pt idx="2">
                  <c:v>Dithmarschen</c:v>
                </c:pt>
                <c:pt idx="3">
                  <c:v>Nordfriesland</c:v>
                </c:pt>
                <c:pt idx="4">
                  <c:v>Herzogtum Lauenburg</c:v>
                </c:pt>
                <c:pt idx="5">
                  <c:v>Ostholstein</c:v>
                </c:pt>
                <c:pt idx="6">
                  <c:v>Schleswig-Flensburg</c:v>
                </c:pt>
                <c:pt idx="7">
                  <c:v>Stormarn</c:v>
                </c:pt>
                <c:pt idx="8">
                  <c:v>Rendsburg-Eckernförde</c:v>
                </c:pt>
                <c:pt idx="9">
                  <c:v>Segeberg</c:v>
                </c:pt>
                <c:pt idx="10">
                  <c:v>Pinneberg</c:v>
                </c:pt>
              </c:strCache>
            </c:strRef>
          </c:cat>
          <c:val>
            <c:numRef>
              <c:f>'Grafikdaten 1_1'!$B$7:$B$17</c:f>
              <c:numCache>
                <c:formatCode>General</c:formatCode>
                <c:ptCount val="11"/>
                <c:pt idx="0">
                  <c:v>123191</c:v>
                </c:pt>
                <c:pt idx="1">
                  <c:v>121308</c:v>
                </c:pt>
                <c:pt idx="2">
                  <c:v>125198</c:v>
                </c:pt>
                <c:pt idx="3">
                  <c:v>154533</c:v>
                </c:pt>
                <c:pt idx="4">
                  <c:v>182799</c:v>
                </c:pt>
                <c:pt idx="5">
                  <c:v>189287</c:v>
                </c:pt>
                <c:pt idx="6">
                  <c:v>192254</c:v>
                </c:pt>
                <c:pt idx="7">
                  <c:v>225408</c:v>
                </c:pt>
                <c:pt idx="8">
                  <c:v>260156</c:v>
                </c:pt>
                <c:pt idx="9">
                  <c:v>254351</c:v>
                </c:pt>
                <c:pt idx="10">
                  <c:v>280638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5-4B44-A653-7F300CCFF6D6}"/>
            </c:ext>
          </c:extLst>
        </c:ser>
        <c:ser>
          <c:idx val="1"/>
          <c:order val="1"/>
          <c:tx>
            <c:strRef>
              <c:f>'Grafikdaten 1_1'!$C$6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cat>
            <c:strRef>
              <c:f>'Grafikdaten 1_1'!$A$7:$A$17</c:f>
              <c:strCache>
                <c:ptCount val="11"/>
                <c:pt idx="0">
                  <c:v>Plön</c:v>
                </c:pt>
                <c:pt idx="1">
                  <c:v>Steinburg</c:v>
                </c:pt>
                <c:pt idx="2">
                  <c:v>Dithmarschen</c:v>
                </c:pt>
                <c:pt idx="3">
                  <c:v>Nordfriesland</c:v>
                </c:pt>
                <c:pt idx="4">
                  <c:v>Herzogtum Lauenburg</c:v>
                </c:pt>
                <c:pt idx="5">
                  <c:v>Ostholstein</c:v>
                </c:pt>
                <c:pt idx="6">
                  <c:v>Schleswig-Flensburg</c:v>
                </c:pt>
                <c:pt idx="7">
                  <c:v>Stormarn</c:v>
                </c:pt>
                <c:pt idx="8">
                  <c:v>Rendsburg-Eckernförde</c:v>
                </c:pt>
                <c:pt idx="9">
                  <c:v>Segeberg</c:v>
                </c:pt>
                <c:pt idx="10">
                  <c:v>Pinneberg</c:v>
                </c:pt>
              </c:strCache>
            </c:strRef>
          </c:cat>
          <c:val>
            <c:numRef>
              <c:f>'Grafikdaten 1_1'!$C$7:$C$17</c:f>
              <c:numCache>
                <c:formatCode>General</c:formatCode>
                <c:ptCount val="11"/>
                <c:pt idx="0">
                  <c:v>6496</c:v>
                </c:pt>
                <c:pt idx="1">
                  <c:v>9535</c:v>
                </c:pt>
                <c:pt idx="2">
                  <c:v>8771</c:v>
                </c:pt>
                <c:pt idx="3">
                  <c:v>13027</c:v>
                </c:pt>
                <c:pt idx="4">
                  <c:v>18020</c:v>
                </c:pt>
                <c:pt idx="5">
                  <c:v>12727</c:v>
                </c:pt>
                <c:pt idx="6">
                  <c:v>11545</c:v>
                </c:pt>
                <c:pt idx="7">
                  <c:v>19998</c:v>
                </c:pt>
                <c:pt idx="8">
                  <c:v>15897</c:v>
                </c:pt>
                <c:pt idx="9">
                  <c:v>26049</c:v>
                </c:pt>
                <c:pt idx="10">
                  <c:v>37688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25-4B44-A653-7F300CCFF6D6}"/>
            </c:ext>
          </c:extLst>
        </c:ser>
        <c:ser>
          <c:idx val="2"/>
          <c:order val="2"/>
          <c:tx>
            <c:strRef>
              <c:f>'Grafikdaten 1_1'!$D$6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dLbls>
            <c:dLbl>
              <c:idx val="8"/>
              <c:numFmt formatCode="###\ ###\ ##0&quot;  &quot;;\-###\ ###\ ##0&quot;  &quot;;&quot;0&quot;" sourceLinked="0"/>
              <c:spPr>
                <a:noFill/>
              </c:spPr>
              <c:txPr>
                <a:bodyPr/>
                <a:lstStyle/>
                <a:p>
                  <a:pPr>
                    <a:defRPr sz="8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6525-4B44-A653-7F300CCFF6D6}"/>
                </c:ext>
              </c:extLst>
            </c:dLbl>
            <c:numFmt formatCode="###\ ###\ ##0&quot;  &quot;;\-###\ ###\ ##0&quot;  &quot;;&quot;0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1_1'!$A$7:$A$17</c:f>
              <c:strCache>
                <c:ptCount val="11"/>
                <c:pt idx="0">
                  <c:v>Plön</c:v>
                </c:pt>
                <c:pt idx="1">
                  <c:v>Steinburg</c:v>
                </c:pt>
                <c:pt idx="2">
                  <c:v>Dithmarschen</c:v>
                </c:pt>
                <c:pt idx="3">
                  <c:v>Nordfriesland</c:v>
                </c:pt>
                <c:pt idx="4">
                  <c:v>Herzogtum Lauenburg</c:v>
                </c:pt>
                <c:pt idx="5">
                  <c:v>Ostholstein</c:v>
                </c:pt>
                <c:pt idx="6">
                  <c:v>Schleswig-Flensburg</c:v>
                </c:pt>
                <c:pt idx="7">
                  <c:v>Stormarn</c:v>
                </c:pt>
                <c:pt idx="8">
                  <c:v>Rendsburg-Eckernförde</c:v>
                </c:pt>
                <c:pt idx="9">
                  <c:v>Segeberg</c:v>
                </c:pt>
                <c:pt idx="10">
                  <c:v>Pinneberg</c:v>
                </c:pt>
              </c:strCache>
            </c:strRef>
          </c:cat>
          <c:val>
            <c:numRef>
              <c:f>'Grafikdaten 1_1'!$D$7:$D$17</c:f>
              <c:numCache>
                <c:formatCode>General</c:formatCode>
                <c:ptCount val="11"/>
                <c:pt idx="0">
                  <c:v>129687</c:v>
                </c:pt>
                <c:pt idx="1">
                  <c:v>130843</c:v>
                </c:pt>
                <c:pt idx="2">
                  <c:v>133969</c:v>
                </c:pt>
                <c:pt idx="3">
                  <c:v>167560</c:v>
                </c:pt>
                <c:pt idx="4">
                  <c:v>200819</c:v>
                </c:pt>
                <c:pt idx="5">
                  <c:v>202014</c:v>
                </c:pt>
                <c:pt idx="6">
                  <c:v>203799</c:v>
                </c:pt>
                <c:pt idx="7">
                  <c:v>245406</c:v>
                </c:pt>
                <c:pt idx="8">
                  <c:v>276053</c:v>
                </c:pt>
                <c:pt idx="9">
                  <c:v>280400</c:v>
                </c:pt>
                <c:pt idx="10">
                  <c:v>318326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25-4B44-A653-7F300CCFF6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95594688"/>
        <c:axId val="395595080"/>
      </c:barChart>
      <c:catAx>
        <c:axId val="3955946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595080"/>
        <c:crosses val="autoZero"/>
        <c:auto val="1"/>
        <c:lblAlgn val="ctr"/>
        <c:lblOffset val="100"/>
        <c:noMultiLvlLbl val="0"/>
      </c:catAx>
      <c:valAx>
        <c:axId val="395595080"/>
        <c:scaling>
          <c:orientation val="minMax"/>
          <c:max val="400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594688"/>
        <c:crosses val="autoZero"/>
        <c:crossBetween val="between"/>
      </c:valAx>
      <c:spPr>
        <a:noFill/>
      </c:spPr>
    </c:plotArea>
    <c:legend>
      <c:legendPos val="r"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Ausgewählte Gemeinden</a:t>
            </a: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1_1'!$B$18</c:f>
              <c:strCache>
                <c:ptCount val="1"/>
                <c:pt idx="0">
                  <c:v>Deutsche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cat>
            <c:strRef>
              <c:f>'Grafikdaten 1_1'!$A$19:$A$36</c:f>
              <c:strCache>
                <c:ptCount val="18"/>
                <c:pt idx="0">
                  <c:v>Bad Schwartau, Stadt</c:v>
                </c:pt>
                <c:pt idx="1">
                  <c:v>Eckernförde, Stadt</c:v>
                </c:pt>
                <c:pt idx="2">
                  <c:v>Heide, Stadt</c:v>
                </c:pt>
                <c:pt idx="3">
                  <c:v>Quickborn, Stadt</c:v>
                </c:pt>
                <c:pt idx="4">
                  <c:v>Kaltenkirchen, Stadt</c:v>
                </c:pt>
                <c:pt idx="5">
                  <c:v>Husum, Stadt</c:v>
                </c:pt>
                <c:pt idx="6">
                  <c:v>Bad Oldesloe, Stadt</c:v>
                </c:pt>
                <c:pt idx="7">
                  <c:v>Schleswig, Stadt</c:v>
                </c:pt>
                <c:pt idx="8">
                  <c:v>Henstedt-Ulzburg</c:v>
                </c:pt>
                <c:pt idx="9">
                  <c:v>Reinbek, Stadt</c:v>
                </c:pt>
                <c:pt idx="10">
                  <c:v>Rendsburg, Stadt</c:v>
                </c:pt>
                <c:pt idx="11">
                  <c:v>Geesthacht, Stadt</c:v>
                </c:pt>
                <c:pt idx="12">
                  <c:v>Itzehoe, Stadt</c:v>
                </c:pt>
                <c:pt idx="13">
                  <c:v>Wedel, Stadt</c:v>
                </c:pt>
                <c:pt idx="14">
                  <c:v>Ahrensburg, Stadt</c:v>
                </c:pt>
                <c:pt idx="15">
                  <c:v>Pinneberg, Stadt</c:v>
                </c:pt>
                <c:pt idx="16">
                  <c:v>Elmshorn, Stadt</c:v>
                </c:pt>
                <c:pt idx="17">
                  <c:v>Norderstedt, Stadt</c:v>
                </c:pt>
              </c:strCache>
            </c:strRef>
          </c:cat>
          <c:val>
            <c:numRef>
              <c:f>'Grafikdaten 1_1'!$B$19:$B$36</c:f>
              <c:numCache>
                <c:formatCode>General</c:formatCode>
                <c:ptCount val="18"/>
                <c:pt idx="0">
                  <c:v>18835</c:v>
                </c:pt>
                <c:pt idx="1">
                  <c:v>20492</c:v>
                </c:pt>
                <c:pt idx="2">
                  <c:v>19379</c:v>
                </c:pt>
                <c:pt idx="3">
                  <c:v>19829</c:v>
                </c:pt>
                <c:pt idx="4">
                  <c:v>19831</c:v>
                </c:pt>
                <c:pt idx="5">
                  <c:v>21052</c:v>
                </c:pt>
                <c:pt idx="6">
                  <c:v>21910</c:v>
                </c:pt>
                <c:pt idx="7">
                  <c:v>22496</c:v>
                </c:pt>
                <c:pt idx="8">
                  <c:v>26222</c:v>
                </c:pt>
                <c:pt idx="9">
                  <c:v>25319</c:v>
                </c:pt>
                <c:pt idx="10">
                  <c:v>23331</c:v>
                </c:pt>
                <c:pt idx="11">
                  <c:v>26267</c:v>
                </c:pt>
                <c:pt idx="12">
                  <c:v>27742</c:v>
                </c:pt>
                <c:pt idx="13">
                  <c:v>29373</c:v>
                </c:pt>
                <c:pt idx="14">
                  <c:v>31061</c:v>
                </c:pt>
                <c:pt idx="15">
                  <c:v>35834</c:v>
                </c:pt>
                <c:pt idx="16">
                  <c:v>42034</c:v>
                </c:pt>
                <c:pt idx="17">
                  <c:v>70737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44-4AE4-956E-FABB2272ECCA}"/>
            </c:ext>
          </c:extLst>
        </c:ser>
        <c:ser>
          <c:idx val="1"/>
          <c:order val="1"/>
          <c:tx>
            <c:strRef>
              <c:f>'Grafikdaten 1_1'!$C$18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cat>
            <c:strRef>
              <c:f>'Grafikdaten 1_1'!$A$19:$A$36</c:f>
              <c:strCache>
                <c:ptCount val="18"/>
                <c:pt idx="0">
                  <c:v>Bad Schwartau, Stadt</c:v>
                </c:pt>
                <c:pt idx="1">
                  <c:v>Eckernförde, Stadt</c:v>
                </c:pt>
                <c:pt idx="2">
                  <c:v>Heide, Stadt</c:v>
                </c:pt>
                <c:pt idx="3">
                  <c:v>Quickborn, Stadt</c:v>
                </c:pt>
                <c:pt idx="4">
                  <c:v>Kaltenkirchen, Stadt</c:v>
                </c:pt>
                <c:pt idx="5">
                  <c:v>Husum, Stadt</c:v>
                </c:pt>
                <c:pt idx="6">
                  <c:v>Bad Oldesloe, Stadt</c:v>
                </c:pt>
                <c:pt idx="7">
                  <c:v>Schleswig, Stadt</c:v>
                </c:pt>
                <c:pt idx="8">
                  <c:v>Henstedt-Ulzburg</c:v>
                </c:pt>
                <c:pt idx="9">
                  <c:v>Reinbek, Stadt</c:v>
                </c:pt>
                <c:pt idx="10">
                  <c:v>Rendsburg, Stadt</c:v>
                </c:pt>
                <c:pt idx="11">
                  <c:v>Geesthacht, Stadt</c:v>
                </c:pt>
                <c:pt idx="12">
                  <c:v>Itzehoe, Stadt</c:v>
                </c:pt>
                <c:pt idx="13">
                  <c:v>Wedel, Stadt</c:v>
                </c:pt>
                <c:pt idx="14">
                  <c:v>Ahrensburg, Stadt</c:v>
                </c:pt>
                <c:pt idx="15">
                  <c:v>Pinneberg, Stadt</c:v>
                </c:pt>
                <c:pt idx="16">
                  <c:v>Elmshorn, Stadt</c:v>
                </c:pt>
                <c:pt idx="17">
                  <c:v>Norderstedt, Stadt</c:v>
                </c:pt>
              </c:strCache>
            </c:strRef>
          </c:cat>
          <c:val>
            <c:numRef>
              <c:f>'Grafikdaten 1_1'!$C$19:$C$36</c:f>
              <c:numCache>
                <c:formatCode>General</c:formatCode>
                <c:ptCount val="18"/>
                <c:pt idx="0">
                  <c:v>1429</c:v>
                </c:pt>
                <c:pt idx="1">
                  <c:v>1081</c:v>
                </c:pt>
                <c:pt idx="2">
                  <c:v>2465</c:v>
                </c:pt>
                <c:pt idx="3">
                  <c:v>2186</c:v>
                </c:pt>
                <c:pt idx="4">
                  <c:v>3360</c:v>
                </c:pt>
                <c:pt idx="5">
                  <c:v>2426</c:v>
                </c:pt>
                <c:pt idx="6">
                  <c:v>2931</c:v>
                </c:pt>
                <c:pt idx="7">
                  <c:v>3014</c:v>
                </c:pt>
                <c:pt idx="8">
                  <c:v>1960</c:v>
                </c:pt>
                <c:pt idx="9">
                  <c:v>2958</c:v>
                </c:pt>
                <c:pt idx="10">
                  <c:v>5646</c:v>
                </c:pt>
                <c:pt idx="11">
                  <c:v>5272</c:v>
                </c:pt>
                <c:pt idx="12">
                  <c:v>4113</c:v>
                </c:pt>
                <c:pt idx="13">
                  <c:v>4778</c:v>
                </c:pt>
                <c:pt idx="14">
                  <c:v>3140</c:v>
                </c:pt>
                <c:pt idx="15">
                  <c:v>7769</c:v>
                </c:pt>
                <c:pt idx="16">
                  <c:v>8107</c:v>
                </c:pt>
                <c:pt idx="17">
                  <c:v>9683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44-4AE4-956E-FABB2272ECCA}"/>
            </c:ext>
          </c:extLst>
        </c:ser>
        <c:ser>
          <c:idx val="2"/>
          <c:order val="2"/>
          <c:tx>
            <c:strRef>
              <c:f>'Grafikdaten 1_1'!$D$18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dLbls>
            <c:numFmt formatCode="###\ ###\ ##0&quot;  &quot;;\-###\ ###\ ##0&quot;  &quot;;&quot;0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1_1'!$A$19:$A$36</c:f>
              <c:strCache>
                <c:ptCount val="18"/>
                <c:pt idx="0">
                  <c:v>Bad Schwartau, Stadt</c:v>
                </c:pt>
                <c:pt idx="1">
                  <c:v>Eckernförde, Stadt</c:v>
                </c:pt>
                <c:pt idx="2">
                  <c:v>Heide, Stadt</c:v>
                </c:pt>
                <c:pt idx="3">
                  <c:v>Quickborn, Stadt</c:v>
                </c:pt>
                <c:pt idx="4">
                  <c:v>Kaltenkirchen, Stadt</c:v>
                </c:pt>
                <c:pt idx="5">
                  <c:v>Husum, Stadt</c:v>
                </c:pt>
                <c:pt idx="6">
                  <c:v>Bad Oldesloe, Stadt</c:v>
                </c:pt>
                <c:pt idx="7">
                  <c:v>Schleswig, Stadt</c:v>
                </c:pt>
                <c:pt idx="8">
                  <c:v>Henstedt-Ulzburg</c:v>
                </c:pt>
                <c:pt idx="9">
                  <c:v>Reinbek, Stadt</c:v>
                </c:pt>
                <c:pt idx="10">
                  <c:v>Rendsburg, Stadt</c:v>
                </c:pt>
                <c:pt idx="11">
                  <c:v>Geesthacht, Stadt</c:v>
                </c:pt>
                <c:pt idx="12">
                  <c:v>Itzehoe, Stadt</c:v>
                </c:pt>
                <c:pt idx="13">
                  <c:v>Wedel, Stadt</c:v>
                </c:pt>
                <c:pt idx="14">
                  <c:v>Ahrensburg, Stadt</c:v>
                </c:pt>
                <c:pt idx="15">
                  <c:v>Pinneberg, Stadt</c:v>
                </c:pt>
                <c:pt idx="16">
                  <c:v>Elmshorn, Stadt</c:v>
                </c:pt>
                <c:pt idx="17">
                  <c:v>Norderstedt, Stadt</c:v>
                </c:pt>
              </c:strCache>
            </c:strRef>
          </c:cat>
          <c:val>
            <c:numRef>
              <c:f>'Grafikdaten 1_1'!$D$19:$D$36</c:f>
              <c:numCache>
                <c:formatCode>General</c:formatCode>
                <c:ptCount val="18"/>
                <c:pt idx="0">
                  <c:v>20264</c:v>
                </c:pt>
                <c:pt idx="1">
                  <c:v>21573</c:v>
                </c:pt>
                <c:pt idx="2">
                  <c:v>21844</c:v>
                </c:pt>
                <c:pt idx="3">
                  <c:v>22015</c:v>
                </c:pt>
                <c:pt idx="4">
                  <c:v>23191</c:v>
                </c:pt>
                <c:pt idx="5">
                  <c:v>23478</c:v>
                </c:pt>
                <c:pt idx="6">
                  <c:v>24841</c:v>
                </c:pt>
                <c:pt idx="7">
                  <c:v>25510</c:v>
                </c:pt>
                <c:pt idx="8">
                  <c:v>28182</c:v>
                </c:pt>
                <c:pt idx="9">
                  <c:v>28277</c:v>
                </c:pt>
                <c:pt idx="10">
                  <c:v>28977</c:v>
                </c:pt>
                <c:pt idx="11">
                  <c:v>31539</c:v>
                </c:pt>
                <c:pt idx="12">
                  <c:v>31855</c:v>
                </c:pt>
                <c:pt idx="13">
                  <c:v>34151</c:v>
                </c:pt>
                <c:pt idx="14">
                  <c:v>34201</c:v>
                </c:pt>
                <c:pt idx="15">
                  <c:v>43603</c:v>
                </c:pt>
                <c:pt idx="16">
                  <c:v>50141</c:v>
                </c:pt>
                <c:pt idx="17">
                  <c:v>80420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44-4AE4-956E-FABB2272E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95597432"/>
        <c:axId val="395592336"/>
      </c:barChart>
      <c:catAx>
        <c:axId val="3955974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592336"/>
        <c:crosses val="autoZero"/>
        <c:auto val="1"/>
        <c:lblAlgn val="ctr"/>
        <c:lblOffset val="100"/>
        <c:noMultiLvlLbl val="0"/>
      </c:catAx>
      <c:valAx>
        <c:axId val="395592336"/>
        <c:scaling>
          <c:orientation val="minMax"/>
          <c:max val="100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597432"/>
        <c:crosses val="autoZero"/>
        <c:crossBetween val="between"/>
      </c:valAx>
      <c:spPr>
        <a:noFill/>
      </c:spPr>
    </c:plotArea>
    <c:legend>
      <c:legendPos val="r"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1.5592447495787198E-2"/>
          <c:y val="1.8975332068311195E-2"/>
        </c:manualLayout>
      </c:layout>
      <c:overlay val="1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Kreise</c:v>
          </c:tx>
          <c:spPr>
            <a:ln w="38100">
              <a:solidFill>
                <a:srgbClr val="D92401"/>
              </a:solidFill>
            </a:ln>
          </c:spPr>
          <c:marker>
            <c:symbol val="none"/>
          </c:marker>
          <c:dLbls>
            <c:numFmt formatCode="#,##0" sourceLinked="0"/>
            <c:spPr>
              <a:solidFill>
                <a:srgbClr val="EBEBEB"/>
              </a:solidFill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'[1]Tabelle 1_1'!$A$23:$A$33</c:f>
              <c:strCache>
                <c:ptCount val="11"/>
                <c:pt idx="0">
                  <c:v>Dithmarschen</c:v>
                </c:pt>
                <c:pt idx="1">
                  <c:v>Herzogtum Lauenburg</c:v>
                </c:pt>
                <c:pt idx="2">
                  <c:v>Nordfriesland</c:v>
                </c:pt>
                <c:pt idx="3">
                  <c:v>Ostholstein</c:v>
                </c:pt>
                <c:pt idx="4">
                  <c:v>Pinneberg</c:v>
                </c:pt>
                <c:pt idx="5">
                  <c:v>Plön</c:v>
                </c:pt>
                <c:pt idx="6">
                  <c:v>Rendsburg-Eckernförde</c:v>
                </c:pt>
                <c:pt idx="7">
                  <c:v>Schleswig-Flensburg</c:v>
                </c:pt>
                <c:pt idx="8">
                  <c:v>Segeberg</c:v>
                </c:pt>
                <c:pt idx="9">
                  <c:v>Steinburg</c:v>
                </c:pt>
                <c:pt idx="10">
                  <c:v>Stormann</c:v>
                </c:pt>
              </c:strCache>
            </c:strRef>
          </c:cat>
          <c:val>
            <c:numRef>
              <c:f>'Grafikdaten 1_1'!$A$40:$A$50</c:f>
              <c:numCache>
                <c:formatCode>General</c:formatCode>
                <c:ptCount val="11"/>
                <c:pt idx="0">
                  <c:v>93.804360652432962</c:v>
                </c:pt>
                <c:pt idx="1">
                  <c:v>158.99322889657785</c:v>
                </c:pt>
                <c:pt idx="2">
                  <c:v>80.420267139444405</c:v>
                </c:pt>
                <c:pt idx="3">
                  <c:v>145.01878301347688</c:v>
                </c:pt>
                <c:pt idx="4">
                  <c:v>479.22339212212512</c:v>
                </c:pt>
                <c:pt idx="5">
                  <c:v>119.6859736187056</c:v>
                </c:pt>
                <c:pt idx="6">
                  <c:v>126.06376643539865</c:v>
                </c:pt>
                <c:pt idx="7">
                  <c:v>98.39293589906066</c:v>
                </c:pt>
                <c:pt idx="8">
                  <c:v>208.558604425249</c:v>
                </c:pt>
                <c:pt idx="9">
                  <c:v>123.93993128084331</c:v>
                </c:pt>
                <c:pt idx="10">
                  <c:v>320.28396000071683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A6-4E94-B077-04DC55A7E8CF}"/>
            </c:ext>
          </c:extLst>
        </c:ser>
        <c:ser>
          <c:idx val="1"/>
          <c:order val="1"/>
          <c:tx>
            <c:v>Schleswig-Holstein</c:v>
          </c:tx>
          <c:spPr>
            <a:ln w="25400">
              <a:solidFill>
                <a:srgbClr val="224169"/>
              </a:solidFill>
              <a:prstDash val="dash"/>
            </a:ln>
          </c:spPr>
          <c:marker>
            <c:symbol val="none"/>
          </c:marker>
          <c:val>
            <c:numRef>
              <c:f>'Grafikdaten 1_1'!$B$40:$B$50</c:f>
              <c:numCache>
                <c:formatCode>General</c:formatCode>
                <c:ptCount val="11"/>
                <c:pt idx="0">
                  <c:v>184.88671029392307</c:v>
                </c:pt>
                <c:pt idx="1">
                  <c:v>184.88671029392307</c:v>
                </c:pt>
                <c:pt idx="2">
                  <c:v>184.88671029392307</c:v>
                </c:pt>
                <c:pt idx="3">
                  <c:v>184.88671029392307</c:v>
                </c:pt>
                <c:pt idx="4">
                  <c:v>184.88671029392307</c:v>
                </c:pt>
                <c:pt idx="5">
                  <c:v>184.88671029392307</c:v>
                </c:pt>
                <c:pt idx="6">
                  <c:v>184.88671029392307</c:v>
                </c:pt>
                <c:pt idx="7">
                  <c:v>184.88671029392307</c:v>
                </c:pt>
                <c:pt idx="8">
                  <c:v>184.88671029392307</c:v>
                </c:pt>
                <c:pt idx="9">
                  <c:v>184.88671029392307</c:v>
                </c:pt>
                <c:pt idx="10">
                  <c:v>184.88671029392307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8A6-4E94-B077-04DC55A7E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592728"/>
        <c:axId val="395599000"/>
      </c:radarChart>
      <c:catAx>
        <c:axId val="395592728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599000"/>
        <c:crosses val="autoZero"/>
        <c:auto val="1"/>
        <c:lblAlgn val="ctr"/>
        <c:lblOffset val="100"/>
        <c:noMultiLvlLbl val="0"/>
      </c:catAx>
      <c:valAx>
        <c:axId val="3955990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cross"/>
        <c:minorTickMark val="none"/>
        <c:tickLblPos val="none"/>
        <c:spPr>
          <a:noFill/>
          <a:ln w="3175">
            <a:solidFill>
              <a:srgbClr val="1E4B7D"/>
            </a:solidFill>
          </a:ln>
        </c:spPr>
        <c:txPr>
          <a:bodyPr/>
          <a:lstStyle/>
          <a:p>
            <a:pPr>
              <a:defRPr b="1"/>
            </a:pPr>
            <a:endParaRPr lang="de-DE"/>
          </a:p>
        </c:txPr>
        <c:crossAx val="395592728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448590665297271"/>
          <c:y val="0.89630304750805578"/>
          <c:w val="0.28789776881754514"/>
          <c:h val="9.8119898200580702E-2"/>
        </c:manualLayout>
      </c:layout>
      <c:overlay val="1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2_1'!$B$1</c:f>
              <c:strCache>
                <c:ptCount val="1"/>
                <c:pt idx="0">
                  <c:v>unter 18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2_1'!$A$2:$A$5</c:f>
              <c:strCache>
                <c:ptCount val="4"/>
                <c:pt idx="0">
                  <c:v>NEUMÜNSTER</c:v>
                </c:pt>
                <c:pt idx="1">
                  <c:v>LÜBECK</c:v>
                </c:pt>
                <c:pt idx="2">
                  <c:v>KIEL</c:v>
                </c:pt>
                <c:pt idx="3">
                  <c:v>FLENSBURG</c:v>
                </c:pt>
              </c:strCache>
            </c:strRef>
          </c:cat>
          <c:val>
            <c:numRef>
              <c:f>'Grafikdaten 2_1'!$B$2:$B$5</c:f>
              <c:numCache>
                <c:formatCode>General</c:formatCode>
                <c:ptCount val="4"/>
                <c:pt idx="0">
                  <c:v>16.492653718426084</c:v>
                </c:pt>
                <c:pt idx="1">
                  <c:v>15.077423859217578</c:v>
                </c:pt>
                <c:pt idx="2">
                  <c:v>14.798796310961123</c:v>
                </c:pt>
                <c:pt idx="3">
                  <c:v>15.866012533886492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A7-4FA6-89A8-D096611AF1D4}"/>
            </c:ext>
          </c:extLst>
        </c:ser>
        <c:ser>
          <c:idx val="1"/>
          <c:order val="1"/>
          <c:tx>
            <c:strRef>
              <c:f>'Grafikdaten 2_1'!$C$1</c:f>
              <c:strCache>
                <c:ptCount val="1"/>
                <c:pt idx="0">
                  <c:v>18-64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2_1'!$A$2:$A$5</c:f>
              <c:strCache>
                <c:ptCount val="4"/>
                <c:pt idx="0">
                  <c:v>NEUMÜNSTER</c:v>
                </c:pt>
                <c:pt idx="1">
                  <c:v>LÜBECK</c:v>
                </c:pt>
                <c:pt idx="2">
                  <c:v>KIEL</c:v>
                </c:pt>
                <c:pt idx="3">
                  <c:v>FLENSBURG</c:v>
                </c:pt>
              </c:strCache>
            </c:strRef>
          </c:cat>
          <c:val>
            <c:numRef>
              <c:f>'Grafikdaten 2_1'!$C$2:$C$5</c:f>
              <c:numCache>
                <c:formatCode>General</c:formatCode>
                <c:ptCount val="4"/>
                <c:pt idx="0">
                  <c:v>60.447066519070134</c:v>
                </c:pt>
                <c:pt idx="1">
                  <c:v>61.3740712142299</c:v>
                </c:pt>
                <c:pt idx="2">
                  <c:v>66.183404198291925</c:v>
                </c:pt>
                <c:pt idx="3">
                  <c:v>63.946966953124146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A7-4FA6-89A8-D096611AF1D4}"/>
            </c:ext>
          </c:extLst>
        </c:ser>
        <c:ser>
          <c:idx val="2"/>
          <c:order val="2"/>
          <c:tx>
            <c:strRef>
              <c:f>'Grafikdaten 2_1'!$D$1</c:f>
              <c:strCache>
                <c:ptCount val="1"/>
                <c:pt idx="0">
                  <c:v>65 und älter</c:v>
                </c:pt>
              </c:strCache>
            </c:strRef>
          </c:tx>
          <c:spPr>
            <a:solidFill>
              <a:srgbClr val="5C5854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2_1'!$A$2:$A$5</c:f>
              <c:strCache>
                <c:ptCount val="4"/>
                <c:pt idx="0">
                  <c:v>NEUMÜNSTER</c:v>
                </c:pt>
                <c:pt idx="1">
                  <c:v>LÜBECK</c:v>
                </c:pt>
                <c:pt idx="2">
                  <c:v>KIEL</c:v>
                </c:pt>
                <c:pt idx="3">
                  <c:v>FLENSBURG</c:v>
                </c:pt>
              </c:strCache>
            </c:strRef>
          </c:cat>
          <c:val>
            <c:numRef>
              <c:f>'Grafikdaten 2_1'!$D$2:$D$5</c:f>
              <c:numCache>
                <c:formatCode>General</c:formatCode>
                <c:ptCount val="4"/>
                <c:pt idx="0">
                  <c:v>23.060279762503775</c:v>
                </c:pt>
                <c:pt idx="1">
                  <c:v>23.548504926552525</c:v>
                </c:pt>
                <c:pt idx="2">
                  <c:v>19.017799490746945</c:v>
                </c:pt>
                <c:pt idx="3">
                  <c:v>20.187020512989363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A7-4FA6-89A8-D096611AF1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395594296"/>
        <c:axId val="395593512"/>
      </c:barChart>
      <c:catAx>
        <c:axId val="39559429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395593512"/>
        <c:crosses val="autoZero"/>
        <c:auto val="1"/>
        <c:lblAlgn val="ctr"/>
        <c:lblOffset val="100"/>
        <c:noMultiLvlLbl val="0"/>
      </c:catAx>
      <c:valAx>
        <c:axId val="395593512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3955942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1"/>
      <c:spPr>
        <a:noFill/>
        <a:ln>
          <a:noFill/>
        </a:ln>
        <a:effectLst/>
      </c:spPr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58634479019911"/>
          <c:y val="0.18154702803174125"/>
          <c:w val="0.48328737647700537"/>
          <c:h val="0.69725367687526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2_1'!$B$6</c:f>
              <c:strCache>
                <c:ptCount val="1"/>
                <c:pt idx="0">
                  <c:v>unter 18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2_1'!$A$7:$A$17</c:f>
              <c:strCache>
                <c:ptCount val="11"/>
                <c:pt idx="0">
                  <c:v>Stormarn</c:v>
                </c:pt>
                <c:pt idx="1">
                  <c:v>Steinburg</c:v>
                </c:pt>
                <c:pt idx="2">
                  <c:v>Segeberg</c:v>
                </c:pt>
                <c:pt idx="3">
                  <c:v>Schleswig-Flensburg</c:v>
                </c:pt>
                <c:pt idx="4">
                  <c:v>Rendsburg-Eckernförde</c:v>
                </c:pt>
                <c:pt idx="5">
                  <c:v>Plön</c:v>
                </c:pt>
                <c:pt idx="6">
                  <c:v>Pinneberg</c:v>
                </c:pt>
                <c:pt idx="7">
                  <c:v>Ostholstein</c:v>
                </c:pt>
                <c:pt idx="8">
                  <c:v>Nordfriesland</c:v>
                </c:pt>
                <c:pt idx="9">
                  <c:v>Herzogtum Lauenburg</c:v>
                </c:pt>
                <c:pt idx="10">
                  <c:v>Dithmarschen</c:v>
                </c:pt>
              </c:strCache>
            </c:strRef>
          </c:cat>
          <c:val>
            <c:numRef>
              <c:f>'Grafikdaten 2_1'!$B$7:$B$17</c:f>
              <c:numCache>
                <c:formatCode>General</c:formatCode>
                <c:ptCount val="11"/>
                <c:pt idx="0">
                  <c:v>17.508944361588551</c:v>
                </c:pt>
                <c:pt idx="1">
                  <c:v>16.145303913850949</c:v>
                </c:pt>
                <c:pt idx="2">
                  <c:v>17.046718972895864</c:v>
                </c:pt>
                <c:pt idx="3">
                  <c:v>16.953959538564959</c:v>
                </c:pt>
                <c:pt idx="4">
                  <c:v>16.830825964579265</c:v>
                </c:pt>
                <c:pt idx="5">
                  <c:v>15.967676019955739</c:v>
                </c:pt>
                <c:pt idx="6">
                  <c:v>17.253381753296935</c:v>
                </c:pt>
                <c:pt idx="7">
                  <c:v>14.246042353500252</c:v>
                </c:pt>
                <c:pt idx="8">
                  <c:v>15.425519216996896</c:v>
                </c:pt>
                <c:pt idx="9">
                  <c:v>17.496352436771421</c:v>
                </c:pt>
                <c:pt idx="10">
                  <c:v>15.586441639483761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78-493D-AEA5-486360475336}"/>
            </c:ext>
          </c:extLst>
        </c:ser>
        <c:ser>
          <c:idx val="1"/>
          <c:order val="1"/>
          <c:tx>
            <c:strRef>
              <c:f>'Grafikdaten 2_1'!$C$6</c:f>
              <c:strCache>
                <c:ptCount val="1"/>
                <c:pt idx="0">
                  <c:v>18-64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2_1'!$A$7:$A$17</c:f>
              <c:strCache>
                <c:ptCount val="11"/>
                <c:pt idx="0">
                  <c:v>Stormarn</c:v>
                </c:pt>
                <c:pt idx="1">
                  <c:v>Steinburg</c:v>
                </c:pt>
                <c:pt idx="2">
                  <c:v>Segeberg</c:v>
                </c:pt>
                <c:pt idx="3">
                  <c:v>Schleswig-Flensburg</c:v>
                </c:pt>
                <c:pt idx="4">
                  <c:v>Rendsburg-Eckernförde</c:v>
                </c:pt>
                <c:pt idx="5">
                  <c:v>Plön</c:v>
                </c:pt>
                <c:pt idx="6">
                  <c:v>Pinneberg</c:v>
                </c:pt>
                <c:pt idx="7">
                  <c:v>Ostholstein</c:v>
                </c:pt>
                <c:pt idx="8">
                  <c:v>Nordfriesland</c:v>
                </c:pt>
                <c:pt idx="9">
                  <c:v>Herzogtum Lauenburg</c:v>
                </c:pt>
                <c:pt idx="10">
                  <c:v>Dithmarschen</c:v>
                </c:pt>
              </c:strCache>
            </c:strRef>
          </c:cat>
          <c:val>
            <c:numRef>
              <c:f>'Grafikdaten 2_1'!$C$7:$C$17</c:f>
              <c:numCache>
                <c:formatCode>General</c:formatCode>
                <c:ptCount val="11"/>
                <c:pt idx="0">
                  <c:v>58.905650228600763</c:v>
                </c:pt>
                <c:pt idx="1">
                  <c:v>60.516038305450053</c:v>
                </c:pt>
                <c:pt idx="2">
                  <c:v>60.706490727532099</c:v>
                </c:pt>
                <c:pt idx="3">
                  <c:v>58.537088013189461</c:v>
                </c:pt>
                <c:pt idx="4">
                  <c:v>59.013667665267178</c:v>
                </c:pt>
                <c:pt idx="5">
                  <c:v>57.134485337774791</c:v>
                </c:pt>
                <c:pt idx="6">
                  <c:v>60.423590909947663</c:v>
                </c:pt>
                <c:pt idx="7">
                  <c:v>57.531656221846006</c:v>
                </c:pt>
                <c:pt idx="8">
                  <c:v>59.770231558844586</c:v>
                </c:pt>
                <c:pt idx="9">
                  <c:v>59.784681728322511</c:v>
                </c:pt>
                <c:pt idx="10">
                  <c:v>58.942740484739005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C78-493D-AEA5-486360475336}"/>
            </c:ext>
          </c:extLst>
        </c:ser>
        <c:ser>
          <c:idx val="2"/>
          <c:order val="2"/>
          <c:tx>
            <c:strRef>
              <c:f>'Grafikdaten 2_1'!$D$6</c:f>
              <c:strCache>
                <c:ptCount val="1"/>
                <c:pt idx="0">
                  <c:v>65 und älter</c:v>
                </c:pt>
              </c:strCache>
            </c:strRef>
          </c:tx>
          <c:spPr>
            <a:solidFill>
              <a:srgbClr val="5C5854"/>
            </a:solidFill>
            <a:ln>
              <a:noFill/>
            </a:ln>
          </c:spPr>
          <c:invertIfNegative val="0"/>
          <c:dLbls>
            <c:dLbl>
              <c:idx val="8"/>
              <c:numFmt formatCode="#,##0.0" sourceLinked="0"/>
              <c:spPr>
                <a:noFill/>
              </c:spPr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C78-493D-AEA5-486360475336}"/>
                </c:ext>
              </c:extLst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2_1'!$A$7:$A$17</c:f>
              <c:strCache>
                <c:ptCount val="11"/>
                <c:pt idx="0">
                  <c:v>Stormarn</c:v>
                </c:pt>
                <c:pt idx="1">
                  <c:v>Steinburg</c:v>
                </c:pt>
                <c:pt idx="2">
                  <c:v>Segeberg</c:v>
                </c:pt>
                <c:pt idx="3">
                  <c:v>Schleswig-Flensburg</c:v>
                </c:pt>
                <c:pt idx="4">
                  <c:v>Rendsburg-Eckernförde</c:v>
                </c:pt>
                <c:pt idx="5">
                  <c:v>Plön</c:v>
                </c:pt>
                <c:pt idx="6">
                  <c:v>Pinneberg</c:v>
                </c:pt>
                <c:pt idx="7">
                  <c:v>Ostholstein</c:v>
                </c:pt>
                <c:pt idx="8">
                  <c:v>Nordfriesland</c:v>
                </c:pt>
                <c:pt idx="9">
                  <c:v>Herzogtum Lauenburg</c:v>
                </c:pt>
                <c:pt idx="10">
                  <c:v>Dithmarschen</c:v>
                </c:pt>
              </c:strCache>
            </c:strRef>
          </c:cat>
          <c:val>
            <c:numRef>
              <c:f>'Grafikdaten 2_1'!$D$7:$D$17</c:f>
              <c:numCache>
                <c:formatCode>General</c:formatCode>
                <c:ptCount val="11"/>
                <c:pt idx="0">
                  <c:v>23.585405409810679</c:v>
                </c:pt>
                <c:pt idx="1">
                  <c:v>23.338657780699005</c:v>
                </c:pt>
                <c:pt idx="2">
                  <c:v>22.246790299572041</c:v>
                </c:pt>
                <c:pt idx="3">
                  <c:v>24.508952448245573</c:v>
                </c:pt>
                <c:pt idx="4">
                  <c:v>24.155506370153557</c:v>
                </c:pt>
                <c:pt idx="5">
                  <c:v>26.897838642269463</c:v>
                </c:pt>
                <c:pt idx="6">
                  <c:v>22.323027336755402</c:v>
                </c:pt>
                <c:pt idx="7">
                  <c:v>28.22230142465374</c:v>
                </c:pt>
                <c:pt idx="8">
                  <c:v>24.804249224158511</c:v>
                </c:pt>
                <c:pt idx="9">
                  <c:v>22.718965834906061</c:v>
                </c:pt>
                <c:pt idx="10">
                  <c:v>25.470817875777229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78-493D-AEA5-4863604753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95598216"/>
        <c:axId val="395591944"/>
      </c:barChart>
      <c:catAx>
        <c:axId val="395598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591944"/>
        <c:crosses val="autoZero"/>
        <c:auto val="1"/>
        <c:lblAlgn val="ctr"/>
        <c:lblOffset val="100"/>
        <c:noMultiLvlLbl val="0"/>
      </c:catAx>
      <c:valAx>
        <c:axId val="395591944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598216"/>
        <c:crosses val="autoZero"/>
        <c:crossBetween val="between"/>
      </c:valAx>
      <c:spPr>
        <a:noFill/>
      </c:spPr>
    </c:plotArea>
    <c:legend>
      <c:legendPos val="r"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Ausgewählte Gemeinden</a:t>
            </a: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2_1'!$B$18</c:f>
              <c:strCache>
                <c:ptCount val="1"/>
                <c:pt idx="0">
                  <c:v>unter 18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2_1'!$A$19:$A$36</c:f>
              <c:strCache>
                <c:ptCount val="18"/>
                <c:pt idx="0">
                  <c:v>Reinbek, Stadt</c:v>
                </c:pt>
                <c:pt idx="1">
                  <c:v>Bad Oldesloe, Stadt</c:v>
                </c:pt>
                <c:pt idx="2">
                  <c:v>Ahrensburg, Stadt</c:v>
                </c:pt>
                <c:pt idx="3">
                  <c:v>Itzehoe, Stadt</c:v>
                </c:pt>
                <c:pt idx="4">
                  <c:v>Norderstedt, Stadt</c:v>
                </c:pt>
                <c:pt idx="5">
                  <c:v>Kaltenkirchen, Stadt</c:v>
                </c:pt>
                <c:pt idx="6">
                  <c:v>Henstedt-Ulzburg</c:v>
                </c:pt>
                <c:pt idx="7">
                  <c:v>Schleswig, Stadt</c:v>
                </c:pt>
                <c:pt idx="8">
                  <c:v>Rendsburg, Stadt</c:v>
                </c:pt>
                <c:pt idx="9">
                  <c:v>Eckernförde, Stadt</c:v>
                </c:pt>
                <c:pt idx="10">
                  <c:v>Wedel, Stadt</c:v>
                </c:pt>
                <c:pt idx="11">
                  <c:v>Quickborn, Stadt</c:v>
                </c:pt>
                <c:pt idx="12">
                  <c:v>Pinneberg, Stadt</c:v>
                </c:pt>
                <c:pt idx="13">
                  <c:v>Elmshorn, Stadt</c:v>
                </c:pt>
                <c:pt idx="14">
                  <c:v>Bad Schwartau, Stadt</c:v>
                </c:pt>
                <c:pt idx="15">
                  <c:v>Husum, Stadt</c:v>
                </c:pt>
                <c:pt idx="16">
                  <c:v>Geesthacht, Stadt</c:v>
                </c:pt>
                <c:pt idx="17">
                  <c:v>Heide, Stadt</c:v>
                </c:pt>
              </c:strCache>
            </c:strRef>
          </c:cat>
          <c:val>
            <c:numRef>
              <c:f>'Grafikdaten 2_1'!$B$19:$B$36</c:f>
              <c:numCache>
                <c:formatCode>General</c:formatCode>
                <c:ptCount val="18"/>
                <c:pt idx="0">
                  <c:v>16.702620504296778</c:v>
                </c:pt>
                <c:pt idx="1">
                  <c:v>17.366450625981241</c:v>
                </c:pt>
                <c:pt idx="2">
                  <c:v>17.481944972369227</c:v>
                </c:pt>
                <c:pt idx="3">
                  <c:v>16.308271856851359</c:v>
                </c:pt>
                <c:pt idx="4">
                  <c:v>16.088037801541905</c:v>
                </c:pt>
                <c:pt idx="5">
                  <c:v>19.015997585270146</c:v>
                </c:pt>
                <c:pt idx="6">
                  <c:v>17.873110496061315</c:v>
                </c:pt>
                <c:pt idx="7">
                  <c:v>15.566444531556254</c:v>
                </c:pt>
                <c:pt idx="8">
                  <c:v>18.949511681678572</c:v>
                </c:pt>
                <c:pt idx="9">
                  <c:v>13.628146293978585</c:v>
                </c:pt>
                <c:pt idx="10">
                  <c:v>15.779918596820005</c:v>
                </c:pt>
                <c:pt idx="11">
                  <c:v>17.547126958891663</c:v>
                </c:pt>
                <c:pt idx="12">
                  <c:v>17.567598559732129</c:v>
                </c:pt>
                <c:pt idx="13">
                  <c:v>17.923455854490335</c:v>
                </c:pt>
                <c:pt idx="14">
                  <c:v>13.758389261744966</c:v>
                </c:pt>
                <c:pt idx="15">
                  <c:v>14.647755345429763</c:v>
                </c:pt>
                <c:pt idx="16">
                  <c:v>17.05824534703066</c:v>
                </c:pt>
                <c:pt idx="17">
                  <c:v>15.226149056949275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F0-4824-BDB8-E2A88CBC7ECC}"/>
            </c:ext>
          </c:extLst>
        </c:ser>
        <c:ser>
          <c:idx val="1"/>
          <c:order val="1"/>
          <c:tx>
            <c:strRef>
              <c:f>'Grafikdaten 2_1'!$C$18</c:f>
              <c:strCache>
                <c:ptCount val="1"/>
                <c:pt idx="0">
                  <c:v>18-64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2_1'!$A$19:$A$36</c:f>
              <c:strCache>
                <c:ptCount val="18"/>
                <c:pt idx="0">
                  <c:v>Reinbek, Stadt</c:v>
                </c:pt>
                <c:pt idx="1">
                  <c:v>Bad Oldesloe, Stadt</c:v>
                </c:pt>
                <c:pt idx="2">
                  <c:v>Ahrensburg, Stadt</c:v>
                </c:pt>
                <c:pt idx="3">
                  <c:v>Itzehoe, Stadt</c:v>
                </c:pt>
                <c:pt idx="4">
                  <c:v>Norderstedt, Stadt</c:v>
                </c:pt>
                <c:pt idx="5">
                  <c:v>Kaltenkirchen, Stadt</c:v>
                </c:pt>
                <c:pt idx="6">
                  <c:v>Henstedt-Ulzburg</c:v>
                </c:pt>
                <c:pt idx="7">
                  <c:v>Schleswig, Stadt</c:v>
                </c:pt>
                <c:pt idx="8">
                  <c:v>Rendsburg, Stadt</c:v>
                </c:pt>
                <c:pt idx="9">
                  <c:v>Eckernförde, Stadt</c:v>
                </c:pt>
                <c:pt idx="10">
                  <c:v>Wedel, Stadt</c:v>
                </c:pt>
                <c:pt idx="11">
                  <c:v>Quickborn, Stadt</c:v>
                </c:pt>
                <c:pt idx="12">
                  <c:v>Pinneberg, Stadt</c:v>
                </c:pt>
                <c:pt idx="13">
                  <c:v>Elmshorn, Stadt</c:v>
                </c:pt>
                <c:pt idx="14">
                  <c:v>Bad Schwartau, Stadt</c:v>
                </c:pt>
                <c:pt idx="15">
                  <c:v>Husum, Stadt</c:v>
                </c:pt>
                <c:pt idx="16">
                  <c:v>Geesthacht, Stadt</c:v>
                </c:pt>
                <c:pt idx="17">
                  <c:v>Heide, Stadt</c:v>
                </c:pt>
              </c:strCache>
            </c:strRef>
          </c:cat>
          <c:val>
            <c:numRef>
              <c:f>'Grafikdaten 2_1'!$C$19:$C$36</c:f>
              <c:numCache>
                <c:formatCode>General</c:formatCode>
                <c:ptCount val="18"/>
                <c:pt idx="0">
                  <c:v>57.937546415814971</c:v>
                </c:pt>
                <c:pt idx="1">
                  <c:v>60.392093716033969</c:v>
                </c:pt>
                <c:pt idx="2">
                  <c:v>58.115259787725506</c:v>
                </c:pt>
                <c:pt idx="3">
                  <c:v>59.41924344686862</c:v>
                </c:pt>
                <c:pt idx="4">
                  <c:v>59.859487689629447</c:v>
                </c:pt>
                <c:pt idx="5">
                  <c:v>61.554051140528649</c:v>
                </c:pt>
                <c:pt idx="6">
                  <c:v>58.906394152295789</c:v>
                </c:pt>
                <c:pt idx="7">
                  <c:v>58.502548020384168</c:v>
                </c:pt>
                <c:pt idx="8">
                  <c:v>60.085585119232491</c:v>
                </c:pt>
                <c:pt idx="9">
                  <c:v>54.966856719046952</c:v>
                </c:pt>
                <c:pt idx="10">
                  <c:v>58.926532165968794</c:v>
                </c:pt>
                <c:pt idx="11">
                  <c:v>58.996138996138995</c:v>
                </c:pt>
                <c:pt idx="12">
                  <c:v>61.199917436873605</c:v>
                </c:pt>
                <c:pt idx="13">
                  <c:v>61.961269220797348</c:v>
                </c:pt>
                <c:pt idx="14">
                  <c:v>55.793525463876826</c:v>
                </c:pt>
                <c:pt idx="15">
                  <c:v>58.795468097793673</c:v>
                </c:pt>
                <c:pt idx="16">
                  <c:v>59.982878341101497</c:v>
                </c:pt>
                <c:pt idx="17">
                  <c:v>60.501739608130379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AF0-4824-BDB8-E2A88CBC7ECC}"/>
            </c:ext>
          </c:extLst>
        </c:ser>
        <c:ser>
          <c:idx val="2"/>
          <c:order val="2"/>
          <c:tx>
            <c:strRef>
              <c:f>'Grafikdaten 2_1'!$D$18</c:f>
              <c:strCache>
                <c:ptCount val="1"/>
                <c:pt idx="0">
                  <c:v>65 und älter</c:v>
                </c:pt>
              </c:strCache>
            </c:strRef>
          </c:tx>
          <c:spPr>
            <a:solidFill>
              <a:srgbClr val="5C5854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2_1'!$A$19:$A$36</c:f>
              <c:strCache>
                <c:ptCount val="18"/>
                <c:pt idx="0">
                  <c:v>Reinbek, Stadt</c:v>
                </c:pt>
                <c:pt idx="1">
                  <c:v>Bad Oldesloe, Stadt</c:v>
                </c:pt>
                <c:pt idx="2">
                  <c:v>Ahrensburg, Stadt</c:v>
                </c:pt>
                <c:pt idx="3">
                  <c:v>Itzehoe, Stadt</c:v>
                </c:pt>
                <c:pt idx="4">
                  <c:v>Norderstedt, Stadt</c:v>
                </c:pt>
                <c:pt idx="5">
                  <c:v>Kaltenkirchen, Stadt</c:v>
                </c:pt>
                <c:pt idx="6">
                  <c:v>Henstedt-Ulzburg</c:v>
                </c:pt>
                <c:pt idx="7">
                  <c:v>Schleswig, Stadt</c:v>
                </c:pt>
                <c:pt idx="8">
                  <c:v>Rendsburg, Stadt</c:v>
                </c:pt>
                <c:pt idx="9">
                  <c:v>Eckernförde, Stadt</c:v>
                </c:pt>
                <c:pt idx="10">
                  <c:v>Wedel, Stadt</c:v>
                </c:pt>
                <c:pt idx="11">
                  <c:v>Quickborn, Stadt</c:v>
                </c:pt>
                <c:pt idx="12">
                  <c:v>Pinneberg, Stadt</c:v>
                </c:pt>
                <c:pt idx="13">
                  <c:v>Elmshorn, Stadt</c:v>
                </c:pt>
                <c:pt idx="14">
                  <c:v>Bad Schwartau, Stadt</c:v>
                </c:pt>
                <c:pt idx="15">
                  <c:v>Husum, Stadt</c:v>
                </c:pt>
                <c:pt idx="16">
                  <c:v>Geesthacht, Stadt</c:v>
                </c:pt>
                <c:pt idx="17">
                  <c:v>Heide, Stadt</c:v>
                </c:pt>
              </c:strCache>
            </c:strRef>
          </c:cat>
          <c:val>
            <c:numRef>
              <c:f>'Grafikdaten 2_1'!$D$19:$D$36</c:f>
              <c:numCache>
                <c:formatCode>General</c:formatCode>
                <c:ptCount val="18"/>
                <c:pt idx="0">
                  <c:v>25.359833079888251</c:v>
                </c:pt>
                <c:pt idx="1">
                  <c:v>22.241455657984783</c:v>
                </c:pt>
                <c:pt idx="2">
                  <c:v>24.402795239905267</c:v>
                </c:pt>
                <c:pt idx="3">
                  <c:v>24.272484696280021</c:v>
                </c:pt>
                <c:pt idx="4">
                  <c:v>24.052474508828649</c:v>
                </c:pt>
                <c:pt idx="5">
                  <c:v>19.429951274201198</c:v>
                </c:pt>
                <c:pt idx="6">
                  <c:v>23.220495351642892</c:v>
                </c:pt>
                <c:pt idx="7">
                  <c:v>25.931007448059585</c:v>
                </c:pt>
                <c:pt idx="8">
                  <c:v>20.964903199088933</c:v>
                </c:pt>
                <c:pt idx="9">
                  <c:v>31.40499698697446</c:v>
                </c:pt>
                <c:pt idx="10">
                  <c:v>25.293549237211209</c:v>
                </c:pt>
                <c:pt idx="11">
                  <c:v>23.456734044969338</c:v>
                </c:pt>
                <c:pt idx="12">
                  <c:v>21.232484003394262</c:v>
                </c:pt>
                <c:pt idx="13">
                  <c:v>20.115274924712313</c:v>
                </c:pt>
                <c:pt idx="14">
                  <c:v>30.448085274378204</c:v>
                </c:pt>
                <c:pt idx="15">
                  <c:v>26.556776556776558</c:v>
                </c:pt>
                <c:pt idx="16">
                  <c:v>22.958876311867847</c:v>
                </c:pt>
                <c:pt idx="17">
                  <c:v>24.272111334920343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AF0-4824-BDB8-E2A88CBC7E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395593904"/>
        <c:axId val="395595864"/>
      </c:barChart>
      <c:catAx>
        <c:axId val="3955939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595864"/>
        <c:crosses val="autoZero"/>
        <c:auto val="1"/>
        <c:lblAlgn val="ctr"/>
        <c:lblOffset val="100"/>
        <c:noMultiLvlLbl val="0"/>
      </c:catAx>
      <c:valAx>
        <c:axId val="395595864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593904"/>
        <c:crosses val="autoZero"/>
        <c:crossBetween val="between"/>
      </c:valAx>
      <c:spPr>
        <a:noFill/>
      </c:spPr>
    </c:plotArea>
    <c:legend>
      <c:legendPos val="r"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Kreisfreie Städte und Kreise</a:t>
            </a:r>
          </a:p>
        </c:rich>
      </c:tx>
      <c:layout>
        <c:manualLayout>
          <c:xMode val="edge"/>
          <c:yMode val="edge"/>
          <c:x val="1.5592447495787198E-2"/>
          <c:y val="1.937984496124031E-2"/>
        </c:manualLayout>
      </c:layout>
      <c:overlay val="1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Kreise</c:v>
          </c:tx>
          <c:spPr>
            <a:ln w="38100">
              <a:solidFill>
                <a:srgbClr val="D92401"/>
              </a:solidFill>
            </a:ln>
          </c:spPr>
          <c:marker>
            <c:symbol val="none"/>
          </c:marker>
          <c:dLbls>
            <c:numFmt formatCode="#,##0.0" sourceLinked="0"/>
            <c:spPr>
              <a:solidFill>
                <a:srgbClr val="EBEBEB"/>
              </a:solidFill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('Tabelle 2_1'!$A$8:$A$11,'Tabelle 2_1'!$A$13:$A$23)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2_1'!$A$40:$A$54</c:f>
              <c:numCache>
                <c:formatCode>General</c:formatCode>
                <c:ptCount val="15"/>
                <c:pt idx="0">
                  <c:v>42.463034912690837</c:v>
                </c:pt>
                <c:pt idx="1">
                  <c:v>42.357701538723944</c:v>
                </c:pt>
                <c:pt idx="2">
                  <c:v>45.430228364551013</c:v>
                </c:pt>
                <c:pt idx="3">
                  <c:v>44.969306631780213</c:v>
                </c:pt>
                <c:pt idx="4">
                  <c:v>46.770928349095684</c:v>
                </c:pt>
                <c:pt idx="5">
                  <c:v>45.379588086784615</c:v>
                </c:pt>
                <c:pt idx="6">
                  <c:v>46.540862974456914</c:v>
                </c:pt>
                <c:pt idx="7">
                  <c:v>48.787089013632716</c:v>
                </c:pt>
                <c:pt idx="8">
                  <c:v>45.119173425984684</c:v>
                </c:pt>
                <c:pt idx="9">
                  <c:v>47.727393647782741</c:v>
                </c:pt>
                <c:pt idx="10">
                  <c:v>46.130491246246194</c:v>
                </c:pt>
                <c:pt idx="11">
                  <c:v>46.11526798463192</c:v>
                </c:pt>
                <c:pt idx="12">
                  <c:v>45.120402995720397</c:v>
                </c:pt>
                <c:pt idx="13">
                  <c:v>46.133545546953222</c:v>
                </c:pt>
                <c:pt idx="14">
                  <c:v>45.86079802449818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96-44B3-9449-791FA46CBC8B}"/>
            </c:ext>
          </c:extLst>
        </c:ser>
        <c:ser>
          <c:idx val="1"/>
          <c:order val="1"/>
          <c:tx>
            <c:v>Schleswig-Holstein</c:v>
          </c:tx>
          <c:spPr>
            <a:ln w="25400">
              <a:solidFill>
                <a:srgbClr val="224169"/>
              </a:solidFill>
              <a:prstDash val="dash"/>
            </a:ln>
          </c:spPr>
          <c:marker>
            <c:symbol val="none"/>
          </c:marker>
          <c:cat>
            <c:strRef>
              <c:f>('Tabelle 2_1'!$A$8:$A$11,'Tabelle 2_1'!$A$13:$A$23)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2_1'!$B$40:$B$54</c:f>
              <c:numCache>
                <c:formatCode>General</c:formatCode>
                <c:ptCount val="15"/>
                <c:pt idx="0">
                  <c:v>45.639921047363025</c:v>
                </c:pt>
                <c:pt idx="1">
                  <c:v>45.639921047363025</c:v>
                </c:pt>
                <c:pt idx="2">
                  <c:v>45.639921047363025</c:v>
                </c:pt>
                <c:pt idx="3">
                  <c:v>45.639921047363025</c:v>
                </c:pt>
                <c:pt idx="4">
                  <c:v>45.639921047363025</c:v>
                </c:pt>
                <c:pt idx="5">
                  <c:v>45.639921047363025</c:v>
                </c:pt>
                <c:pt idx="6">
                  <c:v>45.639921047363025</c:v>
                </c:pt>
                <c:pt idx="7">
                  <c:v>45.639921047363025</c:v>
                </c:pt>
                <c:pt idx="8">
                  <c:v>45.639921047363025</c:v>
                </c:pt>
                <c:pt idx="9">
                  <c:v>45.639921047363025</c:v>
                </c:pt>
                <c:pt idx="10">
                  <c:v>45.639921047363025</c:v>
                </c:pt>
                <c:pt idx="11">
                  <c:v>45.639921047363025</c:v>
                </c:pt>
                <c:pt idx="12">
                  <c:v>45.639921047363025</c:v>
                </c:pt>
                <c:pt idx="13">
                  <c:v>45.639921047363025</c:v>
                </c:pt>
                <c:pt idx="14">
                  <c:v>45.639921047363025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96-44B3-9449-791FA46CBC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95597040"/>
        <c:axId val="395597824"/>
      </c:radarChart>
      <c:catAx>
        <c:axId val="39559704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395597824"/>
        <c:crosses val="autoZero"/>
        <c:auto val="1"/>
        <c:lblAlgn val="ctr"/>
        <c:lblOffset val="100"/>
        <c:noMultiLvlLbl val="0"/>
      </c:catAx>
      <c:valAx>
        <c:axId val="395597824"/>
        <c:scaling>
          <c:orientation val="minMax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cross"/>
        <c:minorTickMark val="none"/>
        <c:tickLblPos val="none"/>
        <c:spPr>
          <a:noFill/>
          <a:ln w="3175">
            <a:solidFill>
              <a:srgbClr val="1E4B7D"/>
            </a:solidFill>
          </a:ln>
        </c:spPr>
        <c:txPr>
          <a:bodyPr/>
          <a:lstStyle/>
          <a:p>
            <a:pPr>
              <a:defRPr b="1"/>
            </a:pPr>
            <a:endParaRPr lang="de-DE"/>
          </a:p>
        </c:txPr>
        <c:crossAx val="395597040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527081457812943"/>
          <c:y val="0.90239526745203358"/>
          <c:w val="0.30753073969202127"/>
          <c:h val="9.0581191885897985E-2"/>
        </c:manualLayout>
      </c:layout>
      <c:overlay val="1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3_1'!$B$1</c:f>
              <c:strCache>
                <c:ptCount val="1"/>
                <c:pt idx="0">
                  <c:v>Überschuss der Geborenen (+) bzw. Gestorbenen (-)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'Grafikdaten 3_1'!$A$2:$A$5</c:f>
              <c:strCache>
                <c:ptCount val="4"/>
                <c:pt idx="0">
                  <c:v>LÜBECK</c:v>
                </c:pt>
                <c:pt idx="1">
                  <c:v>NEUMÜNSTER</c:v>
                </c:pt>
                <c:pt idx="2">
                  <c:v>FLENSBURG</c:v>
                </c:pt>
                <c:pt idx="3">
                  <c:v>KIEL</c:v>
                </c:pt>
              </c:strCache>
            </c:strRef>
          </c:cat>
          <c:val>
            <c:numRef>
              <c:f>'Grafikdaten 3_1'!$B$2:$B$5</c:f>
              <c:numCache>
                <c:formatCode>General</c:formatCode>
                <c:ptCount val="4"/>
                <c:pt idx="0">
                  <c:v>-5.062951677709604</c:v>
                </c:pt>
                <c:pt idx="1">
                  <c:v>-4.163731508503572</c:v>
                </c:pt>
                <c:pt idx="2">
                  <c:v>-2.359707176802432</c:v>
                </c:pt>
                <c:pt idx="3">
                  <c:v>-1.124905073443712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25-4A27-88E3-7B21B084C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396926928"/>
        <c:axId val="396920264"/>
      </c:barChart>
      <c:catAx>
        <c:axId val="3969269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 anchor="t" anchorCtr="1"/>
          <a:lstStyle/>
          <a:p>
            <a:pPr>
              <a:defRPr sz="800"/>
            </a:pPr>
            <a:endParaRPr lang="de-DE"/>
          </a:p>
        </c:txPr>
        <c:crossAx val="396920264"/>
        <c:crosses val="autoZero"/>
        <c:auto val="1"/>
        <c:lblAlgn val="ctr"/>
        <c:lblOffset val="100"/>
        <c:noMultiLvlLbl val="0"/>
      </c:catAx>
      <c:valAx>
        <c:axId val="39692026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3969269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7</xdr:col>
      <xdr:colOff>1447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118091</xdr:rowOff>
    </xdr:from>
    <xdr:to>
      <xdr:col>7</xdr:col>
      <xdr:colOff>0</xdr:colOff>
      <xdr:row>50</xdr:row>
      <xdr:rowOff>154899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71291"/>
          <a:ext cx="6444000" cy="31133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276224</xdr:colOff>
      <xdr:row>31</xdr:row>
      <xdr:rowOff>47625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0" y="0"/>
          <a:ext cx="3476624" cy="5067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432000" rtlCol="0" anchor="t"/>
        <a:lstStyle/>
        <a:p>
          <a:pPr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die Fortschreibung des Bevölkerungsbestandes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Fassung vom 20. April 2013 (BGBl. I. S. 826),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zuletzt geändert durch Artikel 9 des Gesetzes vom 18. Dezember 2018 (BGBl. I S. 2639).</a:t>
          </a:r>
        </a:p>
        <a:p>
          <a:pPr marL="0" indent="0"/>
          <a:endParaRPr lang="de-DE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9. Mai 2011 mit den Zu- und Fortzügen (Statistik der räumlichen  Bevölkerungsbewegung) und den Geburten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Sterbefällen (Statistik der natürlichen Bevölkerungsbewegung) ermittelt.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Geburten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Sterbefälle ausgewertet; Grundlage der räumlichen Bevölkerungsbewegung sind die bei den Meldebehörden anfallenden Meldescheine und Erklärungen über die Aufgabe bzw. Änderung der Hauptwohnung.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seiner Fachserie 1 „Bevölkerung und Erwerbstätigkeit",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Reihe 1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„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Gebiet und Bevölkerung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</a:p>
        <a:p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e-DE" sz="10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 eaLnBrk="1" fontAlgn="auto" latinLnBrk="0" hangingPunct="1">
            <a:spcAft>
              <a:spcPts val="600"/>
            </a:spcAft>
          </a:pP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Methodische Erläuterung bei der Ausweisung der Merkmalsausprägung „Divers“: </a:t>
          </a:r>
        </a:p>
        <a:p>
          <a:pPr eaLnBrk="1" fontAlgn="auto" latinLnBrk="0" hangingPunct="1"/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Merkmalsausprägung "divers" wird nicht gesondert fortgeschrieben, sondern durch ein definiertes Umschlüsselungsverfahren auf männlich und weiblich verteilt.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indent="-180000" algn="l" defTabSz="0">
            <a:spcBef>
              <a:spcPts val="1200"/>
            </a:spcBef>
            <a:tabLst>
              <a:tab pos="180000" algn="l"/>
            </a:tabLst>
          </a:pPr>
          <a:r>
            <a:rPr lang="de-DE" sz="1000" b="0" i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                                                                                                        </a:t>
          </a:r>
        </a:p>
        <a:p>
          <a:pPr marL="0"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4</xdr:row>
      <xdr:rowOff>9523</xdr:rowOff>
    </xdr:from>
    <xdr:to>
      <xdr:col>7</xdr:col>
      <xdr:colOff>769104</xdr:colOff>
      <xdr:row>52</xdr:row>
      <xdr:rowOff>148566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33" t="11174" r="7849" b="13920"/>
        <a:stretch/>
      </xdr:blipFill>
      <xdr:spPr>
        <a:xfrm>
          <a:off x="28574" y="695323"/>
          <a:ext cx="6341230" cy="79114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6052</xdr:colOff>
      <xdr:row>1</xdr:row>
      <xdr:rowOff>166137</xdr:rowOff>
    </xdr:from>
    <xdr:to>
      <xdr:col>11</xdr:col>
      <xdr:colOff>15240</xdr:colOff>
      <xdr:row>14</xdr:row>
      <xdr:rowOff>60960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14435</xdr:colOff>
      <xdr:row>15</xdr:row>
      <xdr:rowOff>155130</xdr:rowOff>
    </xdr:from>
    <xdr:to>
      <xdr:col>11</xdr:col>
      <xdr:colOff>10235</xdr:colOff>
      <xdr:row>29</xdr:row>
      <xdr:rowOff>166074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252</xdr:colOff>
      <xdr:row>31</xdr:row>
      <xdr:rowOff>124542</xdr:rowOff>
    </xdr:from>
    <xdr:to>
      <xdr:col>11</xdr:col>
      <xdr:colOff>0</xdr:colOff>
      <xdr:row>52</xdr:row>
      <xdr:rowOff>152322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</xdr:row>
      <xdr:rowOff>152400</xdr:rowOff>
    </xdr:from>
    <xdr:to>
      <xdr:col>14</xdr:col>
      <xdr:colOff>0</xdr:colOff>
      <xdr:row>25</xdr:row>
      <xdr:rowOff>7620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6052</xdr:colOff>
      <xdr:row>1</xdr:row>
      <xdr:rowOff>166137</xdr:rowOff>
    </xdr:from>
    <xdr:to>
      <xdr:col>12</xdr:col>
      <xdr:colOff>15240</xdr:colOff>
      <xdr:row>14</xdr:row>
      <xdr:rowOff>60960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14435</xdr:colOff>
      <xdr:row>15</xdr:row>
      <xdr:rowOff>155130</xdr:rowOff>
    </xdr:from>
    <xdr:to>
      <xdr:col>12</xdr:col>
      <xdr:colOff>10235</xdr:colOff>
      <xdr:row>29</xdr:row>
      <xdr:rowOff>166074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252</xdr:colOff>
      <xdr:row>31</xdr:row>
      <xdr:rowOff>124542</xdr:rowOff>
    </xdr:from>
    <xdr:to>
      <xdr:col>12</xdr:col>
      <xdr:colOff>0</xdr:colOff>
      <xdr:row>52</xdr:row>
      <xdr:rowOff>99060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152400</xdr:rowOff>
    </xdr:from>
    <xdr:to>
      <xdr:col>15</xdr:col>
      <xdr:colOff>0</xdr:colOff>
      <xdr:row>25</xdr:row>
      <xdr:rowOff>7620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15240</xdr:colOff>
      <xdr:row>26</xdr:row>
      <xdr:rowOff>160020</xdr:rowOff>
    </xdr:from>
    <xdr:to>
      <xdr:col>14</xdr:col>
      <xdr:colOff>4632960</xdr:colOff>
      <xdr:row>33</xdr:row>
      <xdr:rowOff>114300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 txBox="1"/>
      </xdr:nvSpPr>
      <xdr:spPr>
        <a:xfrm>
          <a:off x="12573000" y="4572000"/>
          <a:ext cx="5433060" cy="1127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spcAft>
              <a:spcPts val="600"/>
            </a:spcAft>
          </a:pP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Anmerkungen zu den Daten</a:t>
          </a:r>
        </a:p>
        <a:p>
          <a:pPr>
            <a:spcAft>
              <a:spcPts val="0"/>
            </a:spcAft>
          </a:pPr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Jugendquotient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90000">
            <a:spcAft>
              <a:spcPts val="600"/>
            </a:spcAft>
          </a:pP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Der Jugendquotient ist die Anzahl der „unter 20-Jährigen“ je 100 Einw. im Alter von „20 bis 64 Jahren“.</a:t>
          </a: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Altenquotient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90000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Der Altenquotient ist die Anzahl der „65-Jährigen oder älteren“ je 100 Einw. im Alter von „20 bis 64 Jahren“.</a:t>
          </a:r>
        </a:p>
      </xdr:txBody>
    </xdr:sp>
    <xdr:clientData/>
  </xdr:twoCellAnchor>
  <xdr:twoCellAnchor>
    <xdr:from>
      <xdr:col>14</xdr:col>
      <xdr:colOff>53340</xdr:colOff>
      <xdr:row>22</xdr:row>
      <xdr:rowOff>129540</xdr:rowOff>
    </xdr:from>
    <xdr:to>
      <xdr:col>14</xdr:col>
      <xdr:colOff>2026920</xdr:colOff>
      <xdr:row>24</xdr:row>
      <xdr:rowOff>99060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13685520" y="3947160"/>
          <a:ext cx="197358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Grafikmittelpunkt beginnt bei 35 Jahren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6052</xdr:colOff>
      <xdr:row>2</xdr:row>
      <xdr:rowOff>13737</xdr:rowOff>
    </xdr:from>
    <xdr:to>
      <xdr:col>12</xdr:col>
      <xdr:colOff>15240</xdr:colOff>
      <xdr:row>14</xdr:row>
      <xdr:rowOff>76200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14435</xdr:colOff>
      <xdr:row>16</xdr:row>
      <xdr:rowOff>2730</xdr:rowOff>
    </xdr:from>
    <xdr:to>
      <xdr:col>12</xdr:col>
      <xdr:colOff>10235</xdr:colOff>
      <xdr:row>30</xdr:row>
      <xdr:rowOff>13674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252</xdr:colOff>
      <xdr:row>31</xdr:row>
      <xdr:rowOff>139782</xdr:rowOff>
    </xdr:from>
    <xdr:to>
      <xdr:col>12</xdr:col>
      <xdr:colOff>0</xdr:colOff>
      <xdr:row>52</xdr:row>
      <xdr:rowOff>114300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25</xdr:row>
      <xdr:rowOff>22860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15240</xdr:colOff>
      <xdr:row>27</xdr:row>
      <xdr:rowOff>7621</xdr:rowOff>
    </xdr:from>
    <xdr:to>
      <xdr:col>15</xdr:col>
      <xdr:colOff>0</xdr:colOff>
      <xdr:row>39</xdr:row>
      <xdr:rowOff>104775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 txBox="1"/>
      </xdr:nvSpPr>
      <xdr:spPr>
        <a:xfrm>
          <a:off x="12226290" y="4608196"/>
          <a:ext cx="5290185" cy="20402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spcAft>
              <a:spcPts val="600"/>
            </a:spcAft>
          </a:pP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Anmerkungen zu den Daten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Eheschließungen</a:t>
          </a:r>
        </a:p>
        <a:p>
          <a:pPr marL="9000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Auswertung nach Ort der Eheschließung, nicht nach Wohnort der Eheschließenden. Aus diesem Grund </a:t>
          </a:r>
          <a:b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Eheschließungen auf Gemeindeebene nicht ausgewiesen. </a:t>
          </a:r>
          <a:b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Einschließlich Eheschließungen von Personen gleichen Geschlechts.</a:t>
          </a:r>
        </a:p>
        <a:p>
          <a:pPr indent="0"/>
          <a:r>
            <a:rPr lang="de-DE" sz="800" b="1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de-DE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Eheschließungen je 1 000 Einw.</a:t>
          </a:r>
        </a:p>
        <a:p>
          <a:pPr marL="90000" indent="0">
            <a:spcAft>
              <a:spcPts val="600"/>
            </a:spcAft>
          </a:pPr>
          <a:r>
            <a:rPr lang="de-DE" sz="8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bezogen auf die volljährigen Einw.</a:t>
          </a: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Geburtenziffer</a:t>
          </a:r>
        </a:p>
        <a:p>
          <a:pPr marL="90000"/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Geburtenziffer gibt die Zahl der lebend geborenen Kinder an, die im Durchschnitt eine Frau </a:t>
          </a:r>
          <a:b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ihrem Leben zur Welt bringt. Sie ist die Summe der altersspezifischen Geburtenziffern für alle Frauen </a:t>
          </a:r>
          <a:b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gebärfähigen Alter von 15 bis 44 Jahren.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  <xdr:twoCellAnchor>
    <xdr:from>
      <xdr:col>14</xdr:col>
      <xdr:colOff>15240</xdr:colOff>
      <xdr:row>22</xdr:row>
      <xdr:rowOff>152400</xdr:rowOff>
    </xdr:from>
    <xdr:to>
      <xdr:col>14</xdr:col>
      <xdr:colOff>2156460</xdr:colOff>
      <xdr:row>24</xdr:row>
      <xdr:rowOff>121920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 txBox="1"/>
      </xdr:nvSpPr>
      <xdr:spPr>
        <a:xfrm>
          <a:off x="13411200" y="4122420"/>
          <a:ext cx="214122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Grafikmittelpunkt beginnt bei 1 Kind je Frau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6052</xdr:colOff>
      <xdr:row>2</xdr:row>
      <xdr:rowOff>6116</xdr:rowOff>
    </xdr:from>
    <xdr:to>
      <xdr:col>12</xdr:col>
      <xdr:colOff>15240</xdr:colOff>
      <xdr:row>12</xdr:row>
      <xdr:rowOff>68016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792309</xdr:colOff>
      <xdr:row>13</xdr:row>
      <xdr:rowOff>99885</xdr:rowOff>
    </xdr:from>
    <xdr:to>
      <xdr:col>11</xdr:col>
      <xdr:colOff>4510796</xdr:colOff>
      <xdr:row>27</xdr:row>
      <xdr:rowOff>110829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15809</xdr:colOff>
      <xdr:row>28</xdr:row>
      <xdr:rowOff>138829</xdr:rowOff>
    </xdr:from>
    <xdr:to>
      <xdr:col>12</xdr:col>
      <xdr:colOff>15557</xdr:colOff>
      <xdr:row>49</xdr:row>
      <xdr:rowOff>52387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15240</xdr:colOff>
      <xdr:row>51</xdr:row>
      <xdr:rowOff>31740</xdr:rowOff>
    </xdr:from>
    <xdr:to>
      <xdr:col>12</xdr:col>
      <xdr:colOff>788445</xdr:colOff>
      <xdr:row>58</xdr:row>
      <xdr:rowOff>123825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 txBox="1"/>
      </xdr:nvSpPr>
      <xdr:spPr>
        <a:xfrm>
          <a:off x="6168390" y="8394690"/>
          <a:ext cx="6078630" cy="1263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spcBef>
              <a:spcPts val="0"/>
            </a:spcBef>
            <a:spcAft>
              <a:spcPts val="600"/>
            </a:spcAft>
          </a:pPr>
          <a:r>
            <a:rPr lang="de-DE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Anmerkungen zu den Daten</a:t>
          </a:r>
          <a:endParaRPr lang="de-DE" sz="800" b="1" baseline="30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Wanderungen</a:t>
          </a:r>
        </a:p>
        <a:p>
          <a:pPr marL="90000">
            <a:spcAft>
              <a:spcPts val="600"/>
            </a:spcAft>
          </a:pP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Zuzügen und Fortzügen handelt es sich bei den Kreisen um Zu- bzw. Fortzüge über die Kreisgrenzen und </a:t>
          </a:r>
          <a:b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kreisfreien Städten sowie bei den Gemeinden um Zu- bzw. Fortzüge über die Stadtgrenzen. </a:t>
          </a:r>
          <a:b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Gesamtwerten für die Kreise, kreisfreien Städte und Gemeinden wurden die Zu- bzw. Fortzüge jeweils summiert. </a:t>
          </a:r>
          <a:b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Zuzügen und Fortzügen für Schleswig-Holstein handelt es sich um Zu- bzw. Fortzüge über die Landesgrenze.</a:t>
          </a:r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Wanderungssaldo</a:t>
          </a:r>
        </a:p>
        <a:p>
          <a:pPr marL="90000"/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Zuzüge minus Fortzüge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me/LIS/LIS_Prod/Vorlagen/BG-Produktion/Sonderauswertung-Kreisvergleich/Kreisvergleich_Steuerung-Grafiken_Oliver_alta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_0"/>
      <sheetName val="Seite 1 - Titel_1"/>
      <sheetName val="Seite 2 - Impressum_1"/>
      <sheetName val="Seite 3 - Inhaltsverzeichnis_1"/>
      <sheetName val="Vorbemerkungen 2-spaltig_1"/>
      <sheetName val="Tabelle 1_1"/>
      <sheetName val="Grafikdaten 1_1"/>
      <sheetName val="Tabelle 2_1"/>
      <sheetName val="Grafikdaten 2_1"/>
      <sheetName val="Tabelle 3_1"/>
      <sheetName val="Grafikdaten 3_1"/>
      <sheetName val="Tabelle 4_1"/>
      <sheetName val="Grafikdaten 4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3">
          <cell r="A23" t="str">
            <v>Dithmarschen</v>
          </cell>
        </row>
        <row r="24">
          <cell r="A24" t="str">
            <v>Herzogtum Lauenburg</v>
          </cell>
        </row>
        <row r="25">
          <cell r="A25" t="str">
            <v>Nordfriesland</v>
          </cell>
        </row>
        <row r="26">
          <cell r="A26" t="str">
            <v>Ostholstein</v>
          </cell>
        </row>
        <row r="27">
          <cell r="A27" t="str">
            <v>Pinneberg</v>
          </cell>
        </row>
        <row r="28">
          <cell r="A28" t="str">
            <v>Plön</v>
          </cell>
        </row>
        <row r="29">
          <cell r="A29" t="str">
            <v>Rendsburg-Eckernförde</v>
          </cell>
        </row>
        <row r="30">
          <cell r="A30" t="str">
            <v>Schleswig-Flensburg</v>
          </cell>
        </row>
        <row r="31">
          <cell r="A31" t="str">
            <v>Segeberg</v>
          </cell>
        </row>
        <row r="32">
          <cell r="A32" t="str">
            <v>Steinburg</v>
          </cell>
        </row>
        <row r="33">
          <cell r="A33" t="str">
            <v>Stormann</v>
          </cell>
        </row>
      </sheetData>
      <sheetData sheetId="6">
        <row r="38">
          <cell r="A38" t="e">
            <v>#DIV/0!</v>
          </cell>
        </row>
      </sheetData>
      <sheetData sheetId="7">
        <row r="23">
          <cell r="A23" t="str">
            <v>Dithmarschen</v>
          </cell>
        </row>
      </sheetData>
      <sheetData sheetId="8">
        <row r="38">
          <cell r="A38">
            <v>0</v>
          </cell>
        </row>
      </sheetData>
      <sheetData sheetId="9">
        <row r="26">
          <cell r="A26" t="str">
            <v>Dithmarschen</v>
          </cell>
        </row>
      </sheetData>
      <sheetData sheetId="10">
        <row r="38">
          <cell r="A38" t="e">
            <v>#VALUE!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region.statistik-nord.de/main/1" TargetMode="External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1"/>
  <sheetViews>
    <sheetView tabSelected="1" view="pageLayout" zoomScaleNormal="100" zoomScaleSheetLayoutView="100" workbookViewId="0"/>
  </sheetViews>
  <sheetFormatPr baseColWidth="10" defaultColWidth="11.28515625" defaultRowHeight="12.75"/>
  <cols>
    <col min="1" max="7" width="13.140625" customWidth="1"/>
    <col min="8" max="54" width="12.140625" customWidth="1"/>
  </cols>
  <sheetData>
    <row r="1" spans="1:7">
      <c r="A1" s="116"/>
    </row>
    <row r="3" spans="1:7" ht="20.25">
      <c r="A3" s="139" t="s">
        <v>13</v>
      </c>
      <c r="B3" s="139"/>
      <c r="C3" s="139"/>
      <c r="D3" s="139"/>
    </row>
    <row r="4" spans="1:7" ht="20.25">
      <c r="A4" s="139" t="s">
        <v>14</v>
      </c>
      <c r="B4" s="139"/>
      <c r="C4" s="139"/>
      <c r="D4" s="139"/>
    </row>
    <row r="11" spans="1:7" ht="15">
      <c r="A11" s="1"/>
      <c r="F11" s="2"/>
      <c r="G11" s="3"/>
    </row>
    <row r="13" spans="1:7">
      <c r="A13" s="5"/>
    </row>
    <row r="15" spans="1:7" ht="23.25">
      <c r="A15" s="142"/>
      <c r="B15" s="142"/>
      <c r="C15" s="142"/>
      <c r="D15" s="142"/>
      <c r="E15" s="142"/>
      <c r="F15" s="142"/>
      <c r="G15" s="142"/>
    </row>
    <row r="16" spans="1:7" ht="15" customHeight="1">
      <c r="D16" s="140"/>
      <c r="E16" s="140"/>
      <c r="F16" s="140"/>
      <c r="G16" s="140"/>
    </row>
    <row r="17" spans="1:7" ht="15" customHeight="1"/>
    <row r="18" spans="1:7" ht="37.5">
      <c r="A18" s="141" t="s">
        <v>121</v>
      </c>
      <c r="B18" s="141"/>
      <c r="C18" s="141"/>
      <c r="D18" s="141"/>
      <c r="E18" s="141"/>
      <c r="F18" s="141"/>
      <c r="G18" s="141"/>
    </row>
    <row r="19" spans="1:7" ht="37.5">
      <c r="A19" s="141" t="s">
        <v>122</v>
      </c>
      <c r="B19" s="141"/>
      <c r="C19" s="141"/>
      <c r="D19" s="141"/>
      <c r="E19" s="141"/>
      <c r="F19" s="141"/>
      <c r="G19" s="141"/>
    </row>
    <row r="20" spans="1:7" ht="28.35" customHeight="1">
      <c r="A20" s="144" t="s">
        <v>150</v>
      </c>
      <c r="B20" s="141"/>
      <c r="C20" s="141"/>
      <c r="D20" s="141"/>
      <c r="E20" s="141"/>
      <c r="F20" s="141"/>
      <c r="G20" s="141"/>
    </row>
    <row r="21" spans="1:7" ht="15" customHeight="1">
      <c r="A21" s="9"/>
      <c r="B21" s="9"/>
      <c r="C21" s="9"/>
      <c r="D21" s="9"/>
      <c r="E21" s="9"/>
      <c r="F21" s="9"/>
      <c r="G21" s="91"/>
    </row>
    <row r="22" spans="1:7" ht="15">
      <c r="A22" s="91"/>
      <c r="B22" s="91"/>
      <c r="C22" s="91"/>
      <c r="D22" s="91"/>
      <c r="E22" s="183" t="s">
        <v>168</v>
      </c>
      <c r="F22" s="183"/>
      <c r="G22" s="183"/>
    </row>
    <row r="30" spans="1:7" ht="22.7" customHeight="1">
      <c r="A30" s="142" t="s">
        <v>126</v>
      </c>
      <c r="B30" s="143"/>
      <c r="C30" s="143"/>
      <c r="D30" s="143"/>
      <c r="E30" s="143"/>
      <c r="F30" s="143"/>
      <c r="G30" s="143"/>
    </row>
    <row r="31" spans="1:7" ht="22.7" customHeight="1">
      <c r="A31" s="142" t="s">
        <v>127</v>
      </c>
      <c r="B31" s="143"/>
      <c r="C31" s="143"/>
      <c r="D31" s="143"/>
      <c r="E31" s="143"/>
      <c r="F31" s="143"/>
      <c r="G31" s="143"/>
    </row>
  </sheetData>
  <mergeCells count="10">
    <mergeCell ref="A31:G31"/>
    <mergeCell ref="A30:G30"/>
    <mergeCell ref="A20:G20"/>
    <mergeCell ref="E22:G22"/>
    <mergeCell ref="A15:G15"/>
    <mergeCell ref="A3:D3"/>
    <mergeCell ref="A4:D4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Standard"&amp;8SH.regional Band 1 - 2021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D60"/>
  <sheetViews>
    <sheetView view="pageLayout" zoomScaleNormal="100" zoomScaleSheetLayoutView="100" workbookViewId="0">
      <selection sqref="A1:J1"/>
    </sheetView>
  </sheetViews>
  <sheetFormatPr baseColWidth="10" defaultColWidth="10.28515625" defaultRowHeight="12.75"/>
  <cols>
    <col min="1" max="1" width="21" style="4" customWidth="1"/>
    <col min="2" max="10" width="7.85546875" style="56" customWidth="1"/>
    <col min="11" max="11" width="11.85546875" style="60" customWidth="1"/>
    <col min="12" max="12" width="67.7109375" style="60" customWidth="1"/>
    <col min="13" max="14" width="11.85546875" style="60" customWidth="1"/>
    <col min="15" max="15" width="67.7109375" style="60" customWidth="1"/>
    <col min="16" max="16" width="11.85546875" style="60" customWidth="1"/>
    <col min="17" max="26" width="12.28515625" style="56" hidden="1" customWidth="1"/>
    <col min="27" max="27" width="12.28515625" style="60" hidden="1" customWidth="1"/>
    <col min="28" max="228" width="12.28515625" style="56" hidden="1" customWidth="1"/>
    <col min="229" max="250" width="12.28515625" style="60" hidden="1" customWidth="1"/>
    <col min="251" max="290" width="12.28515625" style="56" hidden="1" customWidth="1"/>
    <col min="291" max="16384" width="10.28515625" style="56"/>
  </cols>
  <sheetData>
    <row r="1" spans="1:288" ht="13.35" customHeight="1">
      <c r="A1" s="173" t="s">
        <v>163</v>
      </c>
      <c r="B1" s="173"/>
      <c r="C1" s="173"/>
      <c r="D1" s="173"/>
      <c r="E1" s="173"/>
      <c r="F1" s="173"/>
      <c r="G1" s="173"/>
      <c r="H1" s="173"/>
      <c r="I1" s="173"/>
      <c r="J1" s="143"/>
      <c r="K1" s="159" t="s">
        <v>164</v>
      </c>
      <c r="L1" s="159"/>
      <c r="M1" s="159"/>
      <c r="N1" s="159" t="s">
        <v>165</v>
      </c>
      <c r="O1" s="159"/>
      <c r="P1" s="159"/>
      <c r="Q1" s="91"/>
      <c r="R1" s="91"/>
      <c r="S1" s="91">
        <v>2021</v>
      </c>
      <c r="T1" s="91">
        <v>2021</v>
      </c>
      <c r="U1" s="91">
        <v>2021</v>
      </c>
      <c r="V1" s="91">
        <v>2021</v>
      </c>
      <c r="W1" s="91">
        <v>2021</v>
      </c>
      <c r="X1" s="91">
        <v>2021</v>
      </c>
      <c r="Y1" s="91">
        <v>2021</v>
      </c>
      <c r="Z1" s="91">
        <v>2021</v>
      </c>
      <c r="AA1" s="91">
        <v>2021</v>
      </c>
      <c r="AB1" s="91">
        <v>2021</v>
      </c>
      <c r="AC1" s="91">
        <v>2021</v>
      </c>
      <c r="AD1" s="91">
        <v>2021</v>
      </c>
      <c r="AE1" s="91">
        <v>2021</v>
      </c>
      <c r="AF1" s="91">
        <v>2021</v>
      </c>
      <c r="AG1" s="91">
        <v>2021</v>
      </c>
      <c r="AH1" s="91">
        <v>2021</v>
      </c>
      <c r="AI1" s="91">
        <v>2021</v>
      </c>
      <c r="AJ1" s="91">
        <v>2021</v>
      </c>
      <c r="AK1" s="56">
        <v>2021</v>
      </c>
      <c r="AL1" s="56">
        <v>2021</v>
      </c>
      <c r="AM1" s="56">
        <v>2021</v>
      </c>
      <c r="AN1" s="56">
        <v>2021</v>
      </c>
      <c r="AO1" s="56">
        <v>2021</v>
      </c>
      <c r="AP1" s="56">
        <v>2021</v>
      </c>
      <c r="AQ1" s="56">
        <v>2021</v>
      </c>
      <c r="AR1" s="56">
        <v>2021</v>
      </c>
      <c r="AS1" s="56">
        <v>2021</v>
      </c>
      <c r="AT1" s="56">
        <v>2021</v>
      </c>
      <c r="AU1" s="56">
        <v>2021</v>
      </c>
      <c r="AV1" s="56">
        <v>2021</v>
      </c>
      <c r="AW1" s="56">
        <v>2020</v>
      </c>
      <c r="AX1" s="56">
        <v>2020</v>
      </c>
      <c r="AY1" s="56">
        <v>2020</v>
      </c>
      <c r="AZ1" s="56">
        <v>2020</v>
      </c>
      <c r="BA1" s="56">
        <v>2020</v>
      </c>
      <c r="BB1" s="56">
        <v>2020</v>
      </c>
      <c r="BC1" s="56">
        <v>2020</v>
      </c>
      <c r="BD1" s="56">
        <v>2020</v>
      </c>
      <c r="BE1" s="56">
        <v>2020</v>
      </c>
      <c r="BF1" s="56">
        <v>2020</v>
      </c>
      <c r="BG1" s="56">
        <v>2020</v>
      </c>
      <c r="BH1" s="56">
        <v>2020</v>
      </c>
      <c r="BI1" s="56">
        <v>2020</v>
      </c>
      <c r="BJ1" s="56">
        <v>2020</v>
      </c>
      <c r="BK1" s="56">
        <v>2020</v>
      </c>
      <c r="BL1" s="56">
        <v>2020</v>
      </c>
      <c r="BM1" s="56">
        <v>2020</v>
      </c>
      <c r="BN1" s="56">
        <v>2020</v>
      </c>
      <c r="BO1" s="56">
        <v>2020</v>
      </c>
      <c r="BP1" s="56">
        <v>2020</v>
      </c>
      <c r="BQ1" s="56">
        <v>2020</v>
      </c>
      <c r="BR1" s="56">
        <v>2020</v>
      </c>
      <c r="BS1" s="56">
        <v>2020</v>
      </c>
      <c r="BT1" s="56">
        <v>2020</v>
      </c>
      <c r="BU1" s="56">
        <v>2020</v>
      </c>
      <c r="BV1" s="56">
        <v>2020</v>
      </c>
      <c r="BW1" s="56">
        <v>2020</v>
      </c>
      <c r="BX1" s="56">
        <v>2020</v>
      </c>
      <c r="BY1" s="56">
        <v>2020</v>
      </c>
      <c r="BZ1" s="56">
        <v>2020</v>
      </c>
      <c r="CA1" s="56">
        <v>2019</v>
      </c>
      <c r="CB1" s="91">
        <v>2019</v>
      </c>
      <c r="CC1" s="91">
        <v>2019</v>
      </c>
      <c r="CD1" s="91">
        <v>2019</v>
      </c>
      <c r="CE1" s="91">
        <v>2019</v>
      </c>
      <c r="CF1" s="91">
        <v>2019</v>
      </c>
      <c r="CG1" s="91">
        <v>2019</v>
      </c>
      <c r="CH1" s="91">
        <v>2019</v>
      </c>
      <c r="CI1" s="91">
        <v>2019</v>
      </c>
      <c r="CJ1" s="91">
        <v>2019</v>
      </c>
      <c r="CK1" s="91">
        <v>2019</v>
      </c>
      <c r="CL1" s="91">
        <v>2019</v>
      </c>
      <c r="CM1" s="91">
        <v>2019</v>
      </c>
      <c r="CN1" s="91">
        <v>2019</v>
      </c>
      <c r="CO1" s="91">
        <v>2019</v>
      </c>
      <c r="CP1" s="91">
        <v>2019</v>
      </c>
      <c r="CQ1" s="91">
        <v>2019</v>
      </c>
      <c r="CR1" s="91">
        <v>2019</v>
      </c>
      <c r="CS1" s="91">
        <v>2019</v>
      </c>
      <c r="CT1" s="91">
        <v>2019</v>
      </c>
      <c r="CU1" s="91">
        <v>2019</v>
      </c>
      <c r="CV1" s="91">
        <v>2019</v>
      </c>
      <c r="CW1" s="91">
        <v>2019</v>
      </c>
      <c r="CX1" s="91">
        <v>2019</v>
      </c>
      <c r="CY1" s="91">
        <v>2019</v>
      </c>
      <c r="CZ1" s="91">
        <v>2019</v>
      </c>
      <c r="DA1" s="91">
        <v>2019</v>
      </c>
      <c r="DB1" s="91">
        <v>2019</v>
      </c>
      <c r="DC1" s="91">
        <v>2019</v>
      </c>
      <c r="DD1" s="91">
        <v>2019</v>
      </c>
      <c r="DE1" s="56">
        <v>2021</v>
      </c>
      <c r="DF1" s="56">
        <v>2021</v>
      </c>
      <c r="DG1" s="56">
        <v>2021</v>
      </c>
      <c r="DH1" s="56">
        <v>2021</v>
      </c>
      <c r="DI1" s="56">
        <v>2021</v>
      </c>
      <c r="DJ1" s="56">
        <v>2021</v>
      </c>
      <c r="DK1" s="56">
        <v>2021</v>
      </c>
      <c r="DL1" s="56">
        <v>2021</v>
      </c>
      <c r="DM1" s="56">
        <v>2021</v>
      </c>
      <c r="DN1" s="56">
        <v>2021</v>
      </c>
      <c r="DO1" s="56">
        <v>2021</v>
      </c>
      <c r="DP1" s="56">
        <v>2021</v>
      </c>
      <c r="DQ1" s="56">
        <v>2021</v>
      </c>
      <c r="DR1" s="56">
        <v>2021</v>
      </c>
      <c r="DS1" s="56">
        <v>2021</v>
      </c>
      <c r="DT1" s="56">
        <v>2021</v>
      </c>
      <c r="DU1" s="56">
        <v>2021</v>
      </c>
      <c r="DV1" s="56">
        <v>2021</v>
      </c>
      <c r="DW1" s="56">
        <v>2021</v>
      </c>
      <c r="DX1" s="56">
        <v>2021</v>
      </c>
      <c r="DY1" s="56">
        <v>2021</v>
      </c>
      <c r="DZ1" s="56">
        <v>2021</v>
      </c>
      <c r="EA1" s="56">
        <v>2021</v>
      </c>
      <c r="EB1" s="56">
        <v>2021</v>
      </c>
      <c r="EC1" s="56">
        <v>2021</v>
      </c>
      <c r="ED1" s="56">
        <v>2021</v>
      </c>
      <c r="EE1" s="56">
        <v>2021</v>
      </c>
      <c r="EF1" s="56">
        <v>2021</v>
      </c>
      <c r="EG1" s="56">
        <v>2021</v>
      </c>
      <c r="EH1" s="56">
        <v>2021</v>
      </c>
      <c r="EI1" s="56">
        <v>2020</v>
      </c>
      <c r="EJ1" s="56">
        <v>2020</v>
      </c>
      <c r="EK1" s="91">
        <v>2020</v>
      </c>
      <c r="EL1" s="91">
        <v>2020</v>
      </c>
      <c r="EM1" s="91">
        <v>2020</v>
      </c>
      <c r="EN1" s="91">
        <v>2020</v>
      </c>
      <c r="EO1" s="91">
        <v>2020</v>
      </c>
      <c r="EP1" s="91">
        <v>2020</v>
      </c>
      <c r="EQ1" s="91">
        <v>2020</v>
      </c>
      <c r="ER1" s="91">
        <v>2020</v>
      </c>
      <c r="ES1" s="91">
        <v>2020</v>
      </c>
      <c r="ET1" s="91">
        <v>2020</v>
      </c>
      <c r="EU1" s="91">
        <v>2020</v>
      </c>
      <c r="EV1" s="91">
        <v>2020</v>
      </c>
      <c r="EW1" s="91">
        <v>2020</v>
      </c>
      <c r="EX1" s="91">
        <v>2020</v>
      </c>
      <c r="EY1" s="91">
        <v>2020</v>
      </c>
      <c r="EZ1" s="91">
        <v>2020</v>
      </c>
      <c r="FA1" s="91">
        <v>2020</v>
      </c>
      <c r="FB1" s="91">
        <v>2020</v>
      </c>
      <c r="FC1" s="91">
        <v>2020</v>
      </c>
      <c r="FD1" s="91">
        <v>2020</v>
      </c>
      <c r="FE1" s="91">
        <v>2020</v>
      </c>
      <c r="FF1" s="91">
        <v>2020</v>
      </c>
      <c r="FG1" s="91">
        <v>2020</v>
      </c>
      <c r="FH1" s="91">
        <v>2020</v>
      </c>
      <c r="FI1" s="91">
        <v>2020</v>
      </c>
      <c r="FJ1" s="91">
        <v>2020</v>
      </c>
      <c r="FK1" s="91">
        <v>2020</v>
      </c>
      <c r="FL1" s="91">
        <v>2020</v>
      </c>
      <c r="FM1" s="56">
        <v>2021</v>
      </c>
      <c r="FN1" s="56">
        <v>2021</v>
      </c>
      <c r="FO1" s="56">
        <v>2021</v>
      </c>
      <c r="FP1" s="56">
        <v>2021</v>
      </c>
      <c r="FQ1" s="56">
        <v>2021</v>
      </c>
      <c r="FR1" s="56">
        <v>2021</v>
      </c>
      <c r="FS1" s="56">
        <v>2021</v>
      </c>
      <c r="FT1" s="56">
        <v>2021</v>
      </c>
      <c r="FU1" s="56">
        <v>2021</v>
      </c>
      <c r="FV1" s="56">
        <v>2021</v>
      </c>
      <c r="FW1" s="56">
        <v>2021</v>
      </c>
      <c r="FX1" s="56">
        <v>2021</v>
      </c>
      <c r="FY1" s="56">
        <v>2021</v>
      </c>
      <c r="FZ1" s="56">
        <v>2021</v>
      </c>
      <c r="GA1" s="56">
        <v>2021</v>
      </c>
      <c r="GB1" s="56">
        <v>2021</v>
      </c>
      <c r="GC1" s="56">
        <v>2021</v>
      </c>
      <c r="GD1" s="56">
        <v>2021</v>
      </c>
      <c r="GE1" s="56">
        <v>2021</v>
      </c>
      <c r="GF1" s="56">
        <v>2021</v>
      </c>
      <c r="GG1" s="56">
        <v>2021</v>
      </c>
      <c r="GH1" s="56">
        <v>2021</v>
      </c>
      <c r="GI1" s="56">
        <v>2021</v>
      </c>
      <c r="GJ1" s="56">
        <v>2021</v>
      </c>
      <c r="GK1" s="56">
        <v>2021</v>
      </c>
      <c r="GL1" s="56">
        <v>2021</v>
      </c>
      <c r="GM1" s="56">
        <v>2021</v>
      </c>
      <c r="GN1" s="56">
        <v>2021</v>
      </c>
      <c r="GO1" s="56">
        <v>2021</v>
      </c>
      <c r="GP1" s="56">
        <v>2021</v>
      </c>
      <c r="GQ1" s="56">
        <v>2020</v>
      </c>
      <c r="GR1" s="91">
        <v>2020</v>
      </c>
      <c r="GS1" s="91">
        <v>2020</v>
      </c>
      <c r="GT1" s="91">
        <v>2020</v>
      </c>
      <c r="GU1" s="91">
        <v>2020</v>
      </c>
      <c r="GV1" s="91">
        <v>2020</v>
      </c>
      <c r="GW1" s="91">
        <v>2020</v>
      </c>
      <c r="GX1" s="91">
        <v>2020</v>
      </c>
      <c r="GY1" s="91">
        <v>2020</v>
      </c>
      <c r="GZ1" s="91">
        <v>2020</v>
      </c>
      <c r="HA1" s="91">
        <v>2020</v>
      </c>
      <c r="HB1" s="91">
        <v>2020</v>
      </c>
      <c r="HC1" s="91">
        <v>2020</v>
      </c>
      <c r="HD1" s="91">
        <v>2020</v>
      </c>
      <c r="HE1" s="91">
        <v>2020</v>
      </c>
      <c r="HF1" s="91">
        <v>2020</v>
      </c>
      <c r="HG1" s="91">
        <v>2020</v>
      </c>
      <c r="HH1" s="91">
        <v>2020</v>
      </c>
      <c r="HI1" s="91">
        <v>2020</v>
      </c>
      <c r="HJ1" s="91">
        <v>2020</v>
      </c>
      <c r="HK1" s="91">
        <v>2020</v>
      </c>
      <c r="HL1" s="91">
        <v>2020</v>
      </c>
      <c r="HM1" s="91">
        <v>2020</v>
      </c>
      <c r="HN1" s="91">
        <v>2020</v>
      </c>
      <c r="HO1" s="91">
        <v>2020</v>
      </c>
      <c r="HP1" s="91">
        <v>2020</v>
      </c>
      <c r="HQ1" s="91">
        <v>2020</v>
      </c>
      <c r="HR1" s="91">
        <v>2020</v>
      </c>
      <c r="HS1" s="91">
        <v>2020</v>
      </c>
      <c r="HT1" s="91">
        <v>2020</v>
      </c>
      <c r="HU1" s="60">
        <v>2021</v>
      </c>
      <c r="HV1" s="60">
        <v>2021</v>
      </c>
      <c r="HW1" s="60">
        <v>2021</v>
      </c>
      <c r="HX1" s="60">
        <v>2021</v>
      </c>
      <c r="HY1" s="60">
        <v>2021</v>
      </c>
      <c r="HZ1" s="60">
        <v>2021</v>
      </c>
      <c r="IA1" s="60">
        <v>2021</v>
      </c>
      <c r="IB1" s="60">
        <v>2021</v>
      </c>
      <c r="IC1" s="60">
        <v>2021</v>
      </c>
      <c r="ID1" s="60">
        <v>2021</v>
      </c>
      <c r="IE1" s="60">
        <v>2021</v>
      </c>
      <c r="IF1" s="60">
        <v>2021</v>
      </c>
      <c r="IG1" s="60">
        <v>2021</v>
      </c>
      <c r="IH1" s="60">
        <v>2021</v>
      </c>
      <c r="II1" s="60">
        <v>2021</v>
      </c>
      <c r="IJ1" s="60">
        <v>2021</v>
      </c>
      <c r="IK1" s="60">
        <v>2021</v>
      </c>
      <c r="IL1" s="60">
        <v>2021</v>
      </c>
      <c r="IM1" s="60">
        <v>2021</v>
      </c>
      <c r="IN1" s="60">
        <v>2021</v>
      </c>
      <c r="IO1" s="60">
        <v>2021</v>
      </c>
      <c r="IP1" s="60">
        <v>2021</v>
      </c>
      <c r="IQ1" s="60">
        <v>2021</v>
      </c>
      <c r="IR1" s="60">
        <v>2021</v>
      </c>
      <c r="IS1" s="60">
        <v>2021</v>
      </c>
      <c r="IT1" s="60">
        <v>2021</v>
      </c>
      <c r="IU1" s="60">
        <v>2021</v>
      </c>
      <c r="IV1" s="60">
        <v>2021</v>
      </c>
      <c r="IW1" s="60">
        <v>2021</v>
      </c>
      <c r="IX1" s="60">
        <v>2021</v>
      </c>
      <c r="IY1" s="60">
        <v>2020</v>
      </c>
      <c r="IZ1" s="122">
        <v>2020</v>
      </c>
      <c r="JA1" s="122">
        <v>2020</v>
      </c>
      <c r="JB1" s="122">
        <v>2020</v>
      </c>
      <c r="JC1" s="122">
        <v>2020</v>
      </c>
      <c r="JD1" s="122">
        <v>2020</v>
      </c>
      <c r="JE1" s="122">
        <v>2020</v>
      </c>
      <c r="JF1" s="122">
        <v>2020</v>
      </c>
      <c r="JG1" s="122">
        <v>2020</v>
      </c>
      <c r="JH1" s="122">
        <v>2020</v>
      </c>
      <c r="JI1" s="122">
        <v>2020</v>
      </c>
      <c r="JJ1" s="122">
        <v>2020</v>
      </c>
      <c r="JK1" s="122">
        <v>2020</v>
      </c>
      <c r="JL1" s="122">
        <v>2020</v>
      </c>
      <c r="JM1" s="122">
        <v>2020</v>
      </c>
      <c r="JN1" s="122">
        <v>2020</v>
      </c>
      <c r="JO1" s="122">
        <v>2020</v>
      </c>
      <c r="JP1" s="122">
        <v>2020</v>
      </c>
      <c r="JQ1" s="122">
        <v>2020</v>
      </c>
      <c r="JR1" s="122">
        <v>2020</v>
      </c>
      <c r="JS1" s="122">
        <v>2020</v>
      </c>
      <c r="JT1" s="122">
        <v>2020</v>
      </c>
      <c r="JU1" s="122">
        <v>2020</v>
      </c>
      <c r="JV1" s="122">
        <v>2020</v>
      </c>
      <c r="JW1" s="122">
        <v>2020</v>
      </c>
      <c r="JX1" s="122">
        <v>2020</v>
      </c>
      <c r="JY1" s="122">
        <v>2020</v>
      </c>
      <c r="JZ1" s="122">
        <v>2020</v>
      </c>
      <c r="KA1" s="122">
        <v>2020</v>
      </c>
      <c r="KB1" s="122">
        <v>2020</v>
      </c>
    </row>
    <row r="2" spans="1:288" ht="13.35" customHeight="1"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91"/>
      <c r="AH2" s="91"/>
      <c r="AI2" s="91"/>
      <c r="AJ2" s="91"/>
      <c r="HU2" s="60" t="b">
        <v>0</v>
      </c>
      <c r="HV2" s="60" t="b">
        <v>0</v>
      </c>
      <c r="HW2" s="60" t="b">
        <v>0</v>
      </c>
      <c r="HX2" s="60" t="b">
        <v>0</v>
      </c>
      <c r="HY2" s="60" t="b">
        <v>0</v>
      </c>
      <c r="HZ2" s="60" t="b">
        <v>0</v>
      </c>
      <c r="IA2" s="60" t="b">
        <v>0</v>
      </c>
      <c r="IB2" s="60" t="b">
        <v>0</v>
      </c>
      <c r="IC2" s="60" t="b">
        <v>0</v>
      </c>
      <c r="ID2" s="60" t="b">
        <v>0</v>
      </c>
      <c r="IE2" s="60" t="b">
        <v>0</v>
      </c>
      <c r="IF2" s="60" t="b">
        <v>0</v>
      </c>
      <c r="IG2" s="60" t="b">
        <v>0</v>
      </c>
      <c r="IH2" s="60" t="b">
        <v>0</v>
      </c>
      <c r="II2" s="60" t="b">
        <v>0</v>
      </c>
      <c r="IJ2" s="60" t="b">
        <v>0</v>
      </c>
      <c r="IK2" s="60" t="b">
        <v>0</v>
      </c>
      <c r="IL2" s="60" t="b">
        <v>0</v>
      </c>
      <c r="IM2" s="60" t="b">
        <v>0</v>
      </c>
      <c r="IN2" s="60" t="b">
        <v>0</v>
      </c>
      <c r="IO2" s="60" t="b">
        <v>0</v>
      </c>
      <c r="IP2" s="60" t="b">
        <v>0</v>
      </c>
      <c r="IQ2" s="60" t="b">
        <v>0</v>
      </c>
      <c r="IR2" s="60" t="b">
        <v>0</v>
      </c>
      <c r="IS2" s="60" t="b">
        <v>0</v>
      </c>
      <c r="IT2" s="60" t="b">
        <v>0</v>
      </c>
      <c r="IU2" s="60" t="b">
        <v>0</v>
      </c>
      <c r="IV2" s="60" t="b">
        <v>0</v>
      </c>
      <c r="IW2" s="60" t="b">
        <v>0</v>
      </c>
      <c r="IX2" s="60" t="b">
        <v>0</v>
      </c>
      <c r="IY2" s="60" t="b">
        <v>1</v>
      </c>
      <c r="IZ2" s="60" t="b">
        <v>1</v>
      </c>
      <c r="JA2" s="60" t="b">
        <v>1</v>
      </c>
      <c r="JB2" s="60" t="b">
        <v>1</v>
      </c>
      <c r="JC2" s="60" t="b">
        <v>1</v>
      </c>
      <c r="JD2" s="60" t="b">
        <v>1</v>
      </c>
      <c r="JE2" s="60" t="b">
        <v>1</v>
      </c>
      <c r="JF2" s="60" t="b">
        <v>1</v>
      </c>
      <c r="JG2" s="60" t="b">
        <v>1</v>
      </c>
      <c r="JH2" s="60" t="b">
        <v>1</v>
      </c>
      <c r="JI2" s="60" t="b">
        <v>1</v>
      </c>
      <c r="JJ2" s="60" t="b">
        <v>1</v>
      </c>
      <c r="JK2" s="60" t="b">
        <v>1</v>
      </c>
      <c r="JL2" s="60" t="b">
        <v>1</v>
      </c>
      <c r="JM2" s="60" t="b">
        <v>1</v>
      </c>
      <c r="JN2" s="60" t="b">
        <v>1</v>
      </c>
      <c r="JO2" s="60" t="b">
        <v>1</v>
      </c>
      <c r="JP2" s="60" t="b">
        <v>1</v>
      </c>
      <c r="JQ2" s="60" t="b">
        <v>1</v>
      </c>
      <c r="JR2" s="60" t="b">
        <v>1</v>
      </c>
      <c r="JS2" s="60" t="b">
        <v>1</v>
      </c>
      <c r="JT2" s="60" t="b">
        <v>1</v>
      </c>
      <c r="JU2" s="60" t="b">
        <v>1</v>
      </c>
      <c r="JV2" s="60" t="b">
        <v>1</v>
      </c>
      <c r="JW2" s="60" t="b">
        <v>1</v>
      </c>
      <c r="JX2" s="60" t="b">
        <v>1</v>
      </c>
      <c r="JY2" s="60" t="b">
        <v>1</v>
      </c>
      <c r="JZ2" s="60" t="b">
        <v>1</v>
      </c>
      <c r="KA2" s="60" t="b">
        <v>1</v>
      </c>
      <c r="KB2" s="60" t="b">
        <v>1</v>
      </c>
    </row>
    <row r="3" spans="1:288" s="57" customFormat="1" ht="13.9" customHeight="1">
      <c r="A3" s="161" t="s">
        <v>140</v>
      </c>
      <c r="B3" s="164" t="s">
        <v>119</v>
      </c>
      <c r="C3" s="180"/>
      <c r="D3" s="164" t="s">
        <v>94</v>
      </c>
      <c r="E3" s="180"/>
      <c r="F3" s="166" t="s">
        <v>149</v>
      </c>
      <c r="G3" s="164" t="s">
        <v>95</v>
      </c>
      <c r="H3" s="180"/>
      <c r="I3" s="164" t="s">
        <v>96</v>
      </c>
      <c r="J3" s="174"/>
      <c r="K3" s="88"/>
      <c r="L3" s="88"/>
      <c r="M3" s="88"/>
      <c r="N3" s="88"/>
      <c r="O3" s="88"/>
      <c r="P3" s="88"/>
      <c r="Q3" s="164" t="s">
        <v>105</v>
      </c>
      <c r="R3" s="164" t="s">
        <v>105</v>
      </c>
      <c r="S3" s="164" t="s">
        <v>106</v>
      </c>
      <c r="T3" s="164" t="s">
        <v>106</v>
      </c>
      <c r="U3" s="164" t="s">
        <v>106</v>
      </c>
      <c r="V3" s="164" t="s">
        <v>106</v>
      </c>
      <c r="W3" s="164" t="s">
        <v>106</v>
      </c>
      <c r="X3" s="164" t="s">
        <v>106</v>
      </c>
      <c r="Y3" s="164" t="s">
        <v>106</v>
      </c>
      <c r="Z3" s="164" t="s">
        <v>106</v>
      </c>
      <c r="AA3" s="164" t="s">
        <v>106</v>
      </c>
      <c r="AB3" s="164" t="s">
        <v>106</v>
      </c>
      <c r="AC3" s="164" t="s">
        <v>106</v>
      </c>
      <c r="AD3" s="164" t="s">
        <v>106</v>
      </c>
      <c r="AE3" s="164" t="s">
        <v>106</v>
      </c>
      <c r="AF3" s="164" t="s">
        <v>106</v>
      </c>
      <c r="AG3" s="164" t="s">
        <v>106</v>
      </c>
      <c r="AH3" s="164" t="s">
        <v>106</v>
      </c>
      <c r="AI3" s="164" t="s">
        <v>106</v>
      </c>
      <c r="AJ3" s="164" t="s">
        <v>106</v>
      </c>
      <c r="AK3" s="164" t="s">
        <v>106</v>
      </c>
      <c r="AL3" s="164" t="s">
        <v>106</v>
      </c>
      <c r="AM3" s="164" t="s">
        <v>106</v>
      </c>
      <c r="AN3" s="164" t="s">
        <v>106</v>
      </c>
      <c r="AO3" s="164" t="s">
        <v>106</v>
      </c>
      <c r="AP3" s="164" t="s">
        <v>106</v>
      </c>
      <c r="AQ3" s="164" t="s">
        <v>106</v>
      </c>
      <c r="AR3" s="164" t="s">
        <v>106</v>
      </c>
      <c r="AS3" s="164" t="s">
        <v>106</v>
      </c>
      <c r="AT3" s="164" t="s">
        <v>106</v>
      </c>
      <c r="AU3" s="164" t="s">
        <v>106</v>
      </c>
      <c r="AV3" s="164" t="s">
        <v>106</v>
      </c>
      <c r="AW3" s="164" t="s">
        <v>106</v>
      </c>
      <c r="AX3" s="164" t="s">
        <v>106</v>
      </c>
      <c r="AY3" s="164" t="s">
        <v>106</v>
      </c>
      <c r="AZ3" s="164" t="s">
        <v>106</v>
      </c>
      <c r="BA3" s="164" t="s">
        <v>106</v>
      </c>
      <c r="BB3" s="164" t="s">
        <v>106</v>
      </c>
      <c r="BC3" s="164" t="s">
        <v>106</v>
      </c>
      <c r="BD3" s="164" t="s">
        <v>106</v>
      </c>
      <c r="BE3" s="164" t="s">
        <v>106</v>
      </c>
      <c r="BF3" s="164" t="s">
        <v>106</v>
      </c>
      <c r="BG3" s="164" t="s">
        <v>106</v>
      </c>
      <c r="BH3" s="164" t="s">
        <v>106</v>
      </c>
      <c r="BI3" s="164" t="s">
        <v>106</v>
      </c>
      <c r="BJ3" s="164" t="s">
        <v>106</v>
      </c>
      <c r="BK3" s="164" t="s">
        <v>106</v>
      </c>
      <c r="BL3" s="164" t="s">
        <v>106</v>
      </c>
      <c r="BM3" s="164" t="s">
        <v>106</v>
      </c>
      <c r="BN3" s="164" t="s">
        <v>106</v>
      </c>
      <c r="BO3" s="164" t="s">
        <v>106</v>
      </c>
      <c r="BP3" s="164" t="s">
        <v>106</v>
      </c>
      <c r="BQ3" s="164" t="s">
        <v>106</v>
      </c>
      <c r="BR3" s="164" t="s">
        <v>106</v>
      </c>
      <c r="BS3" s="164" t="s">
        <v>106</v>
      </c>
      <c r="BT3" s="164" t="s">
        <v>106</v>
      </c>
      <c r="BU3" s="164" t="s">
        <v>106</v>
      </c>
      <c r="BV3" s="164" t="s">
        <v>106</v>
      </c>
      <c r="BW3" s="164" t="s">
        <v>106</v>
      </c>
      <c r="BX3" s="164" t="s">
        <v>106</v>
      </c>
      <c r="BY3" s="164" t="s">
        <v>106</v>
      </c>
      <c r="BZ3" s="164" t="s">
        <v>106</v>
      </c>
      <c r="CA3" s="164" t="s">
        <v>106</v>
      </c>
      <c r="CB3" s="164" t="s">
        <v>106</v>
      </c>
      <c r="CC3" s="164" t="s">
        <v>106</v>
      </c>
      <c r="CD3" s="164" t="s">
        <v>106</v>
      </c>
      <c r="CE3" s="164" t="s">
        <v>106</v>
      </c>
      <c r="CF3" s="164" t="s">
        <v>106</v>
      </c>
      <c r="CG3" s="164" t="s">
        <v>106</v>
      </c>
      <c r="CH3" s="164" t="s">
        <v>106</v>
      </c>
      <c r="CI3" s="164" t="s">
        <v>106</v>
      </c>
      <c r="CJ3" s="164" t="s">
        <v>106</v>
      </c>
      <c r="CK3" s="164" t="s">
        <v>106</v>
      </c>
      <c r="CL3" s="164" t="s">
        <v>106</v>
      </c>
      <c r="CM3" s="164" t="s">
        <v>106</v>
      </c>
      <c r="CN3" s="164" t="s">
        <v>106</v>
      </c>
      <c r="CO3" s="164" t="s">
        <v>106</v>
      </c>
      <c r="CP3" s="164" t="s">
        <v>106</v>
      </c>
      <c r="CQ3" s="164" t="s">
        <v>106</v>
      </c>
      <c r="CR3" s="164" t="s">
        <v>106</v>
      </c>
      <c r="CS3" s="164" t="s">
        <v>106</v>
      </c>
      <c r="CT3" s="164" t="s">
        <v>106</v>
      </c>
      <c r="CU3" s="164" t="s">
        <v>106</v>
      </c>
      <c r="CV3" s="164" t="s">
        <v>106</v>
      </c>
      <c r="CW3" s="164" t="s">
        <v>106</v>
      </c>
      <c r="CX3" s="164" t="s">
        <v>106</v>
      </c>
      <c r="CY3" s="164" t="s">
        <v>106</v>
      </c>
      <c r="CZ3" s="164" t="s">
        <v>106</v>
      </c>
      <c r="DA3" s="164" t="s">
        <v>106</v>
      </c>
      <c r="DB3" s="164" t="s">
        <v>106</v>
      </c>
      <c r="DC3" s="164" t="s">
        <v>106</v>
      </c>
      <c r="DD3" s="164" t="s">
        <v>106</v>
      </c>
      <c r="DE3" s="164" t="s">
        <v>107</v>
      </c>
      <c r="DF3" s="164" t="s">
        <v>107</v>
      </c>
      <c r="DG3" s="164" t="s">
        <v>107</v>
      </c>
      <c r="DH3" s="164" t="s">
        <v>107</v>
      </c>
      <c r="DI3" s="164" t="s">
        <v>107</v>
      </c>
      <c r="DJ3" s="164" t="s">
        <v>107</v>
      </c>
      <c r="DK3" s="164" t="s">
        <v>107</v>
      </c>
      <c r="DL3" s="164" t="s">
        <v>107</v>
      </c>
      <c r="DM3" s="164" t="s">
        <v>107</v>
      </c>
      <c r="DN3" s="164" t="s">
        <v>107</v>
      </c>
      <c r="DO3" s="164" t="s">
        <v>107</v>
      </c>
      <c r="DP3" s="164" t="s">
        <v>107</v>
      </c>
      <c r="DQ3" s="164" t="s">
        <v>107</v>
      </c>
      <c r="DR3" s="164" t="s">
        <v>107</v>
      </c>
      <c r="DS3" s="164" t="s">
        <v>107</v>
      </c>
      <c r="DT3" s="164" t="s">
        <v>107</v>
      </c>
      <c r="DU3" s="164" t="s">
        <v>107</v>
      </c>
      <c r="DV3" s="164" t="s">
        <v>107</v>
      </c>
      <c r="DW3" s="164" t="s">
        <v>107</v>
      </c>
      <c r="DX3" s="164" t="s">
        <v>107</v>
      </c>
      <c r="DY3" s="164" t="s">
        <v>107</v>
      </c>
      <c r="DZ3" s="164" t="s">
        <v>107</v>
      </c>
      <c r="EA3" s="164" t="s">
        <v>107</v>
      </c>
      <c r="EB3" s="164" t="s">
        <v>107</v>
      </c>
      <c r="EC3" s="164" t="s">
        <v>107</v>
      </c>
      <c r="ED3" s="164" t="s">
        <v>107</v>
      </c>
      <c r="EE3" s="164" t="s">
        <v>107</v>
      </c>
      <c r="EF3" s="164" t="s">
        <v>107</v>
      </c>
      <c r="EG3" s="164" t="s">
        <v>107</v>
      </c>
      <c r="EH3" s="164" t="s">
        <v>107</v>
      </c>
      <c r="EI3" s="164" t="s">
        <v>107</v>
      </c>
      <c r="EJ3" s="164" t="s">
        <v>107</v>
      </c>
      <c r="EK3" s="164" t="s">
        <v>107</v>
      </c>
      <c r="EL3" s="164" t="s">
        <v>107</v>
      </c>
      <c r="EM3" s="164" t="s">
        <v>107</v>
      </c>
      <c r="EN3" s="164" t="s">
        <v>107</v>
      </c>
      <c r="EO3" s="164" t="s">
        <v>107</v>
      </c>
      <c r="EP3" s="164" t="s">
        <v>107</v>
      </c>
      <c r="EQ3" s="164" t="s">
        <v>107</v>
      </c>
      <c r="ER3" s="164" t="s">
        <v>107</v>
      </c>
      <c r="ES3" s="164" t="s">
        <v>107</v>
      </c>
      <c r="ET3" s="164" t="s">
        <v>107</v>
      </c>
      <c r="EU3" s="164" t="s">
        <v>107</v>
      </c>
      <c r="EV3" s="164" t="s">
        <v>107</v>
      </c>
      <c r="EW3" s="164" t="s">
        <v>107</v>
      </c>
      <c r="EX3" s="164" t="s">
        <v>107</v>
      </c>
      <c r="EY3" s="164" t="s">
        <v>107</v>
      </c>
      <c r="EZ3" s="164" t="s">
        <v>107</v>
      </c>
      <c r="FA3" s="164" t="s">
        <v>107</v>
      </c>
      <c r="FB3" s="164" t="s">
        <v>107</v>
      </c>
      <c r="FC3" s="164" t="s">
        <v>107</v>
      </c>
      <c r="FD3" s="164" t="s">
        <v>107</v>
      </c>
      <c r="FE3" s="164" t="s">
        <v>107</v>
      </c>
      <c r="FF3" s="164" t="s">
        <v>107</v>
      </c>
      <c r="FG3" s="164" t="s">
        <v>107</v>
      </c>
      <c r="FH3" s="164" t="s">
        <v>107</v>
      </c>
      <c r="FI3" s="164" t="s">
        <v>107</v>
      </c>
      <c r="FJ3" s="164" t="s">
        <v>107</v>
      </c>
      <c r="FK3" s="164" t="s">
        <v>107</v>
      </c>
      <c r="FL3" s="164" t="s">
        <v>107</v>
      </c>
      <c r="FM3" s="164" t="s">
        <v>108</v>
      </c>
      <c r="FN3" s="164" t="s">
        <v>108</v>
      </c>
      <c r="FO3" s="164" t="s">
        <v>108</v>
      </c>
      <c r="FP3" s="164" t="s">
        <v>108</v>
      </c>
      <c r="FQ3" s="164" t="s">
        <v>108</v>
      </c>
      <c r="FR3" s="164" t="s">
        <v>108</v>
      </c>
      <c r="FS3" s="164" t="s">
        <v>108</v>
      </c>
      <c r="FT3" s="164" t="s">
        <v>108</v>
      </c>
      <c r="FU3" s="164" t="s">
        <v>108</v>
      </c>
      <c r="FV3" s="164" t="s">
        <v>108</v>
      </c>
      <c r="FW3" s="164" t="s">
        <v>108</v>
      </c>
      <c r="FX3" s="164" t="s">
        <v>108</v>
      </c>
      <c r="FY3" s="164" t="s">
        <v>108</v>
      </c>
      <c r="FZ3" s="164" t="s">
        <v>108</v>
      </c>
      <c r="GA3" s="164" t="s">
        <v>108</v>
      </c>
      <c r="GB3" s="164" t="s">
        <v>108</v>
      </c>
      <c r="GC3" s="164" t="s">
        <v>108</v>
      </c>
      <c r="GD3" s="164" t="s">
        <v>108</v>
      </c>
      <c r="GE3" s="164" t="s">
        <v>108</v>
      </c>
      <c r="GF3" s="164" t="s">
        <v>108</v>
      </c>
      <c r="GG3" s="164" t="s">
        <v>108</v>
      </c>
      <c r="GH3" s="164" t="s">
        <v>108</v>
      </c>
      <c r="GI3" s="164" t="s">
        <v>108</v>
      </c>
      <c r="GJ3" s="164" t="s">
        <v>108</v>
      </c>
      <c r="GK3" s="164" t="s">
        <v>108</v>
      </c>
      <c r="GL3" s="164" t="s">
        <v>108</v>
      </c>
      <c r="GM3" s="164" t="s">
        <v>108</v>
      </c>
      <c r="GN3" s="164" t="s">
        <v>108</v>
      </c>
      <c r="GO3" s="164" t="s">
        <v>108</v>
      </c>
      <c r="GP3" s="164" t="s">
        <v>108</v>
      </c>
      <c r="GQ3" s="164" t="s">
        <v>108</v>
      </c>
      <c r="GR3" s="164" t="s">
        <v>108</v>
      </c>
      <c r="GS3" s="164" t="s">
        <v>108</v>
      </c>
      <c r="GT3" s="164" t="s">
        <v>108</v>
      </c>
      <c r="GU3" s="164" t="s">
        <v>108</v>
      </c>
      <c r="GV3" s="164" t="s">
        <v>108</v>
      </c>
      <c r="GW3" s="164" t="s">
        <v>108</v>
      </c>
      <c r="GX3" s="164" t="s">
        <v>108</v>
      </c>
      <c r="GY3" s="164" t="s">
        <v>108</v>
      </c>
      <c r="GZ3" s="164" t="s">
        <v>108</v>
      </c>
      <c r="HA3" s="164" t="s">
        <v>108</v>
      </c>
      <c r="HB3" s="164" t="s">
        <v>108</v>
      </c>
      <c r="HC3" s="164" t="s">
        <v>108</v>
      </c>
      <c r="HD3" s="164" t="s">
        <v>108</v>
      </c>
      <c r="HE3" s="164" t="s">
        <v>108</v>
      </c>
      <c r="HF3" s="164" t="s">
        <v>108</v>
      </c>
      <c r="HG3" s="164" t="s">
        <v>108</v>
      </c>
      <c r="HH3" s="164" t="s">
        <v>108</v>
      </c>
      <c r="HI3" s="164" t="s">
        <v>108</v>
      </c>
      <c r="HJ3" s="164" t="s">
        <v>108</v>
      </c>
      <c r="HK3" s="164" t="s">
        <v>108</v>
      </c>
      <c r="HL3" s="164" t="s">
        <v>108</v>
      </c>
      <c r="HM3" s="164" t="s">
        <v>108</v>
      </c>
      <c r="HN3" s="164" t="s">
        <v>108</v>
      </c>
      <c r="HO3" s="164" t="s">
        <v>108</v>
      </c>
      <c r="HP3" s="164" t="s">
        <v>108</v>
      </c>
      <c r="HQ3" s="164" t="s">
        <v>108</v>
      </c>
      <c r="HR3" s="164" t="s">
        <v>108</v>
      </c>
      <c r="HS3" s="164" t="s">
        <v>108</v>
      </c>
      <c r="HT3" s="164" t="s">
        <v>108</v>
      </c>
      <c r="HU3" s="164" t="s">
        <v>109</v>
      </c>
      <c r="HV3" s="164" t="s">
        <v>109</v>
      </c>
      <c r="HW3" s="164" t="s">
        <v>109</v>
      </c>
      <c r="HX3" s="164" t="s">
        <v>109</v>
      </c>
      <c r="HY3" s="164" t="s">
        <v>109</v>
      </c>
      <c r="HZ3" s="164" t="s">
        <v>109</v>
      </c>
      <c r="IA3" s="164" t="s">
        <v>109</v>
      </c>
      <c r="IB3" s="164" t="s">
        <v>109</v>
      </c>
      <c r="IC3" s="164" t="s">
        <v>109</v>
      </c>
      <c r="ID3" s="164" t="s">
        <v>109</v>
      </c>
      <c r="IE3" s="164" t="s">
        <v>109</v>
      </c>
      <c r="IF3" s="164" t="s">
        <v>109</v>
      </c>
      <c r="IG3" s="164" t="s">
        <v>109</v>
      </c>
      <c r="IH3" s="164" t="s">
        <v>109</v>
      </c>
      <c r="II3" s="164" t="s">
        <v>109</v>
      </c>
      <c r="IJ3" s="164" t="s">
        <v>109</v>
      </c>
      <c r="IK3" s="164" t="s">
        <v>109</v>
      </c>
      <c r="IL3" s="164" t="s">
        <v>109</v>
      </c>
      <c r="IM3" s="164" t="s">
        <v>109</v>
      </c>
      <c r="IN3" s="164" t="s">
        <v>109</v>
      </c>
      <c r="IO3" s="164" t="s">
        <v>109</v>
      </c>
      <c r="IP3" s="164" t="s">
        <v>109</v>
      </c>
      <c r="IQ3" s="164" t="s">
        <v>109</v>
      </c>
      <c r="IR3" s="164" t="s">
        <v>109</v>
      </c>
      <c r="IS3" s="164" t="s">
        <v>109</v>
      </c>
      <c r="IT3" s="164" t="s">
        <v>109</v>
      </c>
      <c r="IU3" s="164" t="s">
        <v>109</v>
      </c>
      <c r="IV3" s="164" t="s">
        <v>109</v>
      </c>
      <c r="IW3" s="164" t="s">
        <v>109</v>
      </c>
      <c r="IX3" s="164" t="s">
        <v>109</v>
      </c>
      <c r="IY3" s="164" t="s">
        <v>109</v>
      </c>
      <c r="IZ3" s="164" t="s">
        <v>109</v>
      </c>
      <c r="JA3" s="164" t="s">
        <v>109</v>
      </c>
      <c r="JB3" s="164" t="s">
        <v>109</v>
      </c>
      <c r="JC3" s="164" t="s">
        <v>109</v>
      </c>
      <c r="JD3" s="164" t="s">
        <v>109</v>
      </c>
      <c r="JE3" s="164" t="s">
        <v>109</v>
      </c>
      <c r="JF3" s="164" t="s">
        <v>109</v>
      </c>
      <c r="JG3" s="164" t="s">
        <v>109</v>
      </c>
      <c r="JH3" s="164" t="s">
        <v>109</v>
      </c>
      <c r="JI3" s="164" t="s">
        <v>109</v>
      </c>
      <c r="JJ3" s="164" t="s">
        <v>109</v>
      </c>
      <c r="JK3" s="164" t="s">
        <v>109</v>
      </c>
      <c r="JL3" s="164" t="s">
        <v>109</v>
      </c>
      <c r="JM3" s="164" t="s">
        <v>109</v>
      </c>
      <c r="JN3" s="164" t="s">
        <v>109</v>
      </c>
      <c r="JO3" s="164" t="s">
        <v>109</v>
      </c>
      <c r="JP3" s="164" t="s">
        <v>109</v>
      </c>
      <c r="JQ3" s="164" t="s">
        <v>109</v>
      </c>
      <c r="JR3" s="164" t="s">
        <v>109</v>
      </c>
      <c r="JS3" s="164" t="s">
        <v>109</v>
      </c>
      <c r="JT3" s="164" t="s">
        <v>109</v>
      </c>
      <c r="JU3" s="164" t="s">
        <v>109</v>
      </c>
      <c r="JV3" s="164" t="s">
        <v>109</v>
      </c>
      <c r="JW3" s="164" t="s">
        <v>109</v>
      </c>
      <c r="JX3" s="164" t="s">
        <v>109</v>
      </c>
      <c r="JY3" s="164" t="s">
        <v>109</v>
      </c>
      <c r="JZ3" s="164" t="s">
        <v>109</v>
      </c>
      <c r="KA3" s="164" t="s">
        <v>109</v>
      </c>
      <c r="KB3" s="164" t="s">
        <v>109</v>
      </c>
    </row>
    <row r="4" spans="1:288" s="57" customFormat="1" ht="34.9" customHeight="1">
      <c r="A4" s="162"/>
      <c r="B4" s="175"/>
      <c r="C4" s="181"/>
      <c r="D4" s="175"/>
      <c r="E4" s="181"/>
      <c r="F4" s="178"/>
      <c r="G4" s="175"/>
      <c r="H4" s="181"/>
      <c r="I4" s="175"/>
      <c r="J4" s="176"/>
      <c r="K4" s="110"/>
      <c r="L4" s="110"/>
      <c r="M4" s="110"/>
      <c r="N4" s="110"/>
      <c r="O4" s="110"/>
      <c r="P4" s="110"/>
      <c r="Q4" s="175" t="s">
        <v>105</v>
      </c>
      <c r="R4" s="175" t="s">
        <v>105</v>
      </c>
      <c r="S4" s="175" t="s">
        <v>106</v>
      </c>
      <c r="T4" s="175" t="s">
        <v>106</v>
      </c>
      <c r="U4" s="175" t="s">
        <v>106</v>
      </c>
      <c r="V4" s="175" t="s">
        <v>106</v>
      </c>
      <c r="W4" s="175" t="s">
        <v>106</v>
      </c>
      <c r="X4" s="175" t="s">
        <v>106</v>
      </c>
      <c r="Y4" s="175" t="s">
        <v>106</v>
      </c>
      <c r="Z4" s="175" t="s">
        <v>106</v>
      </c>
      <c r="AA4" s="175" t="s">
        <v>106</v>
      </c>
      <c r="AB4" s="175" t="s">
        <v>106</v>
      </c>
      <c r="AC4" s="175" t="s">
        <v>106</v>
      </c>
      <c r="AD4" s="175" t="s">
        <v>106</v>
      </c>
      <c r="AE4" s="175" t="s">
        <v>106</v>
      </c>
      <c r="AF4" s="175" t="s">
        <v>106</v>
      </c>
      <c r="AG4" s="175" t="s">
        <v>106</v>
      </c>
      <c r="AH4" s="175" t="s">
        <v>106</v>
      </c>
      <c r="AI4" s="175" t="s">
        <v>106</v>
      </c>
      <c r="AJ4" s="175" t="s">
        <v>106</v>
      </c>
      <c r="AK4" s="175" t="s">
        <v>106</v>
      </c>
      <c r="AL4" s="175" t="s">
        <v>106</v>
      </c>
      <c r="AM4" s="175" t="s">
        <v>106</v>
      </c>
      <c r="AN4" s="175" t="s">
        <v>106</v>
      </c>
      <c r="AO4" s="175" t="s">
        <v>106</v>
      </c>
      <c r="AP4" s="175" t="s">
        <v>106</v>
      </c>
      <c r="AQ4" s="175" t="s">
        <v>106</v>
      </c>
      <c r="AR4" s="175" t="s">
        <v>106</v>
      </c>
      <c r="AS4" s="175" t="s">
        <v>106</v>
      </c>
      <c r="AT4" s="175" t="s">
        <v>106</v>
      </c>
      <c r="AU4" s="175" t="s">
        <v>106</v>
      </c>
      <c r="AV4" s="175" t="s">
        <v>106</v>
      </c>
      <c r="AW4" s="175" t="s">
        <v>106</v>
      </c>
      <c r="AX4" s="175" t="s">
        <v>106</v>
      </c>
      <c r="AY4" s="175" t="s">
        <v>106</v>
      </c>
      <c r="AZ4" s="175" t="s">
        <v>106</v>
      </c>
      <c r="BA4" s="175" t="s">
        <v>106</v>
      </c>
      <c r="BB4" s="175" t="s">
        <v>106</v>
      </c>
      <c r="BC4" s="175" t="s">
        <v>106</v>
      </c>
      <c r="BD4" s="175" t="s">
        <v>106</v>
      </c>
      <c r="BE4" s="175" t="s">
        <v>106</v>
      </c>
      <c r="BF4" s="175" t="s">
        <v>106</v>
      </c>
      <c r="BG4" s="175" t="s">
        <v>106</v>
      </c>
      <c r="BH4" s="175" t="s">
        <v>106</v>
      </c>
      <c r="BI4" s="175" t="s">
        <v>106</v>
      </c>
      <c r="BJ4" s="175" t="s">
        <v>106</v>
      </c>
      <c r="BK4" s="175" t="s">
        <v>106</v>
      </c>
      <c r="BL4" s="175" t="s">
        <v>106</v>
      </c>
      <c r="BM4" s="175" t="s">
        <v>106</v>
      </c>
      <c r="BN4" s="175" t="s">
        <v>106</v>
      </c>
      <c r="BO4" s="175" t="s">
        <v>106</v>
      </c>
      <c r="BP4" s="175" t="s">
        <v>106</v>
      </c>
      <c r="BQ4" s="175" t="s">
        <v>106</v>
      </c>
      <c r="BR4" s="175" t="s">
        <v>106</v>
      </c>
      <c r="BS4" s="175" t="s">
        <v>106</v>
      </c>
      <c r="BT4" s="175" t="s">
        <v>106</v>
      </c>
      <c r="BU4" s="175" t="s">
        <v>106</v>
      </c>
      <c r="BV4" s="175" t="s">
        <v>106</v>
      </c>
      <c r="BW4" s="175" t="s">
        <v>106</v>
      </c>
      <c r="BX4" s="175" t="s">
        <v>106</v>
      </c>
      <c r="BY4" s="175" t="s">
        <v>106</v>
      </c>
      <c r="BZ4" s="175" t="s">
        <v>106</v>
      </c>
      <c r="CA4" s="175" t="s">
        <v>106</v>
      </c>
      <c r="CB4" s="175" t="s">
        <v>106</v>
      </c>
      <c r="CC4" s="175" t="s">
        <v>106</v>
      </c>
      <c r="CD4" s="175" t="s">
        <v>106</v>
      </c>
      <c r="CE4" s="175" t="s">
        <v>106</v>
      </c>
      <c r="CF4" s="175" t="s">
        <v>106</v>
      </c>
      <c r="CG4" s="175" t="s">
        <v>106</v>
      </c>
      <c r="CH4" s="175" t="s">
        <v>106</v>
      </c>
      <c r="CI4" s="175" t="s">
        <v>106</v>
      </c>
      <c r="CJ4" s="175" t="s">
        <v>106</v>
      </c>
      <c r="CK4" s="175" t="s">
        <v>106</v>
      </c>
      <c r="CL4" s="175" t="s">
        <v>106</v>
      </c>
      <c r="CM4" s="175" t="s">
        <v>106</v>
      </c>
      <c r="CN4" s="175" t="s">
        <v>106</v>
      </c>
      <c r="CO4" s="175" t="s">
        <v>106</v>
      </c>
      <c r="CP4" s="175" t="s">
        <v>106</v>
      </c>
      <c r="CQ4" s="175" t="s">
        <v>106</v>
      </c>
      <c r="CR4" s="175" t="s">
        <v>106</v>
      </c>
      <c r="CS4" s="175" t="s">
        <v>106</v>
      </c>
      <c r="CT4" s="175" t="s">
        <v>106</v>
      </c>
      <c r="CU4" s="175" t="s">
        <v>106</v>
      </c>
      <c r="CV4" s="175" t="s">
        <v>106</v>
      </c>
      <c r="CW4" s="175" t="s">
        <v>106</v>
      </c>
      <c r="CX4" s="175" t="s">
        <v>106</v>
      </c>
      <c r="CY4" s="175" t="s">
        <v>106</v>
      </c>
      <c r="CZ4" s="175" t="s">
        <v>106</v>
      </c>
      <c r="DA4" s="175" t="s">
        <v>106</v>
      </c>
      <c r="DB4" s="175" t="s">
        <v>106</v>
      </c>
      <c r="DC4" s="175" t="s">
        <v>106</v>
      </c>
      <c r="DD4" s="175" t="s">
        <v>106</v>
      </c>
      <c r="DE4" s="175" t="s">
        <v>106</v>
      </c>
      <c r="DF4" s="175" t="s">
        <v>106</v>
      </c>
      <c r="DG4" s="175" t="s">
        <v>106</v>
      </c>
      <c r="DH4" s="175" t="s">
        <v>106</v>
      </c>
      <c r="DI4" s="175" t="s">
        <v>106</v>
      </c>
      <c r="DJ4" s="175" t="s">
        <v>106</v>
      </c>
      <c r="DK4" s="175" t="s">
        <v>106</v>
      </c>
      <c r="DL4" s="175" t="s">
        <v>106</v>
      </c>
      <c r="DM4" s="175" t="s">
        <v>106</v>
      </c>
      <c r="DN4" s="175" t="s">
        <v>106</v>
      </c>
      <c r="DO4" s="175" t="s">
        <v>106</v>
      </c>
      <c r="DP4" s="175" t="s">
        <v>106</v>
      </c>
      <c r="DQ4" s="175" t="s">
        <v>106</v>
      </c>
      <c r="DR4" s="175" t="s">
        <v>106</v>
      </c>
      <c r="DS4" s="175" t="s">
        <v>106</v>
      </c>
      <c r="DT4" s="175" t="s">
        <v>106</v>
      </c>
      <c r="DU4" s="175" t="s">
        <v>106</v>
      </c>
      <c r="DV4" s="175" t="s">
        <v>106</v>
      </c>
      <c r="DW4" s="175" t="s">
        <v>106</v>
      </c>
      <c r="DX4" s="175" t="s">
        <v>106</v>
      </c>
      <c r="DY4" s="175" t="s">
        <v>106</v>
      </c>
      <c r="DZ4" s="175" t="s">
        <v>106</v>
      </c>
      <c r="EA4" s="175" t="s">
        <v>106</v>
      </c>
      <c r="EB4" s="175" t="s">
        <v>106</v>
      </c>
      <c r="EC4" s="175" t="s">
        <v>106</v>
      </c>
      <c r="ED4" s="175" t="s">
        <v>106</v>
      </c>
      <c r="EE4" s="175" t="s">
        <v>106</v>
      </c>
      <c r="EF4" s="175" t="s">
        <v>106</v>
      </c>
      <c r="EG4" s="175" t="s">
        <v>106</v>
      </c>
      <c r="EH4" s="175" t="s">
        <v>106</v>
      </c>
      <c r="EI4" s="175" t="s">
        <v>106</v>
      </c>
      <c r="EJ4" s="175" t="s">
        <v>106</v>
      </c>
      <c r="EK4" s="175" t="s">
        <v>106</v>
      </c>
      <c r="EL4" s="175" t="s">
        <v>106</v>
      </c>
      <c r="EM4" s="175" t="s">
        <v>106</v>
      </c>
      <c r="EN4" s="175" t="s">
        <v>106</v>
      </c>
      <c r="EO4" s="175" t="s">
        <v>106</v>
      </c>
      <c r="EP4" s="175" t="s">
        <v>106</v>
      </c>
      <c r="EQ4" s="175" t="s">
        <v>106</v>
      </c>
      <c r="ER4" s="175" t="s">
        <v>106</v>
      </c>
      <c r="ES4" s="175" t="s">
        <v>106</v>
      </c>
      <c r="ET4" s="175" t="s">
        <v>106</v>
      </c>
      <c r="EU4" s="175" t="s">
        <v>106</v>
      </c>
      <c r="EV4" s="175" t="s">
        <v>106</v>
      </c>
      <c r="EW4" s="175" t="s">
        <v>106</v>
      </c>
      <c r="EX4" s="175" t="s">
        <v>106</v>
      </c>
      <c r="EY4" s="175" t="s">
        <v>106</v>
      </c>
      <c r="EZ4" s="175" t="s">
        <v>106</v>
      </c>
      <c r="FA4" s="175" t="s">
        <v>106</v>
      </c>
      <c r="FB4" s="175" t="s">
        <v>106</v>
      </c>
      <c r="FC4" s="175" t="s">
        <v>106</v>
      </c>
      <c r="FD4" s="175" t="s">
        <v>106</v>
      </c>
      <c r="FE4" s="175" t="s">
        <v>106</v>
      </c>
      <c r="FF4" s="175" t="s">
        <v>106</v>
      </c>
      <c r="FG4" s="175" t="s">
        <v>106</v>
      </c>
      <c r="FH4" s="175" t="s">
        <v>106</v>
      </c>
      <c r="FI4" s="175" t="s">
        <v>106</v>
      </c>
      <c r="FJ4" s="175" t="s">
        <v>106</v>
      </c>
      <c r="FK4" s="175" t="s">
        <v>106</v>
      </c>
      <c r="FL4" s="175" t="s">
        <v>106</v>
      </c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  <c r="IW4" s="175"/>
      <c r="IX4" s="175"/>
      <c r="IY4" s="175"/>
      <c r="IZ4" s="175"/>
      <c r="JA4" s="175"/>
      <c r="JB4" s="175"/>
      <c r="JC4" s="175"/>
      <c r="JD4" s="175"/>
      <c r="JE4" s="175"/>
      <c r="JF4" s="175"/>
      <c r="JG4" s="175"/>
      <c r="JH4" s="175"/>
      <c r="JI4" s="175"/>
      <c r="JJ4" s="175"/>
      <c r="JK4" s="175"/>
      <c r="JL4" s="175"/>
      <c r="JM4" s="175"/>
      <c r="JN4" s="175"/>
      <c r="JO4" s="175"/>
      <c r="JP4" s="175"/>
      <c r="JQ4" s="175"/>
      <c r="JR4" s="175"/>
      <c r="JS4" s="175"/>
      <c r="JT4" s="175"/>
      <c r="JU4" s="175"/>
      <c r="JV4" s="175"/>
      <c r="JW4" s="175"/>
      <c r="JX4" s="175"/>
      <c r="JY4" s="175"/>
      <c r="JZ4" s="175"/>
      <c r="KA4" s="175"/>
      <c r="KB4" s="175"/>
    </row>
    <row r="5" spans="1:288" s="57" customFormat="1" ht="24" customHeight="1">
      <c r="A5" s="162"/>
      <c r="B5" s="53" t="s">
        <v>104</v>
      </c>
      <c r="C5" s="119" t="s">
        <v>142</v>
      </c>
      <c r="D5" s="41" t="s">
        <v>104</v>
      </c>
      <c r="E5" s="41" t="s">
        <v>93</v>
      </c>
      <c r="F5" s="179"/>
      <c r="G5" s="41" t="s">
        <v>104</v>
      </c>
      <c r="H5" s="41" t="s">
        <v>93</v>
      </c>
      <c r="I5" s="41" t="s">
        <v>104</v>
      </c>
      <c r="J5" s="41" t="s">
        <v>93</v>
      </c>
      <c r="K5" s="88"/>
      <c r="L5" s="88"/>
      <c r="M5" s="88"/>
      <c r="N5" s="88"/>
      <c r="O5" s="88"/>
      <c r="P5" s="88"/>
      <c r="Q5" s="123" t="s">
        <v>103</v>
      </c>
      <c r="R5" s="119" t="s">
        <v>104</v>
      </c>
      <c r="S5" s="119">
        <v>15</v>
      </c>
      <c r="T5" s="119">
        <v>16</v>
      </c>
      <c r="U5" s="119">
        <v>17</v>
      </c>
      <c r="V5" s="119">
        <v>18</v>
      </c>
      <c r="W5" s="119">
        <v>19</v>
      </c>
      <c r="X5" s="119">
        <v>20</v>
      </c>
      <c r="Y5" s="119">
        <v>21</v>
      </c>
      <c r="Z5" s="119">
        <v>22</v>
      </c>
      <c r="AA5" s="119">
        <v>23</v>
      </c>
      <c r="AB5" s="119">
        <v>24</v>
      </c>
      <c r="AC5" s="119">
        <v>25</v>
      </c>
      <c r="AD5" s="119">
        <v>26</v>
      </c>
      <c r="AE5" s="119">
        <v>27</v>
      </c>
      <c r="AF5" s="119">
        <v>28</v>
      </c>
      <c r="AG5" s="119">
        <v>29</v>
      </c>
      <c r="AH5" s="119">
        <v>30</v>
      </c>
      <c r="AI5" s="119">
        <v>31</v>
      </c>
      <c r="AJ5" s="119">
        <v>32</v>
      </c>
      <c r="AK5" s="41">
        <v>33</v>
      </c>
      <c r="AL5" s="41">
        <v>34</v>
      </c>
      <c r="AM5" s="41">
        <v>35</v>
      </c>
      <c r="AN5" s="41">
        <v>36</v>
      </c>
      <c r="AO5" s="41">
        <v>37</v>
      </c>
      <c r="AP5" s="41">
        <v>38</v>
      </c>
      <c r="AQ5" s="41">
        <v>39</v>
      </c>
      <c r="AR5" s="41">
        <v>40</v>
      </c>
      <c r="AS5" s="41">
        <v>41</v>
      </c>
      <c r="AT5" s="41">
        <v>42</v>
      </c>
      <c r="AU5" s="41">
        <v>43</v>
      </c>
      <c r="AV5" s="41">
        <v>44</v>
      </c>
      <c r="AW5" s="41">
        <v>15</v>
      </c>
      <c r="AX5" s="41">
        <v>16</v>
      </c>
      <c r="AY5" s="41">
        <v>17</v>
      </c>
      <c r="AZ5" s="41">
        <v>18</v>
      </c>
      <c r="BA5" s="41">
        <v>19</v>
      </c>
      <c r="BB5" s="41">
        <v>20</v>
      </c>
      <c r="BC5" s="41">
        <v>21</v>
      </c>
      <c r="BD5" s="41">
        <v>22</v>
      </c>
      <c r="BE5" s="41">
        <v>23</v>
      </c>
      <c r="BF5" s="41">
        <v>24</v>
      </c>
      <c r="BG5" s="41">
        <v>25</v>
      </c>
      <c r="BH5" s="41">
        <v>26</v>
      </c>
      <c r="BI5" s="41">
        <v>27</v>
      </c>
      <c r="BJ5" s="41">
        <v>28</v>
      </c>
      <c r="BK5" s="41">
        <v>29</v>
      </c>
      <c r="BL5" s="41">
        <v>30</v>
      </c>
      <c r="BM5" s="41">
        <v>31</v>
      </c>
      <c r="BN5" s="41">
        <v>32</v>
      </c>
      <c r="BO5" s="41">
        <v>33</v>
      </c>
      <c r="BP5" s="41">
        <v>34</v>
      </c>
      <c r="BQ5" s="41">
        <v>35</v>
      </c>
      <c r="BR5" s="41">
        <v>36</v>
      </c>
      <c r="BS5" s="41">
        <v>37</v>
      </c>
      <c r="BT5" s="41">
        <v>38</v>
      </c>
      <c r="BU5" s="41">
        <v>39</v>
      </c>
      <c r="BV5" s="41">
        <v>40</v>
      </c>
      <c r="BW5" s="41">
        <v>41</v>
      </c>
      <c r="BX5" s="41">
        <v>42</v>
      </c>
      <c r="BY5" s="41">
        <v>43</v>
      </c>
      <c r="BZ5" s="41">
        <v>44</v>
      </c>
      <c r="CA5" s="41">
        <v>15</v>
      </c>
      <c r="CB5" s="41">
        <v>16</v>
      </c>
      <c r="CC5" s="41">
        <v>17</v>
      </c>
      <c r="CD5" s="41">
        <v>18</v>
      </c>
      <c r="CE5" s="41">
        <v>19</v>
      </c>
      <c r="CF5" s="41">
        <v>20</v>
      </c>
      <c r="CG5" s="41">
        <v>21</v>
      </c>
      <c r="CH5" s="41">
        <v>22</v>
      </c>
      <c r="CI5" s="41">
        <v>23</v>
      </c>
      <c r="CJ5" s="41">
        <v>24</v>
      </c>
      <c r="CK5" s="41">
        <v>25</v>
      </c>
      <c r="CL5" s="41">
        <v>26</v>
      </c>
      <c r="CM5" s="41">
        <v>27</v>
      </c>
      <c r="CN5" s="41">
        <v>28</v>
      </c>
      <c r="CO5" s="41">
        <v>29</v>
      </c>
      <c r="CP5" s="41">
        <v>30</v>
      </c>
      <c r="CQ5" s="41">
        <v>31</v>
      </c>
      <c r="CR5" s="41">
        <v>32</v>
      </c>
      <c r="CS5" s="41">
        <v>33</v>
      </c>
      <c r="CT5" s="41">
        <v>34</v>
      </c>
      <c r="CU5" s="41">
        <v>35</v>
      </c>
      <c r="CV5" s="41">
        <v>36</v>
      </c>
      <c r="CW5" s="41">
        <v>37</v>
      </c>
      <c r="CX5" s="41">
        <v>38</v>
      </c>
      <c r="CY5" s="41">
        <v>39</v>
      </c>
      <c r="CZ5" s="41">
        <v>40</v>
      </c>
      <c r="DA5" s="41">
        <v>41</v>
      </c>
      <c r="DB5" s="41">
        <v>42</v>
      </c>
      <c r="DC5" s="41">
        <v>43</v>
      </c>
      <c r="DD5" s="41">
        <v>44</v>
      </c>
      <c r="DE5" s="41">
        <v>15</v>
      </c>
      <c r="DF5" s="41">
        <v>16</v>
      </c>
      <c r="DG5" s="41">
        <v>17</v>
      </c>
      <c r="DH5" s="41">
        <v>18</v>
      </c>
      <c r="DI5" s="41">
        <v>19</v>
      </c>
      <c r="DJ5" s="41">
        <v>20</v>
      </c>
      <c r="DK5" s="41">
        <v>21</v>
      </c>
      <c r="DL5" s="41">
        <v>22</v>
      </c>
      <c r="DM5" s="41">
        <v>23</v>
      </c>
      <c r="DN5" s="41">
        <v>24</v>
      </c>
      <c r="DO5" s="41">
        <v>25</v>
      </c>
      <c r="DP5" s="41">
        <v>26</v>
      </c>
      <c r="DQ5" s="41">
        <v>27</v>
      </c>
      <c r="DR5" s="41">
        <v>28</v>
      </c>
      <c r="DS5" s="41">
        <v>29</v>
      </c>
      <c r="DT5" s="41">
        <v>30</v>
      </c>
      <c r="DU5" s="41">
        <v>31</v>
      </c>
      <c r="DV5" s="41">
        <v>32</v>
      </c>
      <c r="DW5" s="41">
        <v>33</v>
      </c>
      <c r="DX5" s="41">
        <v>34</v>
      </c>
      <c r="DY5" s="41">
        <v>35</v>
      </c>
      <c r="DZ5" s="41">
        <v>36</v>
      </c>
      <c r="EA5" s="41">
        <v>37</v>
      </c>
      <c r="EB5" s="41">
        <v>38</v>
      </c>
      <c r="EC5" s="41">
        <v>39</v>
      </c>
      <c r="ED5" s="41">
        <v>40</v>
      </c>
      <c r="EE5" s="41">
        <v>41</v>
      </c>
      <c r="EF5" s="41">
        <v>42</v>
      </c>
      <c r="EG5" s="41">
        <v>43</v>
      </c>
      <c r="EH5" s="41">
        <v>44</v>
      </c>
      <c r="EI5" s="41">
        <v>15</v>
      </c>
      <c r="EJ5" s="41">
        <v>16</v>
      </c>
      <c r="EK5" s="41">
        <v>17</v>
      </c>
      <c r="EL5" s="41">
        <v>18</v>
      </c>
      <c r="EM5" s="41">
        <v>19</v>
      </c>
      <c r="EN5" s="41">
        <v>20</v>
      </c>
      <c r="EO5" s="41">
        <v>21</v>
      </c>
      <c r="EP5" s="41">
        <v>22</v>
      </c>
      <c r="EQ5" s="41">
        <v>23</v>
      </c>
      <c r="ER5" s="41">
        <v>24</v>
      </c>
      <c r="ES5" s="41">
        <v>25</v>
      </c>
      <c r="ET5" s="41">
        <v>26</v>
      </c>
      <c r="EU5" s="41">
        <v>27</v>
      </c>
      <c r="EV5" s="41">
        <v>28</v>
      </c>
      <c r="EW5" s="41">
        <v>29</v>
      </c>
      <c r="EX5" s="41">
        <v>30</v>
      </c>
      <c r="EY5" s="41">
        <v>31</v>
      </c>
      <c r="EZ5" s="41">
        <v>32</v>
      </c>
      <c r="FA5" s="41">
        <v>33</v>
      </c>
      <c r="FB5" s="41">
        <v>34</v>
      </c>
      <c r="FC5" s="41">
        <v>35</v>
      </c>
      <c r="FD5" s="41">
        <v>36</v>
      </c>
      <c r="FE5" s="41">
        <v>37</v>
      </c>
      <c r="FF5" s="41">
        <v>38</v>
      </c>
      <c r="FG5" s="41">
        <v>39</v>
      </c>
      <c r="FH5" s="41">
        <v>40</v>
      </c>
      <c r="FI5" s="41">
        <v>41</v>
      </c>
      <c r="FJ5" s="41">
        <v>42</v>
      </c>
      <c r="FK5" s="41">
        <v>43</v>
      </c>
      <c r="FL5" s="41">
        <v>44</v>
      </c>
      <c r="FM5" s="41">
        <v>15</v>
      </c>
      <c r="FN5" s="41">
        <v>16</v>
      </c>
      <c r="FO5" s="41">
        <v>17</v>
      </c>
      <c r="FP5" s="41">
        <v>18</v>
      </c>
      <c r="FQ5" s="41">
        <v>19</v>
      </c>
      <c r="FR5" s="41">
        <v>20</v>
      </c>
      <c r="FS5" s="41">
        <v>21</v>
      </c>
      <c r="FT5" s="41">
        <v>22</v>
      </c>
      <c r="FU5" s="41">
        <v>23</v>
      </c>
      <c r="FV5" s="41">
        <v>24</v>
      </c>
      <c r="FW5" s="41">
        <v>25</v>
      </c>
      <c r="FX5" s="41">
        <v>26</v>
      </c>
      <c r="FY5" s="41">
        <v>27</v>
      </c>
      <c r="FZ5" s="41">
        <v>28</v>
      </c>
      <c r="GA5" s="41">
        <v>29</v>
      </c>
      <c r="GB5" s="41">
        <v>30</v>
      </c>
      <c r="GC5" s="41">
        <v>31</v>
      </c>
      <c r="GD5" s="41">
        <v>32</v>
      </c>
      <c r="GE5" s="41">
        <v>33</v>
      </c>
      <c r="GF5" s="41">
        <v>34</v>
      </c>
      <c r="GG5" s="41">
        <v>35</v>
      </c>
      <c r="GH5" s="41">
        <v>36</v>
      </c>
      <c r="GI5" s="41">
        <v>37</v>
      </c>
      <c r="GJ5" s="41">
        <v>38</v>
      </c>
      <c r="GK5" s="41">
        <v>39</v>
      </c>
      <c r="GL5" s="41">
        <v>40</v>
      </c>
      <c r="GM5" s="41">
        <v>41</v>
      </c>
      <c r="GN5" s="41">
        <v>42</v>
      </c>
      <c r="GO5" s="41">
        <v>43</v>
      </c>
      <c r="GP5" s="41">
        <v>44</v>
      </c>
      <c r="GQ5" s="41">
        <v>15</v>
      </c>
      <c r="GR5" s="41">
        <v>16</v>
      </c>
      <c r="GS5" s="41">
        <v>17</v>
      </c>
      <c r="GT5" s="41">
        <v>18</v>
      </c>
      <c r="GU5" s="41">
        <v>19</v>
      </c>
      <c r="GV5" s="41">
        <v>20</v>
      </c>
      <c r="GW5" s="41">
        <v>21</v>
      </c>
      <c r="GX5" s="41">
        <v>22</v>
      </c>
      <c r="GY5" s="41">
        <v>23</v>
      </c>
      <c r="GZ5" s="41">
        <v>24</v>
      </c>
      <c r="HA5" s="41">
        <v>25</v>
      </c>
      <c r="HB5" s="41">
        <v>26</v>
      </c>
      <c r="HC5" s="41">
        <v>27</v>
      </c>
      <c r="HD5" s="41">
        <v>28</v>
      </c>
      <c r="HE5" s="41">
        <v>29</v>
      </c>
      <c r="HF5" s="41">
        <v>30</v>
      </c>
      <c r="HG5" s="41">
        <v>31</v>
      </c>
      <c r="HH5" s="41">
        <v>32</v>
      </c>
      <c r="HI5" s="41">
        <v>33</v>
      </c>
      <c r="HJ5" s="41">
        <v>34</v>
      </c>
      <c r="HK5" s="41">
        <v>35</v>
      </c>
      <c r="HL5" s="41">
        <v>36</v>
      </c>
      <c r="HM5" s="41">
        <v>37</v>
      </c>
      <c r="HN5" s="41">
        <v>38</v>
      </c>
      <c r="HO5" s="41">
        <v>39</v>
      </c>
      <c r="HP5" s="41">
        <v>40</v>
      </c>
      <c r="HQ5" s="41">
        <v>41</v>
      </c>
      <c r="HR5" s="41">
        <v>42</v>
      </c>
      <c r="HS5" s="41">
        <v>43</v>
      </c>
      <c r="HT5" s="41">
        <v>44</v>
      </c>
      <c r="HU5" s="41">
        <v>15</v>
      </c>
      <c r="HV5" s="41">
        <v>16</v>
      </c>
      <c r="HW5" s="41">
        <v>17</v>
      </c>
      <c r="HX5" s="41">
        <v>18</v>
      </c>
      <c r="HY5" s="41">
        <v>19</v>
      </c>
      <c r="HZ5" s="41">
        <v>20</v>
      </c>
      <c r="IA5" s="41">
        <v>21</v>
      </c>
      <c r="IB5" s="41">
        <v>22</v>
      </c>
      <c r="IC5" s="41">
        <v>23</v>
      </c>
      <c r="ID5" s="41">
        <v>24</v>
      </c>
      <c r="IE5" s="41">
        <v>25</v>
      </c>
      <c r="IF5" s="41">
        <v>26</v>
      </c>
      <c r="IG5" s="41">
        <v>27</v>
      </c>
      <c r="IH5" s="41">
        <v>28</v>
      </c>
      <c r="II5" s="41">
        <v>29</v>
      </c>
      <c r="IJ5" s="41">
        <v>30</v>
      </c>
      <c r="IK5" s="41">
        <v>31</v>
      </c>
      <c r="IL5" s="41">
        <v>32</v>
      </c>
      <c r="IM5" s="41">
        <v>33</v>
      </c>
      <c r="IN5" s="41">
        <v>34</v>
      </c>
      <c r="IO5" s="41">
        <v>35</v>
      </c>
      <c r="IP5" s="41">
        <v>36</v>
      </c>
      <c r="IQ5" s="41">
        <v>37</v>
      </c>
      <c r="IR5" s="41">
        <v>38</v>
      </c>
      <c r="IS5" s="41">
        <v>39</v>
      </c>
      <c r="IT5" s="41">
        <v>40</v>
      </c>
      <c r="IU5" s="41">
        <v>41</v>
      </c>
      <c r="IV5" s="41">
        <v>42</v>
      </c>
      <c r="IW5" s="41">
        <v>43</v>
      </c>
      <c r="IX5" s="41">
        <v>44</v>
      </c>
      <c r="IY5" s="41">
        <v>15</v>
      </c>
      <c r="IZ5" s="41">
        <v>16</v>
      </c>
      <c r="JA5" s="41">
        <v>17</v>
      </c>
      <c r="JB5" s="41">
        <v>18</v>
      </c>
      <c r="JC5" s="41">
        <v>19</v>
      </c>
      <c r="JD5" s="41">
        <v>20</v>
      </c>
      <c r="JE5" s="41">
        <v>21</v>
      </c>
      <c r="JF5" s="41">
        <v>22</v>
      </c>
      <c r="JG5" s="41">
        <v>23</v>
      </c>
      <c r="JH5" s="41">
        <v>24</v>
      </c>
      <c r="JI5" s="41">
        <v>25</v>
      </c>
      <c r="JJ5" s="41">
        <v>26</v>
      </c>
      <c r="JK5" s="41">
        <v>27</v>
      </c>
      <c r="JL5" s="41">
        <v>28</v>
      </c>
      <c r="JM5" s="41">
        <v>29</v>
      </c>
      <c r="JN5" s="41">
        <v>30</v>
      </c>
      <c r="JO5" s="41">
        <v>31</v>
      </c>
      <c r="JP5" s="41">
        <v>32</v>
      </c>
      <c r="JQ5" s="41">
        <v>33</v>
      </c>
      <c r="JR5" s="41">
        <v>34</v>
      </c>
      <c r="JS5" s="41">
        <v>35</v>
      </c>
      <c r="JT5" s="41">
        <v>36</v>
      </c>
      <c r="JU5" s="41">
        <v>37</v>
      </c>
      <c r="JV5" s="41">
        <v>38</v>
      </c>
      <c r="JW5" s="41">
        <v>39</v>
      </c>
      <c r="JX5" s="41">
        <v>40</v>
      </c>
      <c r="JY5" s="41">
        <v>41</v>
      </c>
      <c r="JZ5" s="41">
        <v>42</v>
      </c>
      <c r="KA5" s="41">
        <v>43</v>
      </c>
      <c r="KB5" s="41">
        <v>44</v>
      </c>
    </row>
    <row r="6" spans="1:288" s="57" customFormat="1" ht="13.9" customHeight="1">
      <c r="A6" s="163"/>
      <c r="B6" s="53" t="s">
        <v>74</v>
      </c>
      <c r="C6" s="53" t="s">
        <v>74</v>
      </c>
      <c r="D6" s="53" t="s">
        <v>74</v>
      </c>
      <c r="E6" s="53" t="s">
        <v>74</v>
      </c>
      <c r="F6" s="53" t="s">
        <v>74</v>
      </c>
      <c r="G6" s="53" t="s">
        <v>74</v>
      </c>
      <c r="H6" s="53" t="s">
        <v>74</v>
      </c>
      <c r="I6" s="53" t="s">
        <v>74</v>
      </c>
      <c r="J6" s="41" t="s">
        <v>74</v>
      </c>
      <c r="K6" s="111"/>
      <c r="L6" s="111"/>
      <c r="M6" s="111"/>
      <c r="N6" s="111"/>
      <c r="O6" s="111"/>
      <c r="P6" s="111"/>
      <c r="Q6" s="123" t="s">
        <v>74</v>
      </c>
      <c r="R6" s="118" t="s">
        <v>74</v>
      </c>
      <c r="S6" s="118" t="s">
        <v>74</v>
      </c>
      <c r="T6" s="118" t="s">
        <v>74</v>
      </c>
      <c r="U6" s="118" t="s">
        <v>74</v>
      </c>
      <c r="V6" s="118" t="s">
        <v>74</v>
      </c>
      <c r="W6" s="118" t="s">
        <v>74</v>
      </c>
      <c r="X6" s="118" t="s">
        <v>74</v>
      </c>
      <c r="Y6" s="118" t="s">
        <v>74</v>
      </c>
      <c r="Z6" s="118" t="s">
        <v>74</v>
      </c>
      <c r="AA6" s="118" t="s">
        <v>74</v>
      </c>
      <c r="AB6" s="118" t="s">
        <v>74</v>
      </c>
      <c r="AC6" s="118" t="s">
        <v>74</v>
      </c>
      <c r="AD6" s="118" t="s">
        <v>74</v>
      </c>
      <c r="AE6" s="118" t="s">
        <v>74</v>
      </c>
      <c r="AF6" s="118" t="s">
        <v>74</v>
      </c>
      <c r="AG6" s="118" t="s">
        <v>74</v>
      </c>
      <c r="AH6" s="118" t="s">
        <v>74</v>
      </c>
      <c r="AI6" s="118" t="s">
        <v>74</v>
      </c>
      <c r="AJ6" s="118" t="s">
        <v>74</v>
      </c>
      <c r="AK6" s="53" t="s">
        <v>74</v>
      </c>
      <c r="AL6" s="53" t="s">
        <v>74</v>
      </c>
      <c r="AM6" s="53" t="s">
        <v>74</v>
      </c>
      <c r="AN6" s="53" t="s">
        <v>74</v>
      </c>
      <c r="AO6" s="53" t="s">
        <v>74</v>
      </c>
      <c r="AP6" s="53" t="s">
        <v>74</v>
      </c>
      <c r="AQ6" s="53" t="s">
        <v>74</v>
      </c>
      <c r="AR6" s="53" t="s">
        <v>74</v>
      </c>
      <c r="AS6" s="53" t="s">
        <v>74</v>
      </c>
      <c r="AT6" s="53" t="s">
        <v>74</v>
      </c>
      <c r="AU6" s="53" t="s">
        <v>74</v>
      </c>
      <c r="AV6" s="53" t="s">
        <v>74</v>
      </c>
      <c r="AW6" s="53" t="s">
        <v>74</v>
      </c>
      <c r="AX6" s="53" t="s">
        <v>74</v>
      </c>
      <c r="AY6" s="53" t="s">
        <v>74</v>
      </c>
      <c r="AZ6" s="53" t="s">
        <v>74</v>
      </c>
      <c r="BA6" s="53" t="s">
        <v>74</v>
      </c>
      <c r="BB6" s="53" t="s">
        <v>74</v>
      </c>
      <c r="BC6" s="53" t="s">
        <v>74</v>
      </c>
      <c r="BD6" s="53" t="s">
        <v>74</v>
      </c>
      <c r="BE6" s="53" t="s">
        <v>74</v>
      </c>
      <c r="BF6" s="53" t="s">
        <v>74</v>
      </c>
      <c r="BG6" s="53" t="s">
        <v>74</v>
      </c>
      <c r="BH6" s="53" t="s">
        <v>74</v>
      </c>
      <c r="BI6" s="53" t="s">
        <v>74</v>
      </c>
      <c r="BJ6" s="53" t="s">
        <v>74</v>
      </c>
      <c r="BK6" s="53" t="s">
        <v>74</v>
      </c>
      <c r="BL6" s="53" t="s">
        <v>74</v>
      </c>
      <c r="BM6" s="53" t="s">
        <v>74</v>
      </c>
      <c r="BN6" s="53" t="s">
        <v>74</v>
      </c>
      <c r="BO6" s="53" t="s">
        <v>74</v>
      </c>
      <c r="BP6" s="53" t="s">
        <v>74</v>
      </c>
      <c r="BQ6" s="53" t="s">
        <v>74</v>
      </c>
      <c r="BR6" s="53" t="s">
        <v>74</v>
      </c>
      <c r="BS6" s="53" t="s">
        <v>74</v>
      </c>
      <c r="BT6" s="53" t="s">
        <v>74</v>
      </c>
      <c r="BU6" s="53" t="s">
        <v>74</v>
      </c>
      <c r="BV6" s="53" t="s">
        <v>74</v>
      </c>
      <c r="BW6" s="53" t="s">
        <v>74</v>
      </c>
      <c r="BX6" s="53" t="s">
        <v>74</v>
      </c>
      <c r="BY6" s="53" t="s">
        <v>74</v>
      </c>
      <c r="BZ6" s="53" t="s">
        <v>74</v>
      </c>
      <c r="CA6" s="53" t="s">
        <v>74</v>
      </c>
      <c r="CB6" s="53" t="s">
        <v>74</v>
      </c>
      <c r="CC6" s="53" t="s">
        <v>74</v>
      </c>
      <c r="CD6" s="53" t="s">
        <v>74</v>
      </c>
      <c r="CE6" s="53" t="s">
        <v>74</v>
      </c>
      <c r="CF6" s="53" t="s">
        <v>74</v>
      </c>
      <c r="CG6" s="53" t="s">
        <v>74</v>
      </c>
      <c r="CH6" s="53" t="s">
        <v>74</v>
      </c>
      <c r="CI6" s="53" t="s">
        <v>74</v>
      </c>
      <c r="CJ6" s="53" t="s">
        <v>74</v>
      </c>
      <c r="CK6" s="53" t="s">
        <v>74</v>
      </c>
      <c r="CL6" s="53" t="s">
        <v>74</v>
      </c>
      <c r="CM6" s="53" t="s">
        <v>74</v>
      </c>
      <c r="CN6" s="53" t="s">
        <v>74</v>
      </c>
      <c r="CO6" s="53" t="s">
        <v>74</v>
      </c>
      <c r="CP6" s="53" t="s">
        <v>74</v>
      </c>
      <c r="CQ6" s="53" t="s">
        <v>74</v>
      </c>
      <c r="CR6" s="53" t="s">
        <v>74</v>
      </c>
      <c r="CS6" s="53" t="s">
        <v>74</v>
      </c>
      <c r="CT6" s="53" t="s">
        <v>74</v>
      </c>
      <c r="CU6" s="53" t="s">
        <v>74</v>
      </c>
      <c r="CV6" s="53" t="s">
        <v>74</v>
      </c>
      <c r="CW6" s="53" t="s">
        <v>74</v>
      </c>
      <c r="CX6" s="53" t="s">
        <v>74</v>
      </c>
      <c r="CY6" s="53" t="s">
        <v>74</v>
      </c>
      <c r="CZ6" s="53" t="s">
        <v>74</v>
      </c>
      <c r="DA6" s="53" t="s">
        <v>74</v>
      </c>
      <c r="DB6" s="53" t="s">
        <v>74</v>
      </c>
      <c r="DC6" s="53" t="s">
        <v>74</v>
      </c>
      <c r="DD6" s="53" t="s">
        <v>74</v>
      </c>
      <c r="DE6" s="53" t="s">
        <v>74</v>
      </c>
      <c r="DF6" s="53" t="s">
        <v>74</v>
      </c>
      <c r="DG6" s="53" t="s">
        <v>74</v>
      </c>
      <c r="DH6" s="53" t="s">
        <v>74</v>
      </c>
      <c r="DI6" s="53" t="s">
        <v>74</v>
      </c>
      <c r="DJ6" s="53" t="s">
        <v>74</v>
      </c>
      <c r="DK6" s="53" t="s">
        <v>74</v>
      </c>
      <c r="DL6" s="53" t="s">
        <v>74</v>
      </c>
      <c r="DM6" s="53" t="s">
        <v>74</v>
      </c>
      <c r="DN6" s="53" t="s">
        <v>74</v>
      </c>
      <c r="DO6" s="53" t="s">
        <v>74</v>
      </c>
      <c r="DP6" s="53" t="s">
        <v>74</v>
      </c>
      <c r="DQ6" s="53" t="s">
        <v>74</v>
      </c>
      <c r="DR6" s="53" t="s">
        <v>74</v>
      </c>
      <c r="DS6" s="53" t="s">
        <v>74</v>
      </c>
      <c r="DT6" s="53" t="s">
        <v>74</v>
      </c>
      <c r="DU6" s="53" t="s">
        <v>74</v>
      </c>
      <c r="DV6" s="53" t="s">
        <v>74</v>
      </c>
      <c r="DW6" s="53" t="s">
        <v>74</v>
      </c>
      <c r="DX6" s="53" t="s">
        <v>74</v>
      </c>
      <c r="DY6" s="53" t="s">
        <v>74</v>
      </c>
      <c r="DZ6" s="53" t="s">
        <v>74</v>
      </c>
      <c r="EA6" s="53" t="s">
        <v>74</v>
      </c>
      <c r="EB6" s="53" t="s">
        <v>74</v>
      </c>
      <c r="EC6" s="53" t="s">
        <v>74</v>
      </c>
      <c r="ED6" s="53" t="s">
        <v>74</v>
      </c>
      <c r="EE6" s="53" t="s">
        <v>74</v>
      </c>
      <c r="EF6" s="53" t="s">
        <v>74</v>
      </c>
      <c r="EG6" s="53" t="s">
        <v>74</v>
      </c>
      <c r="EH6" s="53" t="s">
        <v>74</v>
      </c>
      <c r="EI6" s="53" t="s">
        <v>74</v>
      </c>
      <c r="EJ6" s="53" t="s">
        <v>74</v>
      </c>
      <c r="EK6" s="53" t="s">
        <v>74</v>
      </c>
      <c r="EL6" s="53" t="s">
        <v>74</v>
      </c>
      <c r="EM6" s="53" t="s">
        <v>74</v>
      </c>
      <c r="EN6" s="53" t="s">
        <v>74</v>
      </c>
      <c r="EO6" s="53" t="s">
        <v>74</v>
      </c>
      <c r="EP6" s="53" t="s">
        <v>74</v>
      </c>
      <c r="EQ6" s="53" t="s">
        <v>74</v>
      </c>
      <c r="ER6" s="53" t="s">
        <v>74</v>
      </c>
      <c r="ES6" s="53" t="s">
        <v>74</v>
      </c>
      <c r="ET6" s="53" t="s">
        <v>74</v>
      </c>
      <c r="EU6" s="53" t="s">
        <v>74</v>
      </c>
      <c r="EV6" s="53" t="s">
        <v>74</v>
      </c>
      <c r="EW6" s="53" t="s">
        <v>74</v>
      </c>
      <c r="EX6" s="53" t="s">
        <v>74</v>
      </c>
      <c r="EY6" s="53" t="s">
        <v>74</v>
      </c>
      <c r="EZ6" s="53" t="s">
        <v>74</v>
      </c>
      <c r="FA6" s="53" t="s">
        <v>74</v>
      </c>
      <c r="FB6" s="53" t="s">
        <v>74</v>
      </c>
      <c r="FC6" s="53" t="s">
        <v>74</v>
      </c>
      <c r="FD6" s="53" t="s">
        <v>74</v>
      </c>
      <c r="FE6" s="53" t="s">
        <v>74</v>
      </c>
      <c r="FF6" s="53" t="s">
        <v>74</v>
      </c>
      <c r="FG6" s="53" t="s">
        <v>74</v>
      </c>
      <c r="FH6" s="53" t="s">
        <v>74</v>
      </c>
      <c r="FI6" s="53" t="s">
        <v>74</v>
      </c>
      <c r="FJ6" s="53" t="s">
        <v>74</v>
      </c>
      <c r="FK6" s="53" t="s">
        <v>74</v>
      </c>
      <c r="FL6" s="53" t="s">
        <v>74</v>
      </c>
      <c r="FM6" s="53" t="s">
        <v>74</v>
      </c>
      <c r="FN6" s="53" t="s">
        <v>74</v>
      </c>
      <c r="FO6" s="53" t="s">
        <v>74</v>
      </c>
      <c r="FP6" s="53" t="s">
        <v>74</v>
      </c>
      <c r="FQ6" s="53" t="s">
        <v>74</v>
      </c>
      <c r="FR6" s="53" t="s">
        <v>74</v>
      </c>
      <c r="FS6" s="53" t="s">
        <v>74</v>
      </c>
      <c r="FT6" s="53" t="s">
        <v>74</v>
      </c>
      <c r="FU6" s="53" t="s">
        <v>74</v>
      </c>
      <c r="FV6" s="53" t="s">
        <v>74</v>
      </c>
      <c r="FW6" s="53" t="s">
        <v>74</v>
      </c>
      <c r="FX6" s="53" t="s">
        <v>74</v>
      </c>
      <c r="FY6" s="53" t="s">
        <v>74</v>
      </c>
      <c r="FZ6" s="53" t="s">
        <v>74</v>
      </c>
      <c r="GA6" s="53" t="s">
        <v>74</v>
      </c>
      <c r="GB6" s="53" t="s">
        <v>74</v>
      </c>
      <c r="GC6" s="53" t="s">
        <v>74</v>
      </c>
      <c r="GD6" s="53" t="s">
        <v>74</v>
      </c>
      <c r="GE6" s="53" t="s">
        <v>74</v>
      </c>
      <c r="GF6" s="53" t="s">
        <v>74</v>
      </c>
      <c r="GG6" s="53" t="s">
        <v>74</v>
      </c>
      <c r="GH6" s="53" t="s">
        <v>74</v>
      </c>
      <c r="GI6" s="53" t="s">
        <v>74</v>
      </c>
      <c r="GJ6" s="53" t="s">
        <v>74</v>
      </c>
      <c r="GK6" s="53" t="s">
        <v>74</v>
      </c>
      <c r="GL6" s="53" t="s">
        <v>74</v>
      </c>
      <c r="GM6" s="53" t="s">
        <v>74</v>
      </c>
      <c r="GN6" s="53" t="s">
        <v>74</v>
      </c>
      <c r="GO6" s="53" t="s">
        <v>74</v>
      </c>
      <c r="GP6" s="53" t="s">
        <v>74</v>
      </c>
      <c r="GQ6" s="53" t="s">
        <v>74</v>
      </c>
      <c r="GR6" s="53" t="s">
        <v>74</v>
      </c>
      <c r="GS6" s="53" t="s">
        <v>74</v>
      </c>
      <c r="GT6" s="53" t="s">
        <v>74</v>
      </c>
      <c r="GU6" s="53" t="s">
        <v>74</v>
      </c>
      <c r="GV6" s="53" t="s">
        <v>74</v>
      </c>
      <c r="GW6" s="53" t="s">
        <v>74</v>
      </c>
      <c r="GX6" s="53" t="s">
        <v>74</v>
      </c>
      <c r="GY6" s="53" t="s">
        <v>74</v>
      </c>
      <c r="GZ6" s="53" t="s">
        <v>74</v>
      </c>
      <c r="HA6" s="53" t="s">
        <v>74</v>
      </c>
      <c r="HB6" s="53" t="s">
        <v>74</v>
      </c>
      <c r="HC6" s="53" t="s">
        <v>74</v>
      </c>
      <c r="HD6" s="53" t="s">
        <v>74</v>
      </c>
      <c r="HE6" s="53" t="s">
        <v>74</v>
      </c>
      <c r="HF6" s="53" t="s">
        <v>74</v>
      </c>
      <c r="HG6" s="53" t="s">
        <v>74</v>
      </c>
      <c r="HH6" s="53" t="s">
        <v>74</v>
      </c>
      <c r="HI6" s="53" t="s">
        <v>74</v>
      </c>
      <c r="HJ6" s="53" t="s">
        <v>74</v>
      </c>
      <c r="HK6" s="53" t="s">
        <v>74</v>
      </c>
      <c r="HL6" s="53" t="s">
        <v>74</v>
      </c>
      <c r="HM6" s="53" t="s">
        <v>74</v>
      </c>
      <c r="HN6" s="53" t="s">
        <v>74</v>
      </c>
      <c r="HO6" s="53" t="s">
        <v>74</v>
      </c>
      <c r="HP6" s="53" t="s">
        <v>74</v>
      </c>
      <c r="HQ6" s="53" t="s">
        <v>74</v>
      </c>
      <c r="HR6" s="53" t="s">
        <v>74</v>
      </c>
      <c r="HS6" s="53" t="s">
        <v>74</v>
      </c>
      <c r="HT6" s="53" t="s">
        <v>74</v>
      </c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</row>
    <row r="7" spans="1:288" ht="7.15" customHeight="1">
      <c r="A7" s="54"/>
      <c r="B7" s="59"/>
      <c r="C7" s="59"/>
      <c r="D7" s="59"/>
      <c r="E7" s="59"/>
      <c r="F7" s="59"/>
      <c r="G7" s="59"/>
      <c r="H7" s="59"/>
      <c r="I7" s="62"/>
      <c r="J7" s="63"/>
      <c r="K7" s="112"/>
      <c r="L7" s="112"/>
      <c r="M7" s="112"/>
      <c r="N7" s="112"/>
      <c r="O7" s="112"/>
      <c r="P7" s="112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</row>
    <row r="8" spans="1:288" ht="14.25" customHeight="1">
      <c r="A8" s="39" t="s">
        <v>87</v>
      </c>
      <c r="B8" s="77">
        <v>526</v>
      </c>
      <c r="C8" s="78">
        <v>6.8617347404672762</v>
      </c>
      <c r="D8" s="77">
        <v>895</v>
      </c>
      <c r="E8" s="78">
        <v>9.8229670848287292</v>
      </c>
      <c r="F8" s="78">
        <v>1.4868435456066142</v>
      </c>
      <c r="G8" s="77">
        <v>1110</v>
      </c>
      <c r="H8" s="78">
        <v>12.182674261631162</v>
      </c>
      <c r="I8" s="86">
        <v>-215</v>
      </c>
      <c r="J8" s="87">
        <v>-2.359707176802432</v>
      </c>
      <c r="K8" s="112"/>
      <c r="L8" s="112"/>
      <c r="M8" s="112"/>
      <c r="N8" s="112"/>
      <c r="O8" s="112"/>
      <c r="P8" s="112"/>
      <c r="Q8" s="132">
        <v>76657</v>
      </c>
      <c r="R8" s="132">
        <v>91113</v>
      </c>
      <c r="S8" s="132">
        <v>378</v>
      </c>
      <c r="T8" s="132">
        <v>374</v>
      </c>
      <c r="U8" s="132">
        <v>383</v>
      </c>
      <c r="V8" s="132">
        <v>394</v>
      </c>
      <c r="W8" s="132">
        <v>567</v>
      </c>
      <c r="X8" s="132">
        <v>752</v>
      </c>
      <c r="Y8" s="132">
        <v>917</v>
      </c>
      <c r="Z8" s="132">
        <v>912</v>
      </c>
      <c r="AA8" s="132">
        <v>962</v>
      </c>
      <c r="AB8" s="134">
        <v>927</v>
      </c>
      <c r="AC8" s="131">
        <v>877</v>
      </c>
      <c r="AD8" s="131">
        <v>828</v>
      </c>
      <c r="AE8" s="131">
        <v>731</v>
      </c>
      <c r="AF8" s="135">
        <v>730</v>
      </c>
      <c r="AG8" s="131">
        <v>642</v>
      </c>
      <c r="AH8" s="136">
        <v>586</v>
      </c>
      <c r="AI8" s="137">
        <v>614</v>
      </c>
      <c r="AJ8" s="132">
        <v>526</v>
      </c>
      <c r="AK8" s="132">
        <v>556</v>
      </c>
      <c r="AL8" s="132">
        <v>495</v>
      </c>
      <c r="AM8" s="132">
        <v>488</v>
      </c>
      <c r="AN8" s="132">
        <v>459</v>
      </c>
      <c r="AO8" s="132">
        <v>452</v>
      </c>
      <c r="AP8" s="132">
        <v>490</v>
      </c>
      <c r="AQ8" s="132">
        <v>475</v>
      </c>
      <c r="AR8" s="132">
        <v>513</v>
      </c>
      <c r="AS8" s="132">
        <v>499</v>
      </c>
      <c r="AT8" s="132">
        <v>450</v>
      </c>
      <c r="AU8" s="132">
        <v>463</v>
      </c>
      <c r="AV8" s="132">
        <v>468</v>
      </c>
      <c r="AW8" s="132">
        <v>363</v>
      </c>
      <c r="AX8" s="132">
        <v>364</v>
      </c>
      <c r="AY8" s="132">
        <v>351</v>
      </c>
      <c r="AZ8" s="132">
        <v>419</v>
      </c>
      <c r="BA8" s="132">
        <v>536</v>
      </c>
      <c r="BB8" s="132">
        <v>769</v>
      </c>
      <c r="BC8" s="132">
        <v>869</v>
      </c>
      <c r="BD8" s="132">
        <v>943</v>
      </c>
      <c r="BE8" s="132">
        <v>896</v>
      </c>
      <c r="BF8" s="132">
        <v>905</v>
      </c>
      <c r="BG8" s="132">
        <v>843</v>
      </c>
      <c r="BH8" s="132">
        <v>764</v>
      </c>
      <c r="BI8" s="132">
        <v>747</v>
      </c>
      <c r="BJ8" s="132">
        <v>682</v>
      </c>
      <c r="BK8" s="132">
        <v>600</v>
      </c>
      <c r="BL8" s="132">
        <v>617</v>
      </c>
      <c r="BM8" s="132">
        <v>561</v>
      </c>
      <c r="BN8" s="132">
        <v>552</v>
      </c>
      <c r="BO8" s="132">
        <v>496</v>
      </c>
      <c r="BP8" s="132">
        <v>466</v>
      </c>
      <c r="BQ8" s="132">
        <v>463</v>
      </c>
      <c r="BR8" s="132">
        <v>461</v>
      </c>
      <c r="BS8" s="132">
        <v>467</v>
      </c>
      <c r="BT8" s="132">
        <v>464</v>
      </c>
      <c r="BU8" s="132">
        <v>506</v>
      </c>
      <c r="BV8" s="132">
        <v>490</v>
      </c>
      <c r="BW8" s="132">
        <v>438</v>
      </c>
      <c r="BX8" s="132">
        <v>452</v>
      </c>
      <c r="BY8" s="132">
        <v>465</v>
      </c>
      <c r="BZ8" s="132">
        <v>481</v>
      </c>
      <c r="CA8" s="132">
        <v>351</v>
      </c>
      <c r="CB8" s="132">
        <v>331</v>
      </c>
      <c r="CC8" s="132">
        <v>363</v>
      </c>
      <c r="CD8" s="132">
        <v>418</v>
      </c>
      <c r="CE8" s="132">
        <v>623</v>
      </c>
      <c r="CF8" s="132">
        <v>805</v>
      </c>
      <c r="CG8" s="132">
        <v>929</v>
      </c>
      <c r="CH8" s="132">
        <v>924</v>
      </c>
      <c r="CI8" s="132">
        <v>956</v>
      </c>
      <c r="CJ8" s="132">
        <v>927</v>
      </c>
      <c r="CK8" s="132">
        <v>842</v>
      </c>
      <c r="CL8" s="132">
        <v>801</v>
      </c>
      <c r="CM8" s="132">
        <v>734</v>
      </c>
      <c r="CN8" s="132">
        <v>650</v>
      </c>
      <c r="CO8" s="132">
        <v>643</v>
      </c>
      <c r="CP8" s="132">
        <v>588</v>
      </c>
      <c r="CQ8" s="132">
        <v>560</v>
      </c>
      <c r="CR8" s="132">
        <v>504</v>
      </c>
      <c r="CS8" s="132">
        <v>491</v>
      </c>
      <c r="CT8" s="132">
        <v>459</v>
      </c>
      <c r="CU8" s="132">
        <v>457</v>
      </c>
      <c r="CV8" s="132">
        <v>464</v>
      </c>
      <c r="CW8" s="132">
        <v>470</v>
      </c>
      <c r="CX8" s="132">
        <v>500</v>
      </c>
      <c r="CY8" s="132">
        <v>485</v>
      </c>
      <c r="CZ8" s="132">
        <v>441</v>
      </c>
      <c r="DA8" s="132">
        <v>453</v>
      </c>
      <c r="DB8" s="132">
        <v>450</v>
      </c>
      <c r="DC8" s="132">
        <v>488</v>
      </c>
      <c r="DD8" s="132">
        <v>479</v>
      </c>
      <c r="DE8" s="132">
        <v>371</v>
      </c>
      <c r="DF8" s="132">
        <v>369</v>
      </c>
      <c r="DG8" s="132">
        <v>367</v>
      </c>
      <c r="DH8" s="132">
        <v>407</v>
      </c>
      <c r="DI8" s="132">
        <v>552</v>
      </c>
      <c r="DJ8" s="132">
        <v>761</v>
      </c>
      <c r="DK8" s="132">
        <v>893</v>
      </c>
      <c r="DL8" s="132">
        <v>928</v>
      </c>
      <c r="DM8" s="132">
        <v>929</v>
      </c>
      <c r="DN8" s="132">
        <v>916</v>
      </c>
      <c r="DO8" s="132">
        <v>860</v>
      </c>
      <c r="DP8" s="132">
        <v>796</v>
      </c>
      <c r="DQ8" s="132">
        <v>739</v>
      </c>
      <c r="DR8" s="132">
        <v>706</v>
      </c>
      <c r="DS8" s="132">
        <v>621</v>
      </c>
      <c r="DT8" s="132">
        <v>602</v>
      </c>
      <c r="DU8" s="132">
        <v>588</v>
      </c>
      <c r="DV8" s="132">
        <v>539</v>
      </c>
      <c r="DW8" s="132">
        <v>526</v>
      </c>
      <c r="DX8" s="132">
        <v>481</v>
      </c>
      <c r="DY8" s="132">
        <v>476</v>
      </c>
      <c r="DZ8" s="132">
        <v>460</v>
      </c>
      <c r="EA8" s="132">
        <v>460</v>
      </c>
      <c r="EB8" s="132">
        <v>477</v>
      </c>
      <c r="EC8" s="132">
        <v>491</v>
      </c>
      <c r="ED8" s="132">
        <v>502</v>
      </c>
      <c r="EE8" s="132">
        <v>469</v>
      </c>
      <c r="EF8" s="132">
        <v>451</v>
      </c>
      <c r="EG8" s="132">
        <v>464</v>
      </c>
      <c r="EH8" s="132">
        <v>475</v>
      </c>
      <c r="EI8" s="132">
        <v>357</v>
      </c>
      <c r="EJ8" s="132">
        <v>348</v>
      </c>
      <c r="EK8" s="132">
        <v>357</v>
      </c>
      <c r="EL8" s="132">
        <v>419</v>
      </c>
      <c r="EM8" s="132">
        <v>580</v>
      </c>
      <c r="EN8" s="132">
        <v>787</v>
      </c>
      <c r="EO8" s="132">
        <v>899</v>
      </c>
      <c r="EP8" s="132">
        <v>934</v>
      </c>
      <c r="EQ8" s="132">
        <v>926</v>
      </c>
      <c r="ER8" s="132">
        <v>916</v>
      </c>
      <c r="ES8" s="132">
        <v>843</v>
      </c>
      <c r="ET8" s="132">
        <v>783</v>
      </c>
      <c r="EU8" s="132">
        <v>741</v>
      </c>
      <c r="EV8" s="132">
        <v>666</v>
      </c>
      <c r="EW8" s="132">
        <v>622</v>
      </c>
      <c r="EX8" s="132">
        <v>603</v>
      </c>
      <c r="EY8" s="132">
        <v>561</v>
      </c>
      <c r="EZ8" s="132">
        <v>528</v>
      </c>
      <c r="FA8" s="132">
        <v>494</v>
      </c>
      <c r="FB8" s="132">
        <v>463</v>
      </c>
      <c r="FC8" s="132">
        <v>460</v>
      </c>
      <c r="FD8" s="132">
        <v>463</v>
      </c>
      <c r="FE8" s="132">
        <v>469</v>
      </c>
      <c r="FF8" s="132">
        <v>482</v>
      </c>
      <c r="FG8" s="132">
        <v>496</v>
      </c>
      <c r="FH8" s="132">
        <v>466</v>
      </c>
      <c r="FI8" s="132">
        <v>446</v>
      </c>
      <c r="FJ8" s="132">
        <v>451</v>
      </c>
      <c r="FK8" s="132">
        <v>477</v>
      </c>
      <c r="FL8" s="132">
        <v>480</v>
      </c>
      <c r="FM8" s="132">
        <v>0</v>
      </c>
      <c r="FN8" s="132">
        <v>1</v>
      </c>
      <c r="FO8" s="132">
        <v>4</v>
      </c>
      <c r="FP8" s="132">
        <v>5</v>
      </c>
      <c r="FQ8" s="132">
        <v>4</v>
      </c>
      <c r="FR8" s="132">
        <v>16</v>
      </c>
      <c r="FS8" s="132">
        <v>21</v>
      </c>
      <c r="FT8" s="132">
        <v>38</v>
      </c>
      <c r="FU8" s="132">
        <v>38</v>
      </c>
      <c r="FV8" s="132">
        <v>33</v>
      </c>
      <c r="FW8" s="132">
        <v>36</v>
      </c>
      <c r="FX8" s="132">
        <v>33</v>
      </c>
      <c r="FY8" s="132">
        <v>52</v>
      </c>
      <c r="FZ8" s="132">
        <v>67</v>
      </c>
      <c r="GA8" s="132">
        <v>60</v>
      </c>
      <c r="GB8" s="132">
        <v>70</v>
      </c>
      <c r="GC8" s="132">
        <v>55</v>
      </c>
      <c r="GD8" s="132">
        <v>59</v>
      </c>
      <c r="GE8" s="132">
        <v>64</v>
      </c>
      <c r="GF8" s="132">
        <v>47</v>
      </c>
      <c r="GG8" s="132">
        <v>40</v>
      </c>
      <c r="GH8" s="132">
        <v>40</v>
      </c>
      <c r="GI8" s="132">
        <v>41</v>
      </c>
      <c r="GJ8" s="132">
        <v>17</v>
      </c>
      <c r="GK8" s="132">
        <v>20</v>
      </c>
      <c r="GL8" s="132">
        <v>14</v>
      </c>
      <c r="GM8" s="132">
        <v>10</v>
      </c>
      <c r="GN8" s="132">
        <v>5</v>
      </c>
      <c r="GO8" s="132">
        <v>2</v>
      </c>
      <c r="GP8" s="132">
        <v>3</v>
      </c>
      <c r="GQ8" s="132">
        <v>1</v>
      </c>
      <c r="GR8" s="132">
        <v>1</v>
      </c>
      <c r="GS8" s="132">
        <v>6</v>
      </c>
      <c r="GT8" s="132">
        <v>6</v>
      </c>
      <c r="GU8" s="132">
        <v>15</v>
      </c>
      <c r="GV8" s="132">
        <v>18</v>
      </c>
      <c r="GW8" s="132">
        <v>28</v>
      </c>
      <c r="GX8" s="132">
        <v>29</v>
      </c>
      <c r="GY8" s="132">
        <v>39</v>
      </c>
      <c r="GZ8" s="132">
        <v>34</v>
      </c>
      <c r="HA8" s="132">
        <v>57</v>
      </c>
      <c r="HB8" s="132">
        <v>49</v>
      </c>
      <c r="HC8" s="132">
        <v>37</v>
      </c>
      <c r="HD8" s="132">
        <v>53</v>
      </c>
      <c r="HE8" s="132">
        <v>70</v>
      </c>
      <c r="HF8" s="132">
        <v>76</v>
      </c>
      <c r="HG8" s="132">
        <v>60</v>
      </c>
      <c r="HH8" s="132">
        <v>61</v>
      </c>
      <c r="HI8" s="132">
        <v>43</v>
      </c>
      <c r="HJ8" s="132">
        <v>35</v>
      </c>
      <c r="HK8" s="132">
        <v>43</v>
      </c>
      <c r="HL8" s="132">
        <v>26</v>
      </c>
      <c r="HM8" s="132">
        <v>37</v>
      </c>
      <c r="HN8" s="132">
        <v>24</v>
      </c>
      <c r="HO8" s="132">
        <v>13</v>
      </c>
      <c r="HP8" s="132">
        <v>12</v>
      </c>
      <c r="HQ8" s="132">
        <v>14</v>
      </c>
      <c r="HR8" s="132">
        <v>5</v>
      </c>
      <c r="HS8" s="132">
        <v>5</v>
      </c>
      <c r="HT8" s="132">
        <v>5</v>
      </c>
      <c r="HU8" s="60">
        <v>0</v>
      </c>
      <c r="HV8" s="60">
        <v>2.7100271002710027E-3</v>
      </c>
      <c r="HW8" s="60">
        <v>1.0899182561307902E-2</v>
      </c>
      <c r="HX8" s="60">
        <v>1.2285012285012284E-2</v>
      </c>
      <c r="HY8" s="60">
        <v>7.246376811594203E-3</v>
      </c>
      <c r="HZ8" s="60">
        <v>2.1024967148488831E-2</v>
      </c>
      <c r="IA8" s="60">
        <v>2.3516237402015677E-2</v>
      </c>
      <c r="IB8" s="60">
        <v>4.0948275862068964E-2</v>
      </c>
      <c r="IC8" s="60">
        <v>4.0904198062432721E-2</v>
      </c>
      <c r="ID8" s="60">
        <v>3.6026200873362446E-2</v>
      </c>
      <c r="IE8" s="60">
        <v>4.1860465116279069E-2</v>
      </c>
      <c r="IF8" s="60">
        <v>4.1457286432160803E-2</v>
      </c>
      <c r="IG8" s="60">
        <v>7.0365358592692828E-2</v>
      </c>
      <c r="IH8" s="60">
        <v>9.4900849858356937E-2</v>
      </c>
      <c r="II8" s="60">
        <v>9.6618357487922704E-2</v>
      </c>
      <c r="IJ8" s="60">
        <v>0.11627906976744186</v>
      </c>
      <c r="IK8" s="60">
        <v>9.3537414965986401E-2</v>
      </c>
      <c r="IL8" s="60">
        <v>0.10946196660482375</v>
      </c>
      <c r="IM8" s="60">
        <v>0.12167300380228137</v>
      </c>
      <c r="IN8" s="60">
        <v>9.7713097713097719E-2</v>
      </c>
      <c r="IO8" s="60">
        <v>8.4033613445378158E-2</v>
      </c>
      <c r="IP8" s="60">
        <v>8.6956521739130432E-2</v>
      </c>
      <c r="IQ8" s="60">
        <v>8.9130434782608695E-2</v>
      </c>
      <c r="IR8" s="60">
        <v>3.5639412997903561E-2</v>
      </c>
      <c r="IS8" s="60">
        <v>4.0733197556008148E-2</v>
      </c>
      <c r="IT8" s="60">
        <v>2.7888446215139442E-2</v>
      </c>
      <c r="IU8" s="60">
        <v>2.1321961620469083E-2</v>
      </c>
      <c r="IV8" s="60">
        <v>1.1086474501108648E-2</v>
      </c>
      <c r="IW8" s="60">
        <v>4.3103448275862068E-3</v>
      </c>
      <c r="IX8" s="60">
        <v>6.3157894736842104E-3</v>
      </c>
      <c r="IY8" s="60">
        <v>2.7934671136214048E-3</v>
      </c>
      <c r="IZ8" s="60">
        <v>2.865711952766786E-3</v>
      </c>
      <c r="JA8" s="60">
        <v>1.6760802681728429E-2</v>
      </c>
      <c r="JB8" s="60">
        <v>1.4280683907821121E-2</v>
      </c>
      <c r="JC8" s="60">
        <v>2.5791407574901073E-2</v>
      </c>
      <c r="JD8" s="60">
        <v>2.2809173662174265E-2</v>
      </c>
      <c r="JE8" s="60">
        <v>3.106061987514968E-2</v>
      </c>
      <c r="JF8" s="60">
        <v>3.0964416517475807E-2</v>
      </c>
      <c r="JG8" s="60">
        <v>4.2001557908154234E-2</v>
      </c>
      <c r="JH8" s="60">
        <v>3.7016488892070543E-2</v>
      </c>
      <c r="JI8" s="60">
        <v>6.743091612702487E-2</v>
      </c>
      <c r="JJ8" s="60">
        <v>6.2408838082476666E-2</v>
      </c>
      <c r="JK8" s="60">
        <v>4.9796095956579134E-2</v>
      </c>
      <c r="JL8" s="60">
        <v>7.9362149034280183E-2</v>
      </c>
      <c r="JM8" s="60">
        <v>0.11223270606012686</v>
      </c>
      <c r="JN8" s="60">
        <v>0.12569212226662679</v>
      </c>
      <c r="JO8" s="60">
        <v>0.10665965342918091</v>
      </c>
      <c r="JP8" s="60">
        <v>0.11521464646464646</v>
      </c>
      <c r="JQ8" s="60">
        <v>8.6806707816198758E-2</v>
      </c>
      <c r="JR8" s="60">
        <v>7.5387411630020412E-2</v>
      </c>
      <c r="JS8" s="60">
        <v>9.3222855785222145E-2</v>
      </c>
      <c r="JT8" s="60">
        <v>5.600207721087231E-2</v>
      </c>
      <c r="JU8" s="60">
        <v>7.8675708110501355E-2</v>
      </c>
      <c r="JV8" s="60">
        <v>4.9656485953336507E-2</v>
      </c>
      <c r="JW8" s="60">
        <v>2.6138066278864801E-2</v>
      </c>
      <c r="JX8" s="60">
        <v>2.5680714838528108E-2</v>
      </c>
      <c r="JY8" s="60">
        <v>3.1304369134259602E-2</v>
      </c>
      <c r="JZ8" s="60">
        <v>1.1056183587171193E-2</v>
      </c>
      <c r="KA8" s="60">
        <v>1.045354045663356E-2</v>
      </c>
      <c r="KB8" s="60">
        <v>1.0388205828779598E-2</v>
      </c>
    </row>
    <row r="9" spans="1:288">
      <c r="A9" s="39" t="s">
        <v>88</v>
      </c>
      <c r="B9" s="77">
        <v>889</v>
      </c>
      <c r="C9" s="78">
        <v>4.2373285288033475</v>
      </c>
      <c r="D9" s="77">
        <v>2435</v>
      </c>
      <c r="E9" s="78">
        <v>9.8886059705250506</v>
      </c>
      <c r="F9" s="78">
        <v>1.2475599147069201</v>
      </c>
      <c r="G9" s="77">
        <v>2712</v>
      </c>
      <c r="H9" s="78">
        <v>11.013511043968762</v>
      </c>
      <c r="I9" s="86">
        <v>-277</v>
      </c>
      <c r="J9" s="87">
        <v>-1.124905073443712</v>
      </c>
      <c r="K9" s="112"/>
      <c r="L9" s="112"/>
      <c r="M9" s="112"/>
      <c r="N9" s="112"/>
      <c r="O9" s="112"/>
      <c r="P9" s="112"/>
      <c r="Q9" s="132">
        <v>209802</v>
      </c>
      <c r="R9" s="132">
        <v>246243</v>
      </c>
      <c r="S9" s="132">
        <v>911</v>
      </c>
      <c r="T9" s="132">
        <v>905</v>
      </c>
      <c r="U9" s="132">
        <v>936</v>
      </c>
      <c r="V9" s="132">
        <v>1042</v>
      </c>
      <c r="W9" s="132">
        <v>1387</v>
      </c>
      <c r="X9" s="132">
        <v>1808</v>
      </c>
      <c r="Y9" s="132">
        <v>2218</v>
      </c>
      <c r="Z9" s="132">
        <v>2345</v>
      </c>
      <c r="AA9" s="132">
        <v>2470</v>
      </c>
      <c r="AB9" s="134">
        <v>2510</v>
      </c>
      <c r="AC9" s="131">
        <v>2474</v>
      </c>
      <c r="AD9" s="131">
        <v>2199</v>
      </c>
      <c r="AE9" s="131">
        <v>2274</v>
      </c>
      <c r="AF9" s="135">
        <v>2242</v>
      </c>
      <c r="AG9" s="131">
        <v>2156</v>
      </c>
      <c r="AH9" s="135">
        <v>2146</v>
      </c>
      <c r="AI9" s="131">
        <v>2162</v>
      </c>
      <c r="AJ9" s="132">
        <v>1992</v>
      </c>
      <c r="AK9" s="132">
        <v>1930</v>
      </c>
      <c r="AL9" s="132">
        <v>1811</v>
      </c>
      <c r="AM9" s="132">
        <v>1691</v>
      </c>
      <c r="AN9" s="132">
        <v>1592</v>
      </c>
      <c r="AO9" s="132">
        <v>1635</v>
      </c>
      <c r="AP9" s="132">
        <v>1654</v>
      </c>
      <c r="AQ9" s="132">
        <v>1604</v>
      </c>
      <c r="AR9" s="132">
        <v>1540</v>
      </c>
      <c r="AS9" s="132">
        <v>1502</v>
      </c>
      <c r="AT9" s="132">
        <v>1382</v>
      </c>
      <c r="AU9" s="132">
        <v>1334</v>
      </c>
      <c r="AV9" s="132">
        <v>1350</v>
      </c>
      <c r="AW9" s="132">
        <v>907</v>
      </c>
      <c r="AX9" s="132">
        <v>903</v>
      </c>
      <c r="AY9" s="132">
        <v>909</v>
      </c>
      <c r="AZ9" s="132">
        <v>1059</v>
      </c>
      <c r="BA9" s="132">
        <v>1429</v>
      </c>
      <c r="BB9" s="132">
        <v>1979</v>
      </c>
      <c r="BC9" s="132">
        <v>2190</v>
      </c>
      <c r="BD9" s="132">
        <v>2389</v>
      </c>
      <c r="BE9" s="132">
        <v>2450</v>
      </c>
      <c r="BF9" s="132">
        <v>2508</v>
      </c>
      <c r="BG9" s="132">
        <v>2312</v>
      </c>
      <c r="BH9" s="132">
        <v>2366</v>
      </c>
      <c r="BI9" s="132">
        <v>2284</v>
      </c>
      <c r="BJ9" s="132">
        <v>2268</v>
      </c>
      <c r="BK9" s="132">
        <v>2218</v>
      </c>
      <c r="BL9" s="132">
        <v>2264</v>
      </c>
      <c r="BM9" s="132">
        <v>2078</v>
      </c>
      <c r="BN9" s="132">
        <v>2028</v>
      </c>
      <c r="BO9" s="132">
        <v>1882</v>
      </c>
      <c r="BP9" s="132">
        <v>1730</v>
      </c>
      <c r="BQ9" s="132">
        <v>1629</v>
      </c>
      <c r="BR9" s="132">
        <v>1682</v>
      </c>
      <c r="BS9" s="132">
        <v>1663</v>
      </c>
      <c r="BT9" s="132">
        <v>1631</v>
      </c>
      <c r="BU9" s="132">
        <v>1565</v>
      </c>
      <c r="BV9" s="132">
        <v>1521</v>
      </c>
      <c r="BW9" s="132">
        <v>1397</v>
      </c>
      <c r="BX9" s="132">
        <v>1356</v>
      </c>
      <c r="BY9" s="132">
        <v>1365</v>
      </c>
      <c r="BZ9" s="132">
        <v>1401</v>
      </c>
      <c r="CA9" s="132">
        <v>891</v>
      </c>
      <c r="CB9" s="132">
        <v>905</v>
      </c>
      <c r="CC9" s="132">
        <v>935</v>
      </c>
      <c r="CD9" s="132">
        <v>1059</v>
      </c>
      <c r="CE9" s="132">
        <v>1530</v>
      </c>
      <c r="CF9" s="132">
        <v>1946</v>
      </c>
      <c r="CG9" s="132">
        <v>2258</v>
      </c>
      <c r="CH9" s="132">
        <v>2362</v>
      </c>
      <c r="CI9" s="132">
        <v>2496</v>
      </c>
      <c r="CJ9" s="132">
        <v>2330</v>
      </c>
      <c r="CK9" s="132">
        <v>2444</v>
      </c>
      <c r="CL9" s="132">
        <v>2364</v>
      </c>
      <c r="CM9" s="132">
        <v>2371</v>
      </c>
      <c r="CN9" s="132">
        <v>2348</v>
      </c>
      <c r="CO9" s="132">
        <v>2345</v>
      </c>
      <c r="CP9" s="132">
        <v>2188</v>
      </c>
      <c r="CQ9" s="132">
        <v>2130</v>
      </c>
      <c r="CR9" s="132">
        <v>1938</v>
      </c>
      <c r="CS9" s="132">
        <v>1805</v>
      </c>
      <c r="CT9" s="132">
        <v>1672</v>
      </c>
      <c r="CU9" s="132">
        <v>1711</v>
      </c>
      <c r="CV9" s="132">
        <v>1691</v>
      </c>
      <c r="CW9" s="132">
        <v>1653</v>
      </c>
      <c r="CX9" s="132">
        <v>1599</v>
      </c>
      <c r="CY9" s="132">
        <v>1537</v>
      </c>
      <c r="CZ9" s="132">
        <v>1391</v>
      </c>
      <c r="DA9" s="132">
        <v>1383</v>
      </c>
      <c r="DB9" s="132">
        <v>1374</v>
      </c>
      <c r="DC9" s="132">
        <v>1403</v>
      </c>
      <c r="DD9" s="132">
        <v>1345</v>
      </c>
      <c r="DE9" s="132">
        <v>909</v>
      </c>
      <c r="DF9" s="132">
        <v>904</v>
      </c>
      <c r="DG9" s="132">
        <v>923</v>
      </c>
      <c r="DH9" s="132">
        <v>1051</v>
      </c>
      <c r="DI9" s="132">
        <v>1408</v>
      </c>
      <c r="DJ9" s="132">
        <v>1894</v>
      </c>
      <c r="DK9" s="132">
        <v>2204</v>
      </c>
      <c r="DL9" s="132">
        <v>2367</v>
      </c>
      <c r="DM9" s="132">
        <v>2460</v>
      </c>
      <c r="DN9" s="132">
        <v>2509</v>
      </c>
      <c r="DO9" s="132">
        <v>2393</v>
      </c>
      <c r="DP9" s="132">
        <v>2283</v>
      </c>
      <c r="DQ9" s="132">
        <v>2279</v>
      </c>
      <c r="DR9" s="132">
        <v>2255</v>
      </c>
      <c r="DS9" s="132">
        <v>2187</v>
      </c>
      <c r="DT9" s="132">
        <v>2205</v>
      </c>
      <c r="DU9" s="132">
        <v>2120</v>
      </c>
      <c r="DV9" s="132">
        <v>2010</v>
      </c>
      <c r="DW9" s="132">
        <v>1906</v>
      </c>
      <c r="DX9" s="132">
        <v>1771</v>
      </c>
      <c r="DY9" s="132">
        <v>1660</v>
      </c>
      <c r="DZ9" s="132">
        <v>1637</v>
      </c>
      <c r="EA9" s="132">
        <v>1649</v>
      </c>
      <c r="EB9" s="132">
        <v>1643</v>
      </c>
      <c r="EC9" s="132">
        <v>1585</v>
      </c>
      <c r="ED9" s="132">
        <v>1531</v>
      </c>
      <c r="EE9" s="132">
        <v>1450</v>
      </c>
      <c r="EF9" s="132">
        <v>1369</v>
      </c>
      <c r="EG9" s="132">
        <v>1350</v>
      </c>
      <c r="EH9" s="132">
        <v>1376</v>
      </c>
      <c r="EI9" s="132">
        <v>899</v>
      </c>
      <c r="EJ9" s="132">
        <v>904</v>
      </c>
      <c r="EK9" s="132">
        <v>922</v>
      </c>
      <c r="EL9" s="132">
        <v>1059</v>
      </c>
      <c r="EM9" s="132">
        <v>1480</v>
      </c>
      <c r="EN9" s="132">
        <v>1963</v>
      </c>
      <c r="EO9" s="132">
        <v>2224</v>
      </c>
      <c r="EP9" s="132">
        <v>2376</v>
      </c>
      <c r="EQ9" s="132">
        <v>2473</v>
      </c>
      <c r="ER9" s="132">
        <v>2419</v>
      </c>
      <c r="ES9" s="132">
        <v>2378</v>
      </c>
      <c r="ET9" s="132">
        <v>2365</v>
      </c>
      <c r="EU9" s="132">
        <v>2328</v>
      </c>
      <c r="EV9" s="132">
        <v>2308</v>
      </c>
      <c r="EW9" s="132">
        <v>2282</v>
      </c>
      <c r="EX9" s="132">
        <v>2226</v>
      </c>
      <c r="EY9" s="132">
        <v>2104</v>
      </c>
      <c r="EZ9" s="132">
        <v>1983</v>
      </c>
      <c r="FA9" s="132">
        <v>1844</v>
      </c>
      <c r="FB9" s="132">
        <v>1701</v>
      </c>
      <c r="FC9" s="132">
        <v>1670</v>
      </c>
      <c r="FD9" s="132">
        <v>1687</v>
      </c>
      <c r="FE9" s="132">
        <v>1658</v>
      </c>
      <c r="FF9" s="132">
        <v>1615</v>
      </c>
      <c r="FG9" s="132">
        <v>1551</v>
      </c>
      <c r="FH9" s="132">
        <v>1456</v>
      </c>
      <c r="FI9" s="132">
        <v>1390</v>
      </c>
      <c r="FJ9" s="132">
        <v>1365</v>
      </c>
      <c r="FK9" s="132">
        <v>1384</v>
      </c>
      <c r="FL9" s="132">
        <v>1373</v>
      </c>
      <c r="FM9" s="132">
        <v>0</v>
      </c>
      <c r="FN9" s="132">
        <v>1</v>
      </c>
      <c r="FO9" s="132">
        <v>8</v>
      </c>
      <c r="FP9" s="132">
        <v>11</v>
      </c>
      <c r="FQ9" s="132">
        <v>20</v>
      </c>
      <c r="FR9" s="132">
        <v>23</v>
      </c>
      <c r="FS9" s="132">
        <v>42</v>
      </c>
      <c r="FT9" s="132">
        <v>38</v>
      </c>
      <c r="FU9" s="132">
        <v>60</v>
      </c>
      <c r="FV9" s="132">
        <v>74</v>
      </c>
      <c r="FW9" s="132">
        <v>86</v>
      </c>
      <c r="FX9" s="132">
        <v>92</v>
      </c>
      <c r="FY9" s="132">
        <v>126</v>
      </c>
      <c r="FZ9" s="132">
        <v>146</v>
      </c>
      <c r="GA9" s="132">
        <v>181</v>
      </c>
      <c r="GB9" s="132">
        <v>189</v>
      </c>
      <c r="GC9" s="132">
        <v>210</v>
      </c>
      <c r="GD9" s="132">
        <v>178</v>
      </c>
      <c r="GE9" s="132">
        <v>178</v>
      </c>
      <c r="GF9" s="132">
        <v>164</v>
      </c>
      <c r="GG9" s="132">
        <v>120</v>
      </c>
      <c r="GH9" s="132">
        <v>114</v>
      </c>
      <c r="GI9" s="132">
        <v>100</v>
      </c>
      <c r="GJ9" s="132">
        <v>98</v>
      </c>
      <c r="GK9" s="132">
        <v>54</v>
      </c>
      <c r="GL9" s="132">
        <v>53</v>
      </c>
      <c r="GM9" s="132">
        <v>29</v>
      </c>
      <c r="GN9" s="132">
        <v>14</v>
      </c>
      <c r="GO9" s="132">
        <v>10</v>
      </c>
      <c r="GP9" s="132">
        <v>7</v>
      </c>
      <c r="GQ9" s="132">
        <v>1</v>
      </c>
      <c r="GR9" s="132">
        <v>2</v>
      </c>
      <c r="GS9" s="132">
        <v>11</v>
      </c>
      <c r="GT9" s="132">
        <v>8</v>
      </c>
      <c r="GU9" s="132">
        <v>12</v>
      </c>
      <c r="GV9" s="132">
        <v>30</v>
      </c>
      <c r="GW9" s="132">
        <v>48</v>
      </c>
      <c r="GX9" s="132">
        <v>62</v>
      </c>
      <c r="GY9" s="132">
        <v>65</v>
      </c>
      <c r="GZ9" s="132">
        <v>69</v>
      </c>
      <c r="HA9" s="132">
        <v>86</v>
      </c>
      <c r="HB9" s="132">
        <v>109</v>
      </c>
      <c r="HC9" s="132">
        <v>130</v>
      </c>
      <c r="HD9" s="132">
        <v>140</v>
      </c>
      <c r="HE9" s="132">
        <v>151</v>
      </c>
      <c r="HF9" s="132">
        <v>196</v>
      </c>
      <c r="HG9" s="132">
        <v>179</v>
      </c>
      <c r="HH9" s="132">
        <v>177</v>
      </c>
      <c r="HI9" s="132">
        <v>171</v>
      </c>
      <c r="HJ9" s="132">
        <v>130</v>
      </c>
      <c r="HK9" s="132">
        <v>152</v>
      </c>
      <c r="HL9" s="132">
        <v>115</v>
      </c>
      <c r="HM9" s="132">
        <v>94</v>
      </c>
      <c r="HN9" s="132">
        <v>83</v>
      </c>
      <c r="HO9" s="132">
        <v>75</v>
      </c>
      <c r="HP9" s="132">
        <v>46</v>
      </c>
      <c r="HQ9" s="132">
        <v>29</v>
      </c>
      <c r="HR9" s="132">
        <v>14</v>
      </c>
      <c r="HS9" s="132">
        <v>8</v>
      </c>
      <c r="HT9" s="132">
        <v>5</v>
      </c>
      <c r="HU9" s="60">
        <v>0</v>
      </c>
      <c r="HV9" s="60">
        <v>1.1061946902654867E-3</v>
      </c>
      <c r="HW9" s="60">
        <v>8.6673889490790895E-3</v>
      </c>
      <c r="HX9" s="60">
        <v>1.0466222645099905E-2</v>
      </c>
      <c r="HY9" s="60">
        <v>1.4204545454545454E-2</v>
      </c>
      <c r="HZ9" s="60">
        <v>1.2143611404435059E-2</v>
      </c>
      <c r="IA9" s="60">
        <v>1.9056261343012703E-2</v>
      </c>
      <c r="IB9" s="60">
        <v>1.6054076890578792E-2</v>
      </c>
      <c r="IC9" s="60">
        <v>2.4390243902439025E-2</v>
      </c>
      <c r="ID9" s="60">
        <v>2.949382223993623E-2</v>
      </c>
      <c r="IE9" s="60">
        <v>3.5938152946092768E-2</v>
      </c>
      <c r="IF9" s="60">
        <v>4.0297853701270259E-2</v>
      </c>
      <c r="IG9" s="60">
        <v>5.5287406757349715E-2</v>
      </c>
      <c r="IH9" s="60">
        <v>6.4745011086474499E-2</v>
      </c>
      <c r="II9" s="60">
        <v>8.2761774119798806E-2</v>
      </c>
      <c r="IJ9" s="60">
        <v>8.5714285714285715E-2</v>
      </c>
      <c r="IK9" s="60">
        <v>9.9056603773584911E-2</v>
      </c>
      <c r="IL9" s="60">
        <v>8.8557213930348253E-2</v>
      </c>
      <c r="IM9" s="60">
        <v>9.3389296956977966E-2</v>
      </c>
      <c r="IN9" s="60">
        <v>9.2603049124788256E-2</v>
      </c>
      <c r="IO9" s="60">
        <v>7.2289156626506021E-2</v>
      </c>
      <c r="IP9" s="60">
        <v>6.9639584605986557E-2</v>
      </c>
      <c r="IQ9" s="60">
        <v>6.0642813826561552E-2</v>
      </c>
      <c r="IR9" s="60">
        <v>5.9646987218502742E-2</v>
      </c>
      <c r="IS9" s="60">
        <v>3.4069400630914827E-2</v>
      </c>
      <c r="IT9" s="60">
        <v>3.4617896799477466E-2</v>
      </c>
      <c r="IU9" s="60">
        <v>0.02</v>
      </c>
      <c r="IV9" s="60">
        <v>1.0226442658875092E-2</v>
      </c>
      <c r="IW9" s="60">
        <v>7.4074074074074077E-3</v>
      </c>
      <c r="IX9" s="60">
        <v>5.0872093023255818E-3</v>
      </c>
      <c r="IY9" s="60">
        <v>1.1093078526839171E-3</v>
      </c>
      <c r="IZ9" s="60">
        <v>2.2063446008027468E-3</v>
      </c>
      <c r="JA9" s="60">
        <v>1.1897988454654292E-2</v>
      </c>
      <c r="JB9" s="60">
        <v>7.5336563517495111E-3</v>
      </c>
      <c r="JC9" s="60">
        <v>8.0859548072662827E-3</v>
      </c>
      <c r="JD9" s="60">
        <v>1.524097442021663E-2</v>
      </c>
      <c r="JE9" s="60">
        <v>2.1523764594881471E-2</v>
      </c>
      <c r="JF9" s="60">
        <v>2.6022980257952934E-2</v>
      </c>
      <c r="JG9" s="60">
        <v>2.6212051909253822E-2</v>
      </c>
      <c r="JH9" s="60">
        <v>2.8446248619196389E-2</v>
      </c>
      <c r="JI9" s="60">
        <v>3.6066033356772234E-2</v>
      </c>
      <c r="JJ9" s="60">
        <v>4.5962869256807495E-2</v>
      </c>
      <c r="JK9" s="60">
        <v>5.5689350834694763E-2</v>
      </c>
      <c r="JL9" s="60">
        <v>6.0492845034141166E-2</v>
      </c>
      <c r="JM9" s="60">
        <v>6.598923387116086E-2</v>
      </c>
      <c r="JN9" s="60">
        <v>8.7809739835721892E-2</v>
      </c>
      <c r="JO9" s="60">
        <v>8.4843597415279776E-2</v>
      </c>
      <c r="JP9" s="60">
        <v>8.901482271438374E-2</v>
      </c>
      <c r="JQ9" s="60">
        <v>9.2479819352085629E-2</v>
      </c>
      <c r="JR9" s="60">
        <v>7.6216818779053147E-2</v>
      </c>
      <c r="JS9" s="60">
        <v>9.0769281109911323E-2</v>
      </c>
      <c r="JT9" s="60">
        <v>6.7982093864686885E-2</v>
      </c>
      <c r="JU9" s="60">
        <v>5.6539909167012729E-2</v>
      </c>
      <c r="JV9" s="60">
        <v>5.1252770305706408E-2</v>
      </c>
      <c r="JW9" s="60">
        <v>4.8223779475959454E-2</v>
      </c>
      <c r="JX9" s="60">
        <v>3.1507085810364495E-2</v>
      </c>
      <c r="JY9" s="60">
        <v>2.0806305775052089E-2</v>
      </c>
      <c r="JZ9" s="60">
        <v>1.0228387277567605E-2</v>
      </c>
      <c r="KA9" s="60">
        <v>5.7645535234846328E-3</v>
      </c>
      <c r="KB9" s="60">
        <v>3.6317107048901729E-3</v>
      </c>
    </row>
    <row r="10" spans="1:288">
      <c r="A10" s="39" t="s">
        <v>89</v>
      </c>
      <c r="B10" s="77">
        <v>930</v>
      </c>
      <c r="C10" s="78">
        <v>5.0634841126380206</v>
      </c>
      <c r="D10" s="77">
        <v>1814</v>
      </c>
      <c r="E10" s="78">
        <v>8.3873920943974625</v>
      </c>
      <c r="F10" s="78">
        <v>1.3322094847964652</v>
      </c>
      <c r="G10" s="77">
        <v>2909</v>
      </c>
      <c r="H10" s="78">
        <v>13.450343772107066</v>
      </c>
      <c r="I10" s="86">
        <v>-1095</v>
      </c>
      <c r="J10" s="87">
        <v>-5.062951677709604</v>
      </c>
      <c r="K10" s="112"/>
      <c r="L10" s="112"/>
      <c r="M10" s="112"/>
      <c r="N10" s="112"/>
      <c r="O10" s="112"/>
      <c r="P10" s="112"/>
      <c r="Q10" s="132">
        <v>183668</v>
      </c>
      <c r="R10" s="132">
        <v>216277</v>
      </c>
      <c r="S10" s="132">
        <v>911</v>
      </c>
      <c r="T10" s="132">
        <v>825</v>
      </c>
      <c r="U10" s="132">
        <v>920</v>
      </c>
      <c r="V10" s="132">
        <v>905</v>
      </c>
      <c r="W10" s="132">
        <v>1081</v>
      </c>
      <c r="X10" s="132">
        <v>1206</v>
      </c>
      <c r="Y10" s="132">
        <v>1331</v>
      </c>
      <c r="Z10" s="132">
        <v>1322</v>
      </c>
      <c r="AA10" s="132">
        <v>1472</v>
      </c>
      <c r="AB10" s="134">
        <v>1528</v>
      </c>
      <c r="AC10" s="131">
        <v>1478</v>
      </c>
      <c r="AD10" s="131">
        <v>1385</v>
      </c>
      <c r="AE10" s="131">
        <v>1411</v>
      </c>
      <c r="AF10" s="135">
        <v>1385</v>
      </c>
      <c r="AG10" s="131">
        <v>1474</v>
      </c>
      <c r="AH10" s="135">
        <v>1411</v>
      </c>
      <c r="AI10" s="131">
        <v>1479</v>
      </c>
      <c r="AJ10" s="132">
        <v>1447</v>
      </c>
      <c r="AK10" s="132">
        <v>1329</v>
      </c>
      <c r="AL10" s="132">
        <v>1337</v>
      </c>
      <c r="AM10" s="132">
        <v>1297</v>
      </c>
      <c r="AN10" s="132">
        <v>1262</v>
      </c>
      <c r="AO10" s="132">
        <v>1224</v>
      </c>
      <c r="AP10" s="132">
        <v>1215</v>
      </c>
      <c r="AQ10" s="132">
        <v>1318</v>
      </c>
      <c r="AR10" s="132">
        <v>1329</v>
      </c>
      <c r="AS10" s="132">
        <v>1355</v>
      </c>
      <c r="AT10" s="132">
        <v>1289</v>
      </c>
      <c r="AU10" s="132">
        <v>1233</v>
      </c>
      <c r="AV10" s="132">
        <v>1284</v>
      </c>
      <c r="AW10" s="132">
        <v>824</v>
      </c>
      <c r="AX10" s="132">
        <v>916</v>
      </c>
      <c r="AY10" s="132">
        <v>843</v>
      </c>
      <c r="AZ10" s="132">
        <v>971</v>
      </c>
      <c r="BA10" s="132">
        <v>1089</v>
      </c>
      <c r="BB10" s="132">
        <v>1218</v>
      </c>
      <c r="BC10" s="132">
        <v>1240</v>
      </c>
      <c r="BD10" s="132">
        <v>1415</v>
      </c>
      <c r="BE10" s="132">
        <v>1473</v>
      </c>
      <c r="BF10" s="132">
        <v>1462</v>
      </c>
      <c r="BG10" s="132">
        <v>1426</v>
      </c>
      <c r="BH10" s="132">
        <v>1406</v>
      </c>
      <c r="BI10" s="132">
        <v>1397</v>
      </c>
      <c r="BJ10" s="132">
        <v>1486</v>
      </c>
      <c r="BK10" s="132">
        <v>1418</v>
      </c>
      <c r="BL10" s="132">
        <v>1503</v>
      </c>
      <c r="BM10" s="132">
        <v>1469</v>
      </c>
      <c r="BN10" s="132">
        <v>1358</v>
      </c>
      <c r="BO10" s="132">
        <v>1347</v>
      </c>
      <c r="BP10" s="132">
        <v>1302</v>
      </c>
      <c r="BQ10" s="132">
        <v>1276</v>
      </c>
      <c r="BR10" s="132">
        <v>1205</v>
      </c>
      <c r="BS10" s="132">
        <v>1223</v>
      </c>
      <c r="BT10" s="132">
        <v>1311</v>
      </c>
      <c r="BU10" s="132">
        <v>1321</v>
      </c>
      <c r="BV10" s="132">
        <v>1355</v>
      </c>
      <c r="BW10" s="132">
        <v>1294</v>
      </c>
      <c r="BX10" s="132">
        <v>1226</v>
      </c>
      <c r="BY10" s="132">
        <v>1276</v>
      </c>
      <c r="BZ10" s="132">
        <v>1219</v>
      </c>
      <c r="CA10" s="132">
        <v>911</v>
      </c>
      <c r="CB10" s="132">
        <v>838</v>
      </c>
      <c r="CC10" s="132">
        <v>919</v>
      </c>
      <c r="CD10" s="132">
        <v>981</v>
      </c>
      <c r="CE10" s="132">
        <v>1143</v>
      </c>
      <c r="CF10" s="132">
        <v>1204</v>
      </c>
      <c r="CG10" s="132">
        <v>1364</v>
      </c>
      <c r="CH10" s="132">
        <v>1457</v>
      </c>
      <c r="CI10" s="132">
        <v>1417</v>
      </c>
      <c r="CJ10" s="132">
        <v>1400</v>
      </c>
      <c r="CK10" s="132">
        <v>1459</v>
      </c>
      <c r="CL10" s="132">
        <v>1401</v>
      </c>
      <c r="CM10" s="132">
        <v>1512</v>
      </c>
      <c r="CN10" s="132">
        <v>1429</v>
      </c>
      <c r="CO10" s="132">
        <v>1500</v>
      </c>
      <c r="CP10" s="132">
        <v>1488</v>
      </c>
      <c r="CQ10" s="132">
        <v>1394</v>
      </c>
      <c r="CR10" s="132">
        <v>1379</v>
      </c>
      <c r="CS10" s="132">
        <v>1333</v>
      </c>
      <c r="CT10" s="132">
        <v>1285</v>
      </c>
      <c r="CU10" s="132">
        <v>1210</v>
      </c>
      <c r="CV10" s="132">
        <v>1244</v>
      </c>
      <c r="CW10" s="132">
        <v>1320</v>
      </c>
      <c r="CX10" s="132">
        <v>1329</v>
      </c>
      <c r="CY10" s="132">
        <v>1363</v>
      </c>
      <c r="CZ10" s="132">
        <v>1289</v>
      </c>
      <c r="DA10" s="132">
        <v>1220</v>
      </c>
      <c r="DB10" s="132">
        <v>1284</v>
      </c>
      <c r="DC10" s="132">
        <v>1208</v>
      </c>
      <c r="DD10" s="132">
        <v>1244</v>
      </c>
      <c r="DE10" s="132">
        <v>868</v>
      </c>
      <c r="DF10" s="132">
        <v>871</v>
      </c>
      <c r="DG10" s="132">
        <v>882</v>
      </c>
      <c r="DH10" s="132">
        <v>938</v>
      </c>
      <c r="DI10" s="132">
        <v>1085</v>
      </c>
      <c r="DJ10" s="132">
        <v>1212</v>
      </c>
      <c r="DK10" s="132">
        <v>1286</v>
      </c>
      <c r="DL10" s="132">
        <v>1369</v>
      </c>
      <c r="DM10" s="132">
        <v>1473</v>
      </c>
      <c r="DN10" s="132">
        <v>1495</v>
      </c>
      <c r="DO10" s="132">
        <v>1452</v>
      </c>
      <c r="DP10" s="132">
        <v>1396</v>
      </c>
      <c r="DQ10" s="132">
        <v>1404</v>
      </c>
      <c r="DR10" s="132">
        <v>1436</v>
      </c>
      <c r="DS10" s="132">
        <v>1446</v>
      </c>
      <c r="DT10" s="132">
        <v>1457</v>
      </c>
      <c r="DU10" s="132">
        <v>1474</v>
      </c>
      <c r="DV10" s="132">
        <v>1403</v>
      </c>
      <c r="DW10" s="132">
        <v>1338</v>
      </c>
      <c r="DX10" s="132">
        <v>1320</v>
      </c>
      <c r="DY10" s="132">
        <v>1287</v>
      </c>
      <c r="DZ10" s="132">
        <v>1234</v>
      </c>
      <c r="EA10" s="132">
        <v>1224</v>
      </c>
      <c r="EB10" s="132">
        <v>1263</v>
      </c>
      <c r="EC10" s="132">
        <v>1320</v>
      </c>
      <c r="ED10" s="132">
        <v>1342</v>
      </c>
      <c r="EE10" s="132">
        <v>1325</v>
      </c>
      <c r="EF10" s="132">
        <v>1258</v>
      </c>
      <c r="EG10" s="132">
        <v>1255</v>
      </c>
      <c r="EH10" s="132">
        <v>1252</v>
      </c>
      <c r="EI10" s="132">
        <v>868</v>
      </c>
      <c r="EJ10" s="132">
        <v>877</v>
      </c>
      <c r="EK10" s="132">
        <v>881</v>
      </c>
      <c r="EL10" s="132">
        <v>976</v>
      </c>
      <c r="EM10" s="132">
        <v>1116</v>
      </c>
      <c r="EN10" s="132">
        <v>1211</v>
      </c>
      <c r="EO10" s="132">
        <v>1302</v>
      </c>
      <c r="EP10" s="132">
        <v>1436</v>
      </c>
      <c r="EQ10" s="132">
        <v>1445</v>
      </c>
      <c r="ER10" s="132">
        <v>1431</v>
      </c>
      <c r="ES10" s="132">
        <v>1443</v>
      </c>
      <c r="ET10" s="132">
        <v>1404</v>
      </c>
      <c r="EU10" s="132">
        <v>1455</v>
      </c>
      <c r="EV10" s="132">
        <v>1458</v>
      </c>
      <c r="EW10" s="132">
        <v>1459</v>
      </c>
      <c r="EX10" s="132">
        <v>1496</v>
      </c>
      <c r="EY10" s="132">
        <v>1432</v>
      </c>
      <c r="EZ10" s="132">
        <v>1369</v>
      </c>
      <c r="FA10" s="132">
        <v>1340</v>
      </c>
      <c r="FB10" s="132">
        <v>1294</v>
      </c>
      <c r="FC10" s="132">
        <v>1243</v>
      </c>
      <c r="FD10" s="132">
        <v>1225</v>
      </c>
      <c r="FE10" s="132">
        <v>1272</v>
      </c>
      <c r="FF10" s="132">
        <v>1320</v>
      </c>
      <c r="FG10" s="132">
        <v>1342</v>
      </c>
      <c r="FH10" s="132">
        <v>1322</v>
      </c>
      <c r="FI10" s="132">
        <v>1257</v>
      </c>
      <c r="FJ10" s="132">
        <v>1255</v>
      </c>
      <c r="FK10" s="132">
        <v>1242</v>
      </c>
      <c r="FL10" s="132">
        <v>1232</v>
      </c>
      <c r="FM10" s="132">
        <v>1</v>
      </c>
      <c r="FN10" s="132">
        <v>3</v>
      </c>
      <c r="FO10" s="132">
        <v>5</v>
      </c>
      <c r="FP10" s="132">
        <v>5</v>
      </c>
      <c r="FQ10" s="132">
        <v>17</v>
      </c>
      <c r="FR10" s="132">
        <v>17</v>
      </c>
      <c r="FS10" s="132">
        <v>23</v>
      </c>
      <c r="FT10" s="132">
        <v>37</v>
      </c>
      <c r="FU10" s="132">
        <v>40</v>
      </c>
      <c r="FV10" s="132">
        <v>52</v>
      </c>
      <c r="FW10" s="132">
        <v>69</v>
      </c>
      <c r="FX10" s="132">
        <v>73</v>
      </c>
      <c r="FY10" s="132">
        <v>102</v>
      </c>
      <c r="FZ10" s="132">
        <v>101</v>
      </c>
      <c r="GA10" s="132">
        <v>111</v>
      </c>
      <c r="GB10" s="132">
        <v>138</v>
      </c>
      <c r="GC10" s="132">
        <v>146</v>
      </c>
      <c r="GD10" s="132">
        <v>149</v>
      </c>
      <c r="GE10" s="132">
        <v>128</v>
      </c>
      <c r="GF10" s="132">
        <v>119</v>
      </c>
      <c r="GG10" s="132">
        <v>111</v>
      </c>
      <c r="GH10" s="132">
        <v>89</v>
      </c>
      <c r="GI10" s="132">
        <v>80</v>
      </c>
      <c r="GJ10" s="132">
        <v>67</v>
      </c>
      <c r="GK10" s="132">
        <v>44</v>
      </c>
      <c r="GL10" s="132">
        <v>38</v>
      </c>
      <c r="GM10" s="132">
        <v>27</v>
      </c>
      <c r="GN10" s="132">
        <v>10</v>
      </c>
      <c r="GO10" s="132">
        <v>8</v>
      </c>
      <c r="GP10" s="132">
        <v>2</v>
      </c>
      <c r="GQ10" s="132">
        <v>0</v>
      </c>
      <c r="GR10" s="132">
        <v>2</v>
      </c>
      <c r="GS10" s="132">
        <v>4</v>
      </c>
      <c r="GT10" s="132">
        <v>13</v>
      </c>
      <c r="GU10" s="132">
        <v>22</v>
      </c>
      <c r="GV10" s="132">
        <v>27</v>
      </c>
      <c r="GW10" s="132">
        <v>31</v>
      </c>
      <c r="GX10" s="132">
        <v>42</v>
      </c>
      <c r="GY10" s="132">
        <v>41</v>
      </c>
      <c r="GZ10" s="132">
        <v>62</v>
      </c>
      <c r="HA10" s="132">
        <v>71</v>
      </c>
      <c r="HB10" s="132">
        <v>74</v>
      </c>
      <c r="HC10" s="132">
        <v>97</v>
      </c>
      <c r="HD10" s="132">
        <v>103</v>
      </c>
      <c r="HE10" s="132">
        <v>121</v>
      </c>
      <c r="HF10" s="132">
        <v>141</v>
      </c>
      <c r="HG10" s="132">
        <v>130</v>
      </c>
      <c r="HH10" s="132">
        <v>149</v>
      </c>
      <c r="HI10" s="132">
        <v>111</v>
      </c>
      <c r="HJ10" s="132">
        <v>112</v>
      </c>
      <c r="HK10" s="132">
        <v>115</v>
      </c>
      <c r="HL10" s="132">
        <v>83</v>
      </c>
      <c r="HM10" s="132">
        <v>82</v>
      </c>
      <c r="HN10" s="132">
        <v>63</v>
      </c>
      <c r="HO10" s="132">
        <v>41</v>
      </c>
      <c r="HP10" s="132">
        <v>29</v>
      </c>
      <c r="HQ10" s="132">
        <v>27</v>
      </c>
      <c r="HR10" s="132">
        <v>19</v>
      </c>
      <c r="HS10" s="132">
        <v>10</v>
      </c>
      <c r="HT10" s="132">
        <v>4</v>
      </c>
      <c r="HU10" s="60">
        <v>1.152073732718894E-3</v>
      </c>
      <c r="HV10" s="60">
        <v>3.4443168771526979E-3</v>
      </c>
      <c r="HW10" s="60">
        <v>5.6689342403628117E-3</v>
      </c>
      <c r="HX10" s="60">
        <v>5.3304904051172707E-3</v>
      </c>
      <c r="HY10" s="60">
        <v>1.5668202764976959E-2</v>
      </c>
      <c r="HZ10" s="60">
        <v>1.4026402640264026E-2</v>
      </c>
      <c r="IA10" s="60">
        <v>1.7884914463452566E-2</v>
      </c>
      <c r="IB10" s="60">
        <v>2.7027027027027029E-2</v>
      </c>
      <c r="IC10" s="60">
        <v>2.7155465037338764E-2</v>
      </c>
      <c r="ID10" s="60">
        <v>3.4782608695652174E-2</v>
      </c>
      <c r="IE10" s="60">
        <v>4.7520661157024795E-2</v>
      </c>
      <c r="IF10" s="60">
        <v>5.2292263610315186E-2</v>
      </c>
      <c r="IG10" s="60">
        <v>7.2649572649572655E-2</v>
      </c>
      <c r="IH10" s="60">
        <v>7.0334261838440118E-2</v>
      </c>
      <c r="II10" s="60">
        <v>7.6763485477178428E-2</v>
      </c>
      <c r="IJ10" s="60">
        <v>9.4715168153740564E-2</v>
      </c>
      <c r="IK10" s="60">
        <v>9.9050203527815461E-2</v>
      </c>
      <c r="IL10" s="60">
        <v>0.10620099786172488</v>
      </c>
      <c r="IM10" s="60">
        <v>9.5665171898355758E-2</v>
      </c>
      <c r="IN10" s="60">
        <v>9.0151515151515149E-2</v>
      </c>
      <c r="IO10" s="60">
        <v>8.6247086247086241E-2</v>
      </c>
      <c r="IP10" s="60">
        <v>7.2123176661264179E-2</v>
      </c>
      <c r="IQ10" s="60">
        <v>6.535947712418301E-2</v>
      </c>
      <c r="IR10" s="60">
        <v>5.304829770387965E-2</v>
      </c>
      <c r="IS10" s="60">
        <v>3.3333333333333333E-2</v>
      </c>
      <c r="IT10" s="60">
        <v>2.8315946348733235E-2</v>
      </c>
      <c r="IU10" s="60">
        <v>2.0377358490566037E-2</v>
      </c>
      <c r="IV10" s="60">
        <v>7.9491255961844191E-3</v>
      </c>
      <c r="IW10" s="60">
        <v>6.3745019920318727E-3</v>
      </c>
      <c r="IX10" s="60">
        <v>1.5974440894568689E-3</v>
      </c>
      <c r="IY10" s="60">
        <v>0</v>
      </c>
      <c r="IZ10" s="60">
        <v>2.2742708313861835E-3</v>
      </c>
      <c r="JA10" s="60">
        <v>4.5278899412614822E-3</v>
      </c>
      <c r="JB10" s="60">
        <v>1.3283279584341126E-2</v>
      </c>
      <c r="JC10" s="60">
        <v>1.9659400278120531E-2</v>
      </c>
      <c r="JD10" s="60">
        <v>2.2234706447726443E-2</v>
      </c>
      <c r="JE10" s="60">
        <v>2.3744470465781941E-2</v>
      </c>
      <c r="JF10" s="60">
        <v>2.9167998538746059E-2</v>
      </c>
      <c r="JG10" s="60">
        <v>2.8296178645035645E-2</v>
      </c>
      <c r="JH10" s="60">
        <v>4.3207967220752042E-2</v>
      </c>
      <c r="JI10" s="60">
        <v>4.9068614642385135E-2</v>
      </c>
      <c r="JJ10" s="60">
        <v>5.2562545731944639E-2</v>
      </c>
      <c r="JK10" s="60">
        <v>6.6484517304189431E-2</v>
      </c>
      <c r="JL10" s="60">
        <v>7.0451700435509385E-2</v>
      </c>
      <c r="JM10" s="60">
        <v>8.270692180061949E-2</v>
      </c>
      <c r="JN10" s="60">
        <v>9.3993819584465677E-2</v>
      </c>
      <c r="JO10" s="60">
        <v>9.0534084317855729E-2</v>
      </c>
      <c r="JP10" s="60">
        <v>0.10854119516060144</v>
      </c>
      <c r="JQ10" s="60">
        <v>8.2609493516026422E-2</v>
      </c>
      <c r="JR10" s="60">
        <v>8.6316838540215032E-2</v>
      </c>
      <c r="JS10" s="60">
        <v>9.2265319669933052E-2</v>
      </c>
      <c r="JT10" s="60">
        <v>6.7569978811196599E-2</v>
      </c>
      <c r="JU10" s="60">
        <v>6.4289273808296382E-2</v>
      </c>
      <c r="JV10" s="60">
        <v>4.7596870342771984E-2</v>
      </c>
      <c r="JW10" s="60">
        <v>3.0467941983663562E-2</v>
      </c>
      <c r="JX10" s="60">
        <v>2.1876524226416342E-2</v>
      </c>
      <c r="JY10" s="60">
        <v>2.1421025861731679E-2</v>
      </c>
      <c r="JZ10" s="60">
        <v>1.5098077634815929E-2</v>
      </c>
      <c r="KA10" s="60">
        <v>8.0295310753851976E-3</v>
      </c>
      <c r="KB10" s="60">
        <v>3.2378823362429923E-3</v>
      </c>
    </row>
    <row r="11" spans="1:288">
      <c r="A11" s="39" t="s">
        <v>90</v>
      </c>
      <c r="B11" s="77">
        <v>268</v>
      </c>
      <c r="C11" s="78">
        <v>4.0370565639828273</v>
      </c>
      <c r="D11" s="77">
        <v>749</v>
      </c>
      <c r="E11" s="78">
        <v>9.4218577035322539</v>
      </c>
      <c r="F11" s="78">
        <v>1.6140096332543472</v>
      </c>
      <c r="G11" s="77">
        <v>1080</v>
      </c>
      <c r="H11" s="78">
        <v>13.585589212035824</v>
      </c>
      <c r="I11" s="86">
        <v>-331</v>
      </c>
      <c r="J11" s="87">
        <v>-4.163731508503572</v>
      </c>
      <c r="K11" s="112"/>
      <c r="L11" s="112"/>
      <c r="M11" s="112"/>
      <c r="N11" s="112"/>
      <c r="O11" s="112"/>
      <c r="P11" s="112"/>
      <c r="Q11" s="132">
        <v>66385</v>
      </c>
      <c r="R11" s="132">
        <v>79496</v>
      </c>
      <c r="S11" s="132">
        <v>341</v>
      </c>
      <c r="T11" s="132">
        <v>373</v>
      </c>
      <c r="U11" s="132">
        <v>375</v>
      </c>
      <c r="V11" s="132">
        <v>348</v>
      </c>
      <c r="W11" s="132">
        <v>380</v>
      </c>
      <c r="X11" s="132">
        <v>439</v>
      </c>
      <c r="Y11" s="132">
        <v>458</v>
      </c>
      <c r="Z11" s="132">
        <v>461</v>
      </c>
      <c r="AA11" s="132">
        <v>465</v>
      </c>
      <c r="AB11" s="134">
        <v>471</v>
      </c>
      <c r="AC11" s="131">
        <v>438</v>
      </c>
      <c r="AD11" s="131">
        <v>388</v>
      </c>
      <c r="AE11" s="131">
        <v>437</v>
      </c>
      <c r="AF11" s="135">
        <v>456</v>
      </c>
      <c r="AG11" s="131">
        <v>434</v>
      </c>
      <c r="AH11" s="135">
        <v>468</v>
      </c>
      <c r="AI11" s="131">
        <v>540</v>
      </c>
      <c r="AJ11" s="132">
        <v>520</v>
      </c>
      <c r="AK11" s="132">
        <v>503</v>
      </c>
      <c r="AL11" s="132">
        <v>488</v>
      </c>
      <c r="AM11" s="132">
        <v>460</v>
      </c>
      <c r="AN11" s="132">
        <v>453</v>
      </c>
      <c r="AO11" s="132">
        <v>459</v>
      </c>
      <c r="AP11" s="132">
        <v>426</v>
      </c>
      <c r="AQ11" s="132">
        <v>471</v>
      </c>
      <c r="AR11" s="132">
        <v>433</v>
      </c>
      <c r="AS11" s="132">
        <v>492</v>
      </c>
      <c r="AT11" s="132">
        <v>435</v>
      </c>
      <c r="AU11" s="132">
        <v>437</v>
      </c>
      <c r="AV11" s="132">
        <v>451</v>
      </c>
      <c r="AW11" s="132">
        <v>375</v>
      </c>
      <c r="AX11" s="132">
        <v>375</v>
      </c>
      <c r="AY11" s="132">
        <v>353</v>
      </c>
      <c r="AZ11" s="132">
        <v>365</v>
      </c>
      <c r="BA11" s="132">
        <v>435</v>
      </c>
      <c r="BB11" s="132">
        <v>465</v>
      </c>
      <c r="BC11" s="132">
        <v>475</v>
      </c>
      <c r="BD11" s="132">
        <v>478</v>
      </c>
      <c r="BE11" s="132">
        <v>473</v>
      </c>
      <c r="BF11" s="132">
        <v>440</v>
      </c>
      <c r="BG11" s="132">
        <v>386</v>
      </c>
      <c r="BH11" s="132">
        <v>446</v>
      </c>
      <c r="BI11" s="132">
        <v>467</v>
      </c>
      <c r="BJ11" s="132">
        <v>439</v>
      </c>
      <c r="BK11" s="132">
        <v>472</v>
      </c>
      <c r="BL11" s="132">
        <v>547</v>
      </c>
      <c r="BM11" s="132">
        <v>534</v>
      </c>
      <c r="BN11" s="132">
        <v>499</v>
      </c>
      <c r="BO11" s="132">
        <v>471</v>
      </c>
      <c r="BP11" s="132">
        <v>473</v>
      </c>
      <c r="BQ11" s="132">
        <v>466</v>
      </c>
      <c r="BR11" s="132">
        <v>451</v>
      </c>
      <c r="BS11" s="132">
        <v>436</v>
      </c>
      <c r="BT11" s="132">
        <v>468</v>
      </c>
      <c r="BU11" s="132">
        <v>429</v>
      </c>
      <c r="BV11" s="132">
        <v>477</v>
      </c>
      <c r="BW11" s="132">
        <v>433</v>
      </c>
      <c r="BX11" s="132">
        <v>446</v>
      </c>
      <c r="BY11" s="132">
        <v>462</v>
      </c>
      <c r="BZ11" s="132">
        <v>445</v>
      </c>
      <c r="CA11" s="132">
        <v>376</v>
      </c>
      <c r="CB11" s="132">
        <v>348</v>
      </c>
      <c r="CC11" s="132">
        <v>358</v>
      </c>
      <c r="CD11" s="132">
        <v>436</v>
      </c>
      <c r="CE11" s="132">
        <v>475</v>
      </c>
      <c r="CF11" s="132">
        <v>486</v>
      </c>
      <c r="CG11" s="132">
        <v>488</v>
      </c>
      <c r="CH11" s="132">
        <v>457</v>
      </c>
      <c r="CI11" s="132">
        <v>439</v>
      </c>
      <c r="CJ11" s="132">
        <v>390</v>
      </c>
      <c r="CK11" s="132">
        <v>443</v>
      </c>
      <c r="CL11" s="132">
        <v>480</v>
      </c>
      <c r="CM11" s="132">
        <v>455</v>
      </c>
      <c r="CN11" s="132">
        <v>470</v>
      </c>
      <c r="CO11" s="132">
        <v>550</v>
      </c>
      <c r="CP11" s="132">
        <v>549</v>
      </c>
      <c r="CQ11" s="132">
        <v>509</v>
      </c>
      <c r="CR11" s="132">
        <v>466</v>
      </c>
      <c r="CS11" s="132">
        <v>470</v>
      </c>
      <c r="CT11" s="132">
        <v>460</v>
      </c>
      <c r="CU11" s="132">
        <v>449</v>
      </c>
      <c r="CV11" s="132">
        <v>436</v>
      </c>
      <c r="CW11" s="132">
        <v>456</v>
      </c>
      <c r="CX11" s="132">
        <v>426</v>
      </c>
      <c r="CY11" s="132">
        <v>483</v>
      </c>
      <c r="CZ11" s="132">
        <v>430</v>
      </c>
      <c r="DA11" s="132">
        <v>442</v>
      </c>
      <c r="DB11" s="132">
        <v>461</v>
      </c>
      <c r="DC11" s="132">
        <v>436</v>
      </c>
      <c r="DD11" s="132">
        <v>444</v>
      </c>
      <c r="DE11" s="132">
        <v>358</v>
      </c>
      <c r="DF11" s="132">
        <v>374</v>
      </c>
      <c r="DG11" s="132">
        <v>364</v>
      </c>
      <c r="DH11" s="132">
        <v>357</v>
      </c>
      <c r="DI11" s="132">
        <v>408</v>
      </c>
      <c r="DJ11" s="132">
        <v>452</v>
      </c>
      <c r="DK11" s="132">
        <v>467</v>
      </c>
      <c r="DL11" s="132">
        <v>470</v>
      </c>
      <c r="DM11" s="132">
        <v>469</v>
      </c>
      <c r="DN11" s="132">
        <v>456</v>
      </c>
      <c r="DO11" s="132">
        <v>412</v>
      </c>
      <c r="DP11" s="132">
        <v>417</v>
      </c>
      <c r="DQ11" s="132">
        <v>452</v>
      </c>
      <c r="DR11" s="132">
        <v>448</v>
      </c>
      <c r="DS11" s="132">
        <v>453</v>
      </c>
      <c r="DT11" s="132">
        <v>508</v>
      </c>
      <c r="DU11" s="132">
        <v>537</v>
      </c>
      <c r="DV11" s="132">
        <v>510</v>
      </c>
      <c r="DW11" s="132">
        <v>487</v>
      </c>
      <c r="DX11" s="132">
        <v>481</v>
      </c>
      <c r="DY11" s="132">
        <v>463</v>
      </c>
      <c r="DZ11" s="132">
        <v>452</v>
      </c>
      <c r="EA11" s="132">
        <v>448</v>
      </c>
      <c r="EB11" s="132">
        <v>447</v>
      </c>
      <c r="EC11" s="132">
        <v>450</v>
      </c>
      <c r="ED11" s="132">
        <v>455</v>
      </c>
      <c r="EE11" s="132">
        <v>463</v>
      </c>
      <c r="EF11" s="132">
        <v>441</v>
      </c>
      <c r="EG11" s="132">
        <v>450</v>
      </c>
      <c r="EH11" s="132">
        <v>448</v>
      </c>
      <c r="EI11" s="132">
        <v>376</v>
      </c>
      <c r="EJ11" s="132">
        <v>362</v>
      </c>
      <c r="EK11" s="132">
        <v>356</v>
      </c>
      <c r="EL11" s="132">
        <v>401</v>
      </c>
      <c r="EM11" s="132">
        <v>455</v>
      </c>
      <c r="EN11" s="132">
        <v>476</v>
      </c>
      <c r="EO11" s="132">
        <v>482</v>
      </c>
      <c r="EP11" s="132">
        <v>468</v>
      </c>
      <c r="EQ11" s="132">
        <v>456</v>
      </c>
      <c r="ER11" s="132">
        <v>415</v>
      </c>
      <c r="ES11" s="132">
        <v>415</v>
      </c>
      <c r="ET11" s="132">
        <v>463</v>
      </c>
      <c r="EU11" s="132">
        <v>461</v>
      </c>
      <c r="EV11" s="132">
        <v>455</v>
      </c>
      <c r="EW11" s="132">
        <v>511</v>
      </c>
      <c r="EX11" s="132">
        <v>548</v>
      </c>
      <c r="EY11" s="132">
        <v>522</v>
      </c>
      <c r="EZ11" s="132">
        <v>483</v>
      </c>
      <c r="FA11" s="132">
        <v>471</v>
      </c>
      <c r="FB11" s="132">
        <v>467</v>
      </c>
      <c r="FC11" s="132">
        <v>458</v>
      </c>
      <c r="FD11" s="132">
        <v>444</v>
      </c>
      <c r="FE11" s="132">
        <v>446</v>
      </c>
      <c r="FF11" s="132">
        <v>447</v>
      </c>
      <c r="FG11" s="132">
        <v>456</v>
      </c>
      <c r="FH11" s="132">
        <v>454</v>
      </c>
      <c r="FI11" s="132">
        <v>438</v>
      </c>
      <c r="FJ11" s="132">
        <v>454</v>
      </c>
      <c r="FK11" s="132">
        <v>449</v>
      </c>
      <c r="FL11" s="132">
        <v>445</v>
      </c>
      <c r="FM11" s="132">
        <v>0</v>
      </c>
      <c r="FN11" s="132">
        <v>1</v>
      </c>
      <c r="FO11" s="132">
        <v>5</v>
      </c>
      <c r="FP11" s="132">
        <v>7</v>
      </c>
      <c r="FQ11" s="132">
        <v>14</v>
      </c>
      <c r="FR11" s="132">
        <v>20</v>
      </c>
      <c r="FS11" s="132">
        <v>19</v>
      </c>
      <c r="FT11" s="132">
        <v>21</v>
      </c>
      <c r="FU11" s="132">
        <v>24</v>
      </c>
      <c r="FV11" s="132">
        <v>33</v>
      </c>
      <c r="FW11" s="132">
        <v>32</v>
      </c>
      <c r="FX11" s="132">
        <v>30</v>
      </c>
      <c r="FY11" s="132">
        <v>45</v>
      </c>
      <c r="FZ11" s="132">
        <v>53</v>
      </c>
      <c r="GA11" s="132">
        <v>53</v>
      </c>
      <c r="GB11" s="132">
        <v>65</v>
      </c>
      <c r="GC11" s="132">
        <v>57</v>
      </c>
      <c r="GD11" s="132">
        <v>49</v>
      </c>
      <c r="GE11" s="132">
        <v>42</v>
      </c>
      <c r="GF11" s="132">
        <v>38</v>
      </c>
      <c r="GG11" s="132">
        <v>36</v>
      </c>
      <c r="GH11" s="132">
        <v>21</v>
      </c>
      <c r="GI11" s="132">
        <v>26</v>
      </c>
      <c r="GJ11" s="132">
        <v>21</v>
      </c>
      <c r="GK11" s="132">
        <v>6</v>
      </c>
      <c r="GL11" s="132">
        <v>17</v>
      </c>
      <c r="GM11" s="132">
        <v>9</v>
      </c>
      <c r="GN11" s="132">
        <v>3</v>
      </c>
      <c r="GO11" s="132">
        <v>0</v>
      </c>
      <c r="GP11" s="132">
        <v>2</v>
      </c>
      <c r="GQ11" s="132">
        <v>1</v>
      </c>
      <c r="GR11" s="132">
        <v>2</v>
      </c>
      <c r="GS11" s="132">
        <v>6</v>
      </c>
      <c r="GT11" s="132">
        <v>5</v>
      </c>
      <c r="GU11" s="132">
        <v>12</v>
      </c>
      <c r="GV11" s="132">
        <v>12</v>
      </c>
      <c r="GW11" s="132">
        <v>15</v>
      </c>
      <c r="GX11" s="132">
        <v>24</v>
      </c>
      <c r="GY11" s="132">
        <v>30</v>
      </c>
      <c r="GZ11" s="132">
        <v>21</v>
      </c>
      <c r="HA11" s="132">
        <v>33</v>
      </c>
      <c r="HB11" s="132">
        <v>32</v>
      </c>
      <c r="HC11" s="132">
        <v>57</v>
      </c>
      <c r="HD11" s="132">
        <v>45</v>
      </c>
      <c r="HE11" s="132">
        <v>48</v>
      </c>
      <c r="HF11" s="132">
        <v>52</v>
      </c>
      <c r="HG11" s="132">
        <v>43</v>
      </c>
      <c r="HH11" s="132">
        <v>41</v>
      </c>
      <c r="HI11" s="132">
        <v>44</v>
      </c>
      <c r="HJ11" s="132">
        <v>31</v>
      </c>
      <c r="HK11" s="132">
        <v>35</v>
      </c>
      <c r="HL11" s="132">
        <v>22</v>
      </c>
      <c r="HM11" s="132">
        <v>10</v>
      </c>
      <c r="HN11" s="132">
        <v>16</v>
      </c>
      <c r="HO11" s="132">
        <v>11</v>
      </c>
      <c r="HP11" s="132">
        <v>17</v>
      </c>
      <c r="HQ11" s="132">
        <v>5</v>
      </c>
      <c r="HR11" s="132">
        <v>5</v>
      </c>
      <c r="HS11" s="132">
        <v>2</v>
      </c>
      <c r="HT11" s="132">
        <v>2</v>
      </c>
      <c r="HU11" s="60">
        <v>0</v>
      </c>
      <c r="HV11" s="60">
        <v>2.6737967914438501E-3</v>
      </c>
      <c r="HW11" s="60">
        <v>1.3736263736263736E-2</v>
      </c>
      <c r="HX11" s="60">
        <v>1.9607843137254902E-2</v>
      </c>
      <c r="HY11" s="60">
        <v>3.4313725490196081E-2</v>
      </c>
      <c r="HZ11" s="60">
        <v>4.4247787610619468E-2</v>
      </c>
      <c r="IA11" s="60">
        <v>4.068522483940043E-2</v>
      </c>
      <c r="IB11" s="60">
        <v>4.4680851063829789E-2</v>
      </c>
      <c r="IC11" s="60">
        <v>5.1172707889125799E-2</v>
      </c>
      <c r="ID11" s="60">
        <v>7.2368421052631582E-2</v>
      </c>
      <c r="IE11" s="60">
        <v>7.7669902912621352E-2</v>
      </c>
      <c r="IF11" s="60">
        <v>7.1942446043165464E-2</v>
      </c>
      <c r="IG11" s="60">
        <v>9.9557522123893807E-2</v>
      </c>
      <c r="IH11" s="60">
        <v>0.11830357142857142</v>
      </c>
      <c r="II11" s="60">
        <v>0.11699779249448124</v>
      </c>
      <c r="IJ11" s="60">
        <v>0.12795275590551181</v>
      </c>
      <c r="IK11" s="60">
        <v>0.10614525139664804</v>
      </c>
      <c r="IL11" s="60">
        <v>9.6078431372549025E-2</v>
      </c>
      <c r="IM11" s="60">
        <v>8.6242299794661192E-2</v>
      </c>
      <c r="IN11" s="60">
        <v>7.9002079002079006E-2</v>
      </c>
      <c r="IO11" s="60">
        <v>7.775377969762419E-2</v>
      </c>
      <c r="IP11" s="60">
        <v>4.6460176991150445E-2</v>
      </c>
      <c r="IQ11" s="60">
        <v>5.8035714285714288E-2</v>
      </c>
      <c r="IR11" s="60">
        <v>4.6979865771812082E-2</v>
      </c>
      <c r="IS11" s="60">
        <v>1.3333333333333334E-2</v>
      </c>
      <c r="IT11" s="60">
        <v>3.7362637362637362E-2</v>
      </c>
      <c r="IU11" s="60">
        <v>1.9438444924406047E-2</v>
      </c>
      <c r="IV11" s="60">
        <v>6.8027210884353739E-3</v>
      </c>
      <c r="IW11" s="60">
        <v>0</v>
      </c>
      <c r="IX11" s="60">
        <v>4.464285714285714E-3</v>
      </c>
      <c r="IY11" s="60">
        <v>2.6523078711777701E-3</v>
      </c>
      <c r="IZ11" s="60">
        <v>5.5097666274190136E-3</v>
      </c>
      <c r="JA11" s="60">
        <v>1.6807883588137777E-2</v>
      </c>
      <c r="JB11" s="60">
        <v>1.2434760094299771E-2</v>
      </c>
      <c r="JC11" s="60">
        <v>2.6301567285173841E-2</v>
      </c>
      <c r="JD11" s="60">
        <v>2.5141204022592643E-2</v>
      </c>
      <c r="JE11" s="60">
        <v>3.1035303720835319E-2</v>
      </c>
      <c r="JF11" s="60">
        <v>5.1141936387838025E-2</v>
      </c>
      <c r="JG11" s="60">
        <v>6.5609721023871151E-2</v>
      </c>
      <c r="JH11" s="60">
        <v>5.0464151688722099E-2</v>
      </c>
      <c r="JI11" s="60">
        <v>7.9300809796563301E-2</v>
      </c>
      <c r="JJ11" s="60">
        <v>6.892563349030438E-2</v>
      </c>
      <c r="JK11" s="60">
        <v>0.12330642580278084</v>
      </c>
      <c r="JL11" s="60">
        <v>9.86308773194019E-2</v>
      </c>
      <c r="JM11" s="60">
        <v>9.3676814988290391E-2</v>
      </c>
      <c r="JN11" s="60">
        <v>9.4631247257787876E-2</v>
      </c>
      <c r="JO11" s="60">
        <v>8.215040931264786E-2</v>
      </c>
      <c r="JP11" s="60">
        <v>8.4654199051918219E-2</v>
      </c>
      <c r="JQ11" s="60">
        <v>9.316301787848201E-2</v>
      </c>
      <c r="JR11" s="60">
        <v>6.6199787037362068E-2</v>
      </c>
      <c r="JS11" s="60">
        <v>7.6210418307204042E-2</v>
      </c>
      <c r="JT11" s="60">
        <v>4.9414168266627284E-2</v>
      </c>
      <c r="JU11" s="60">
        <v>2.2360263667328285E-2</v>
      </c>
      <c r="JV11" s="60">
        <v>3.5696385129766139E-2</v>
      </c>
      <c r="JW11" s="60">
        <v>2.4056897708752755E-2</v>
      </c>
      <c r="JX11" s="60">
        <v>3.7342625358079966E-2</v>
      </c>
      <c r="JY11" s="60">
        <v>1.1384335154826957E-2</v>
      </c>
      <c r="JZ11" s="60">
        <v>1.0983125105317638E-2</v>
      </c>
      <c r="KA11" s="60">
        <v>4.442172648386822E-3</v>
      </c>
      <c r="KB11" s="60">
        <v>4.4821022901700746E-3</v>
      </c>
    </row>
    <row r="12" spans="1:288" s="57" customFormat="1" ht="7.15" customHeight="1">
      <c r="A12" s="39"/>
      <c r="B12" s="38"/>
      <c r="C12" s="38"/>
      <c r="D12" s="38"/>
      <c r="E12" s="38"/>
      <c r="F12" s="78"/>
      <c r="G12" s="38"/>
      <c r="H12" s="38"/>
      <c r="I12" s="67"/>
      <c r="J12" s="68"/>
      <c r="K12" s="112"/>
      <c r="L12" s="112"/>
      <c r="M12" s="112"/>
      <c r="N12" s="112"/>
      <c r="O12" s="112"/>
      <c r="P12" s="112"/>
      <c r="Q12" s="46"/>
      <c r="R12" s="46"/>
      <c r="T12" s="49"/>
      <c r="U12" s="49"/>
      <c r="V12" s="49"/>
      <c r="W12" s="46"/>
      <c r="X12" s="46"/>
      <c r="Y12" s="46"/>
      <c r="AB12" s="120"/>
      <c r="AF12" s="44"/>
      <c r="AH12" s="44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/>
      <c r="JC12" s="46"/>
      <c r="JD12" s="46"/>
      <c r="JE12" s="46"/>
      <c r="JF12" s="46"/>
      <c r="JG12" s="46"/>
      <c r="JH12" s="46"/>
      <c r="JI12" s="46"/>
      <c r="JJ12" s="46"/>
      <c r="JK12" s="46"/>
      <c r="JL12" s="46"/>
      <c r="JM12" s="46"/>
      <c r="JN12" s="46"/>
      <c r="JO12" s="46"/>
      <c r="JP12" s="46"/>
      <c r="JQ12" s="46"/>
      <c r="JR12" s="46"/>
      <c r="JS12" s="46"/>
      <c r="JT12" s="46"/>
      <c r="JU12" s="46"/>
      <c r="JV12" s="46"/>
      <c r="JW12" s="46"/>
      <c r="JX12" s="46"/>
      <c r="JY12" s="46"/>
      <c r="JZ12" s="46"/>
      <c r="KA12" s="46"/>
      <c r="KB12" s="46"/>
    </row>
    <row r="13" spans="1:288">
      <c r="A13" s="39" t="s">
        <v>42</v>
      </c>
      <c r="B13" s="77">
        <v>607</v>
      </c>
      <c r="C13" s="78">
        <v>5.367501414827391</v>
      </c>
      <c r="D13" s="77">
        <v>1040</v>
      </c>
      <c r="E13" s="78">
        <v>7.7629899454351374</v>
      </c>
      <c r="F13" s="78">
        <v>1.5532748534963585</v>
      </c>
      <c r="G13" s="77">
        <v>1851</v>
      </c>
      <c r="H13" s="78">
        <v>13.816629220192731</v>
      </c>
      <c r="I13" s="86">
        <v>-811</v>
      </c>
      <c r="J13" s="87">
        <v>-6.0536392747575931</v>
      </c>
      <c r="K13" s="112"/>
      <c r="L13" s="112"/>
      <c r="M13" s="112"/>
      <c r="N13" s="112"/>
      <c r="O13" s="112"/>
      <c r="P13" s="112"/>
      <c r="Q13" s="132">
        <v>113088</v>
      </c>
      <c r="R13" s="132">
        <v>133969</v>
      </c>
      <c r="S13" s="132">
        <v>597</v>
      </c>
      <c r="T13" s="132">
        <v>625</v>
      </c>
      <c r="U13" s="132">
        <v>641</v>
      </c>
      <c r="V13" s="132">
        <v>684</v>
      </c>
      <c r="W13" s="132">
        <v>672</v>
      </c>
      <c r="X13" s="132">
        <v>634</v>
      </c>
      <c r="Y13" s="132">
        <v>656</v>
      </c>
      <c r="Z13" s="132">
        <v>668</v>
      </c>
      <c r="AA13" s="132">
        <v>711</v>
      </c>
      <c r="AB13" s="134">
        <v>732</v>
      </c>
      <c r="AC13" s="131">
        <v>658</v>
      </c>
      <c r="AD13" s="131">
        <v>638</v>
      </c>
      <c r="AE13" s="131">
        <v>622</v>
      </c>
      <c r="AF13" s="135">
        <v>618</v>
      </c>
      <c r="AG13" s="131">
        <v>669</v>
      </c>
      <c r="AH13" s="136">
        <v>666</v>
      </c>
      <c r="AI13" s="137">
        <v>707</v>
      </c>
      <c r="AJ13" s="132">
        <v>662</v>
      </c>
      <c r="AK13" s="132">
        <v>731</v>
      </c>
      <c r="AL13" s="132">
        <v>715</v>
      </c>
      <c r="AM13" s="132">
        <v>687</v>
      </c>
      <c r="AN13" s="132">
        <v>623</v>
      </c>
      <c r="AO13" s="132">
        <v>677</v>
      </c>
      <c r="AP13" s="132">
        <v>671</v>
      </c>
      <c r="AQ13" s="132">
        <v>714</v>
      </c>
      <c r="AR13" s="132">
        <v>708</v>
      </c>
      <c r="AS13" s="132">
        <v>729</v>
      </c>
      <c r="AT13" s="132">
        <v>686</v>
      </c>
      <c r="AU13" s="132">
        <v>713</v>
      </c>
      <c r="AV13" s="132">
        <v>720</v>
      </c>
      <c r="AW13" s="132">
        <v>614</v>
      </c>
      <c r="AX13" s="132">
        <v>633</v>
      </c>
      <c r="AY13" s="132">
        <v>692</v>
      </c>
      <c r="AZ13" s="132">
        <v>693</v>
      </c>
      <c r="BA13" s="132">
        <v>651</v>
      </c>
      <c r="BB13" s="132">
        <v>682</v>
      </c>
      <c r="BC13" s="132">
        <v>666</v>
      </c>
      <c r="BD13" s="132">
        <v>713</v>
      </c>
      <c r="BE13" s="132">
        <v>715</v>
      </c>
      <c r="BF13" s="132">
        <v>642</v>
      </c>
      <c r="BG13" s="132">
        <v>617</v>
      </c>
      <c r="BH13" s="132">
        <v>596</v>
      </c>
      <c r="BI13" s="132">
        <v>616</v>
      </c>
      <c r="BJ13" s="132">
        <v>651</v>
      </c>
      <c r="BK13" s="132">
        <v>637</v>
      </c>
      <c r="BL13" s="132">
        <v>689</v>
      </c>
      <c r="BM13" s="132">
        <v>633</v>
      </c>
      <c r="BN13" s="132">
        <v>712</v>
      </c>
      <c r="BO13" s="132">
        <v>704</v>
      </c>
      <c r="BP13" s="132">
        <v>670</v>
      </c>
      <c r="BQ13" s="132">
        <v>618</v>
      </c>
      <c r="BR13" s="132">
        <v>664</v>
      </c>
      <c r="BS13" s="132">
        <v>661</v>
      </c>
      <c r="BT13" s="132">
        <v>700</v>
      </c>
      <c r="BU13" s="132">
        <v>694</v>
      </c>
      <c r="BV13" s="132">
        <v>718</v>
      </c>
      <c r="BW13" s="132">
        <v>672</v>
      </c>
      <c r="BX13" s="132">
        <v>704</v>
      </c>
      <c r="BY13" s="132">
        <v>711</v>
      </c>
      <c r="BZ13" s="132">
        <v>739</v>
      </c>
      <c r="CA13" s="132">
        <v>630</v>
      </c>
      <c r="CB13" s="132">
        <v>684</v>
      </c>
      <c r="CC13" s="132">
        <v>687</v>
      </c>
      <c r="CD13" s="132">
        <v>670</v>
      </c>
      <c r="CE13" s="132">
        <v>705</v>
      </c>
      <c r="CF13" s="132">
        <v>681</v>
      </c>
      <c r="CG13" s="132">
        <v>761</v>
      </c>
      <c r="CH13" s="132">
        <v>750</v>
      </c>
      <c r="CI13" s="132">
        <v>668</v>
      </c>
      <c r="CJ13" s="132">
        <v>627</v>
      </c>
      <c r="CK13" s="132">
        <v>624</v>
      </c>
      <c r="CL13" s="132">
        <v>615</v>
      </c>
      <c r="CM13" s="132">
        <v>630</v>
      </c>
      <c r="CN13" s="132">
        <v>627</v>
      </c>
      <c r="CO13" s="132">
        <v>674</v>
      </c>
      <c r="CP13" s="132">
        <v>619</v>
      </c>
      <c r="CQ13" s="132">
        <v>701</v>
      </c>
      <c r="CR13" s="132">
        <v>699</v>
      </c>
      <c r="CS13" s="132">
        <v>645</v>
      </c>
      <c r="CT13" s="132">
        <v>610</v>
      </c>
      <c r="CU13" s="132">
        <v>666</v>
      </c>
      <c r="CV13" s="132">
        <v>656</v>
      </c>
      <c r="CW13" s="132">
        <v>691</v>
      </c>
      <c r="CX13" s="132">
        <v>683</v>
      </c>
      <c r="CY13" s="132">
        <v>706</v>
      </c>
      <c r="CZ13" s="132">
        <v>666</v>
      </c>
      <c r="DA13" s="132">
        <v>692</v>
      </c>
      <c r="DB13" s="132">
        <v>713</v>
      </c>
      <c r="DC13" s="132">
        <v>729</v>
      </c>
      <c r="DD13" s="132">
        <v>697</v>
      </c>
      <c r="DE13" s="132">
        <v>606</v>
      </c>
      <c r="DF13" s="132">
        <v>629</v>
      </c>
      <c r="DG13" s="132">
        <v>667</v>
      </c>
      <c r="DH13" s="132">
        <v>689</v>
      </c>
      <c r="DI13" s="132">
        <v>662</v>
      </c>
      <c r="DJ13" s="132">
        <v>658</v>
      </c>
      <c r="DK13" s="132">
        <v>661</v>
      </c>
      <c r="DL13" s="132">
        <v>691</v>
      </c>
      <c r="DM13" s="132">
        <v>713</v>
      </c>
      <c r="DN13" s="132">
        <v>687</v>
      </c>
      <c r="DO13" s="132">
        <v>638</v>
      </c>
      <c r="DP13" s="132">
        <v>617</v>
      </c>
      <c r="DQ13" s="132">
        <v>619</v>
      </c>
      <c r="DR13" s="132">
        <v>635</v>
      </c>
      <c r="DS13" s="132">
        <v>653</v>
      </c>
      <c r="DT13" s="132">
        <v>678</v>
      </c>
      <c r="DU13" s="132">
        <v>670</v>
      </c>
      <c r="DV13" s="132">
        <v>687</v>
      </c>
      <c r="DW13" s="132">
        <v>718</v>
      </c>
      <c r="DX13" s="132">
        <v>693</v>
      </c>
      <c r="DY13" s="132">
        <v>653</v>
      </c>
      <c r="DZ13" s="132">
        <v>644</v>
      </c>
      <c r="EA13" s="132">
        <v>669</v>
      </c>
      <c r="EB13" s="132">
        <v>686</v>
      </c>
      <c r="EC13" s="132">
        <v>704</v>
      </c>
      <c r="ED13" s="132">
        <v>713</v>
      </c>
      <c r="EE13" s="132">
        <v>701</v>
      </c>
      <c r="EF13" s="132">
        <v>695</v>
      </c>
      <c r="EG13" s="132">
        <v>712</v>
      </c>
      <c r="EH13" s="132">
        <v>730</v>
      </c>
      <c r="EI13" s="132">
        <v>622</v>
      </c>
      <c r="EJ13" s="132">
        <v>659</v>
      </c>
      <c r="EK13" s="132">
        <v>690</v>
      </c>
      <c r="EL13" s="132">
        <v>682</v>
      </c>
      <c r="EM13" s="132">
        <v>678</v>
      </c>
      <c r="EN13" s="132">
        <v>682</v>
      </c>
      <c r="EO13" s="132">
        <v>714</v>
      </c>
      <c r="EP13" s="132">
        <v>732</v>
      </c>
      <c r="EQ13" s="132">
        <v>692</v>
      </c>
      <c r="ER13" s="132">
        <v>635</v>
      </c>
      <c r="ES13" s="132">
        <v>621</v>
      </c>
      <c r="ET13" s="132">
        <v>606</v>
      </c>
      <c r="EU13" s="132">
        <v>623</v>
      </c>
      <c r="EV13" s="132">
        <v>639</v>
      </c>
      <c r="EW13" s="132">
        <v>656</v>
      </c>
      <c r="EX13" s="132">
        <v>654</v>
      </c>
      <c r="EY13" s="132">
        <v>667</v>
      </c>
      <c r="EZ13" s="132">
        <v>706</v>
      </c>
      <c r="FA13" s="132">
        <v>675</v>
      </c>
      <c r="FB13" s="132">
        <v>640</v>
      </c>
      <c r="FC13" s="132">
        <v>642</v>
      </c>
      <c r="FD13" s="132">
        <v>660</v>
      </c>
      <c r="FE13" s="132">
        <v>676</v>
      </c>
      <c r="FF13" s="132">
        <v>692</v>
      </c>
      <c r="FG13" s="132">
        <v>700</v>
      </c>
      <c r="FH13" s="132">
        <v>692</v>
      </c>
      <c r="FI13" s="132">
        <v>682</v>
      </c>
      <c r="FJ13" s="132">
        <v>709</v>
      </c>
      <c r="FK13" s="132">
        <v>720</v>
      </c>
      <c r="FL13" s="132">
        <v>718</v>
      </c>
      <c r="FM13" s="132">
        <v>0</v>
      </c>
      <c r="FN13" s="132">
        <v>1</v>
      </c>
      <c r="FO13" s="132">
        <v>2</v>
      </c>
      <c r="FP13" s="132">
        <v>7</v>
      </c>
      <c r="FQ13" s="132">
        <v>14</v>
      </c>
      <c r="FR13" s="132">
        <v>16</v>
      </c>
      <c r="FS13" s="132">
        <v>23</v>
      </c>
      <c r="FT13" s="132">
        <v>28</v>
      </c>
      <c r="FU13" s="132">
        <v>25</v>
      </c>
      <c r="FV13" s="132">
        <v>43</v>
      </c>
      <c r="FW13" s="132">
        <v>39</v>
      </c>
      <c r="FX13" s="132">
        <v>51</v>
      </c>
      <c r="FY13" s="132">
        <v>61</v>
      </c>
      <c r="FZ13" s="132">
        <v>65</v>
      </c>
      <c r="GA13" s="132">
        <v>89</v>
      </c>
      <c r="GB13" s="132">
        <v>73</v>
      </c>
      <c r="GC13" s="132">
        <v>80</v>
      </c>
      <c r="GD13" s="132">
        <v>81</v>
      </c>
      <c r="GE13" s="132">
        <v>76</v>
      </c>
      <c r="GF13" s="132">
        <v>58</v>
      </c>
      <c r="GG13" s="132">
        <v>52</v>
      </c>
      <c r="GH13" s="132">
        <v>47</v>
      </c>
      <c r="GI13" s="132">
        <v>27</v>
      </c>
      <c r="GJ13" s="132">
        <v>28</v>
      </c>
      <c r="GK13" s="132">
        <v>14</v>
      </c>
      <c r="GL13" s="132">
        <v>17</v>
      </c>
      <c r="GM13" s="132">
        <v>11</v>
      </c>
      <c r="GN13" s="132">
        <v>6</v>
      </c>
      <c r="GO13" s="132">
        <v>0</v>
      </c>
      <c r="GP13" s="132">
        <v>2</v>
      </c>
      <c r="GQ13" s="132">
        <v>1</v>
      </c>
      <c r="GR13" s="132">
        <v>3</v>
      </c>
      <c r="GS13" s="132">
        <v>4</v>
      </c>
      <c r="GT13" s="132">
        <v>14</v>
      </c>
      <c r="GU13" s="132">
        <v>16</v>
      </c>
      <c r="GV13" s="132">
        <v>14</v>
      </c>
      <c r="GW13" s="132">
        <v>22</v>
      </c>
      <c r="GX13" s="132">
        <v>26</v>
      </c>
      <c r="GY13" s="132">
        <v>35</v>
      </c>
      <c r="GZ13" s="132">
        <v>31</v>
      </c>
      <c r="HA13" s="132">
        <v>55</v>
      </c>
      <c r="HB13" s="132">
        <v>60</v>
      </c>
      <c r="HC13" s="132">
        <v>55</v>
      </c>
      <c r="HD13" s="132">
        <v>80</v>
      </c>
      <c r="HE13" s="132">
        <v>66</v>
      </c>
      <c r="HF13" s="132">
        <v>86</v>
      </c>
      <c r="HG13" s="132">
        <v>79</v>
      </c>
      <c r="HH13" s="132">
        <v>81</v>
      </c>
      <c r="HI13" s="132">
        <v>62</v>
      </c>
      <c r="HJ13" s="132">
        <v>61</v>
      </c>
      <c r="HK13" s="132">
        <v>49</v>
      </c>
      <c r="HL13" s="132">
        <v>36</v>
      </c>
      <c r="HM13" s="132">
        <v>29</v>
      </c>
      <c r="HN13" s="132">
        <v>25</v>
      </c>
      <c r="HO13" s="132">
        <v>15</v>
      </c>
      <c r="HP13" s="132">
        <v>12</v>
      </c>
      <c r="HQ13" s="132">
        <v>8</v>
      </c>
      <c r="HR13" s="132">
        <v>5</v>
      </c>
      <c r="HS13" s="132">
        <v>4</v>
      </c>
      <c r="HT13" s="132">
        <v>2</v>
      </c>
      <c r="HU13" s="60">
        <v>0</v>
      </c>
      <c r="HV13" s="60">
        <v>1.589825119236884E-3</v>
      </c>
      <c r="HW13" s="60">
        <v>2.9985007496251873E-3</v>
      </c>
      <c r="HX13" s="60">
        <v>1.0159651669085631E-2</v>
      </c>
      <c r="HY13" s="60">
        <v>2.1148036253776436E-2</v>
      </c>
      <c r="HZ13" s="60">
        <v>2.4316109422492401E-2</v>
      </c>
      <c r="IA13" s="60">
        <v>3.4795763993948563E-2</v>
      </c>
      <c r="IB13" s="60">
        <v>4.0520984081041968E-2</v>
      </c>
      <c r="IC13" s="60">
        <v>3.5063113604488078E-2</v>
      </c>
      <c r="ID13" s="60">
        <v>6.2590975254730716E-2</v>
      </c>
      <c r="IE13" s="60">
        <v>6.1128526645768025E-2</v>
      </c>
      <c r="IF13" s="60">
        <v>8.2658022690437608E-2</v>
      </c>
      <c r="IG13" s="60">
        <v>9.8546042003231013E-2</v>
      </c>
      <c r="IH13" s="60">
        <v>0.10236220472440945</v>
      </c>
      <c r="II13" s="60">
        <v>0.13629402756508421</v>
      </c>
      <c r="IJ13" s="60">
        <v>0.10766961651917405</v>
      </c>
      <c r="IK13" s="60">
        <v>0.11940298507462686</v>
      </c>
      <c r="IL13" s="60">
        <v>0.11790393013100436</v>
      </c>
      <c r="IM13" s="60">
        <v>0.10584958217270195</v>
      </c>
      <c r="IN13" s="60">
        <v>8.3694083694083696E-2</v>
      </c>
      <c r="IO13" s="60">
        <v>7.9632465543644712E-2</v>
      </c>
      <c r="IP13" s="60">
        <v>7.2981366459627328E-2</v>
      </c>
      <c r="IQ13" s="60">
        <v>4.0358744394618833E-2</v>
      </c>
      <c r="IR13" s="60">
        <v>4.0816326530612242E-2</v>
      </c>
      <c r="IS13" s="60">
        <v>1.9886363636363636E-2</v>
      </c>
      <c r="IT13" s="60">
        <v>2.3842917251051893E-2</v>
      </c>
      <c r="IU13" s="60">
        <v>1.5691868758915834E-2</v>
      </c>
      <c r="IV13" s="60">
        <v>8.6330935251798559E-3</v>
      </c>
      <c r="IW13" s="60">
        <v>0</v>
      </c>
      <c r="IX13" s="60">
        <v>2.7397260273972603E-3</v>
      </c>
      <c r="IY13" s="60">
        <v>1.6033243722875265E-3</v>
      </c>
      <c r="IZ13" s="60">
        <v>4.5399139282071696E-3</v>
      </c>
      <c r="JA13" s="60">
        <v>5.7812623742773423E-3</v>
      </c>
      <c r="JB13" s="60">
        <v>2.0471772190439563E-2</v>
      </c>
      <c r="JC13" s="60">
        <v>2.3534342408562631E-2</v>
      </c>
      <c r="JD13" s="60">
        <v>2.0471772190439563E-2</v>
      </c>
      <c r="JE13" s="60">
        <v>3.0728138249835456E-2</v>
      </c>
      <c r="JF13" s="60">
        <v>3.5422078891576336E-2</v>
      </c>
      <c r="JG13" s="60">
        <v>5.0439843330490543E-2</v>
      </c>
      <c r="JH13" s="60">
        <v>4.8685512671571791E-2</v>
      </c>
      <c r="JI13" s="60">
        <v>8.832484182923718E-2</v>
      </c>
      <c r="JJ13" s="60">
        <v>9.8739382134934814E-2</v>
      </c>
      <c r="JK13" s="60">
        <v>8.8041294985483604E-2</v>
      </c>
      <c r="JL13" s="60">
        <v>0.12485355362289097</v>
      </c>
      <c r="JM13" s="60">
        <v>0.10033486605357858</v>
      </c>
      <c r="JN13" s="60">
        <v>0.13113918550826356</v>
      </c>
      <c r="JO13" s="60">
        <v>0.11811717092273535</v>
      </c>
      <c r="JP13" s="60">
        <v>0.1144174058421957</v>
      </c>
      <c r="JQ13" s="60">
        <v>9.1600890507994331E-2</v>
      </c>
      <c r="JR13" s="60">
        <v>9.5052083333333329E-2</v>
      </c>
      <c r="JS13" s="60">
        <v>7.6115452053861735E-2</v>
      </c>
      <c r="JT13" s="60">
        <v>5.4396423248882261E-2</v>
      </c>
      <c r="JU13" s="60">
        <v>4.2782196785979887E-2</v>
      </c>
      <c r="JV13" s="60">
        <v>3.6028459521778959E-2</v>
      </c>
      <c r="JW13" s="60">
        <v>2.1370023419203747E-2</v>
      </c>
      <c r="JX13" s="60">
        <v>1.7293660570453898E-2</v>
      </c>
      <c r="JY13" s="60">
        <v>1.1698155537394036E-2</v>
      </c>
      <c r="JZ13" s="60">
        <v>7.0329179094699686E-3</v>
      </c>
      <c r="KA13" s="60">
        <v>5.5403764420157865E-3</v>
      </c>
      <c r="KB13" s="60">
        <v>2.7779046227377202E-3</v>
      </c>
    </row>
    <row r="14" spans="1:288">
      <c r="A14" s="39" t="s">
        <v>43</v>
      </c>
      <c r="B14" s="77">
        <v>811</v>
      </c>
      <c r="C14" s="78">
        <v>4.894889638647296</v>
      </c>
      <c r="D14" s="77">
        <v>1791</v>
      </c>
      <c r="E14" s="78">
        <v>8.9184788291944486</v>
      </c>
      <c r="F14" s="78">
        <v>1.7215368557087336</v>
      </c>
      <c r="G14" s="77">
        <v>2427</v>
      </c>
      <c r="H14" s="78">
        <v>12.085509837216598</v>
      </c>
      <c r="I14" s="86">
        <v>-636</v>
      </c>
      <c r="J14" s="87">
        <v>-3.1670310080221493</v>
      </c>
      <c r="K14" s="112"/>
      <c r="L14" s="112"/>
      <c r="M14" s="112"/>
      <c r="N14" s="112"/>
      <c r="O14" s="112"/>
      <c r="P14" s="112"/>
      <c r="Q14" s="132">
        <v>165683</v>
      </c>
      <c r="R14" s="132">
        <v>200819</v>
      </c>
      <c r="S14" s="132">
        <v>927</v>
      </c>
      <c r="T14" s="132">
        <v>969</v>
      </c>
      <c r="U14" s="132">
        <v>975</v>
      </c>
      <c r="V14" s="132">
        <v>975</v>
      </c>
      <c r="W14" s="132">
        <v>904</v>
      </c>
      <c r="X14" s="132">
        <v>880</v>
      </c>
      <c r="Y14" s="132">
        <v>849</v>
      </c>
      <c r="Z14" s="132">
        <v>870</v>
      </c>
      <c r="AA14" s="132">
        <v>806</v>
      </c>
      <c r="AB14" s="134">
        <v>822</v>
      </c>
      <c r="AC14" s="131">
        <v>813</v>
      </c>
      <c r="AD14" s="131">
        <v>841</v>
      </c>
      <c r="AE14" s="131">
        <v>810</v>
      </c>
      <c r="AF14" s="135">
        <v>940</v>
      </c>
      <c r="AG14" s="131">
        <v>995</v>
      </c>
      <c r="AH14" s="135">
        <v>1018</v>
      </c>
      <c r="AI14" s="131">
        <v>1140</v>
      </c>
      <c r="AJ14" s="132">
        <v>1129</v>
      </c>
      <c r="AK14" s="132">
        <v>1176</v>
      </c>
      <c r="AL14" s="132">
        <v>1220</v>
      </c>
      <c r="AM14" s="132">
        <v>1229</v>
      </c>
      <c r="AN14" s="132">
        <v>1209</v>
      </c>
      <c r="AO14" s="132">
        <v>1256</v>
      </c>
      <c r="AP14" s="132">
        <v>1214</v>
      </c>
      <c r="AQ14" s="132">
        <v>1352</v>
      </c>
      <c r="AR14" s="132">
        <v>1294</v>
      </c>
      <c r="AS14" s="132">
        <v>1291</v>
      </c>
      <c r="AT14" s="132">
        <v>1283</v>
      </c>
      <c r="AU14" s="132">
        <v>1210</v>
      </c>
      <c r="AV14" s="132">
        <v>1283</v>
      </c>
      <c r="AW14" s="132">
        <v>962</v>
      </c>
      <c r="AX14" s="132">
        <v>979</v>
      </c>
      <c r="AY14" s="132">
        <v>981</v>
      </c>
      <c r="AZ14" s="132">
        <v>954</v>
      </c>
      <c r="BA14" s="132">
        <v>947</v>
      </c>
      <c r="BB14" s="132">
        <v>896</v>
      </c>
      <c r="BC14" s="132">
        <v>927</v>
      </c>
      <c r="BD14" s="132">
        <v>810</v>
      </c>
      <c r="BE14" s="132">
        <v>811</v>
      </c>
      <c r="BF14" s="132">
        <v>792</v>
      </c>
      <c r="BG14" s="132">
        <v>793</v>
      </c>
      <c r="BH14" s="132">
        <v>768</v>
      </c>
      <c r="BI14" s="132">
        <v>896</v>
      </c>
      <c r="BJ14" s="132">
        <v>957</v>
      </c>
      <c r="BK14" s="132">
        <v>972</v>
      </c>
      <c r="BL14" s="132">
        <v>1064</v>
      </c>
      <c r="BM14" s="132">
        <v>1034</v>
      </c>
      <c r="BN14" s="132">
        <v>1119</v>
      </c>
      <c r="BO14" s="132">
        <v>1171</v>
      </c>
      <c r="BP14" s="132">
        <v>1188</v>
      </c>
      <c r="BQ14" s="132">
        <v>1152</v>
      </c>
      <c r="BR14" s="132">
        <v>1222</v>
      </c>
      <c r="BS14" s="132">
        <v>1186</v>
      </c>
      <c r="BT14" s="132">
        <v>1326</v>
      </c>
      <c r="BU14" s="132">
        <v>1265</v>
      </c>
      <c r="BV14" s="132">
        <v>1262</v>
      </c>
      <c r="BW14" s="132">
        <v>1261</v>
      </c>
      <c r="BX14" s="132">
        <v>1197</v>
      </c>
      <c r="BY14" s="132">
        <v>1264</v>
      </c>
      <c r="BZ14" s="132">
        <v>1278</v>
      </c>
      <c r="CA14" s="132">
        <v>973</v>
      </c>
      <c r="CB14" s="132">
        <v>996</v>
      </c>
      <c r="CC14" s="132">
        <v>983</v>
      </c>
      <c r="CD14" s="132">
        <v>987</v>
      </c>
      <c r="CE14" s="132">
        <v>948</v>
      </c>
      <c r="CF14" s="132">
        <v>951</v>
      </c>
      <c r="CG14" s="132">
        <v>817</v>
      </c>
      <c r="CH14" s="132">
        <v>841</v>
      </c>
      <c r="CI14" s="132">
        <v>791</v>
      </c>
      <c r="CJ14" s="132">
        <v>785</v>
      </c>
      <c r="CK14" s="132">
        <v>758</v>
      </c>
      <c r="CL14" s="132">
        <v>865</v>
      </c>
      <c r="CM14" s="132">
        <v>919</v>
      </c>
      <c r="CN14" s="132">
        <v>934</v>
      </c>
      <c r="CO14" s="132">
        <v>1035</v>
      </c>
      <c r="CP14" s="132">
        <v>992</v>
      </c>
      <c r="CQ14" s="132">
        <v>1082</v>
      </c>
      <c r="CR14" s="132">
        <v>1134</v>
      </c>
      <c r="CS14" s="132">
        <v>1130</v>
      </c>
      <c r="CT14" s="132">
        <v>1108</v>
      </c>
      <c r="CU14" s="132">
        <v>1194</v>
      </c>
      <c r="CV14" s="132">
        <v>1156</v>
      </c>
      <c r="CW14" s="132">
        <v>1291</v>
      </c>
      <c r="CX14" s="132">
        <v>1235</v>
      </c>
      <c r="CY14" s="132">
        <v>1242</v>
      </c>
      <c r="CZ14" s="132">
        <v>1248</v>
      </c>
      <c r="DA14" s="132">
        <v>1175</v>
      </c>
      <c r="DB14" s="132">
        <v>1252</v>
      </c>
      <c r="DC14" s="132">
        <v>1263</v>
      </c>
      <c r="DD14" s="132">
        <v>1218</v>
      </c>
      <c r="DE14" s="132">
        <v>945</v>
      </c>
      <c r="DF14" s="132">
        <v>974</v>
      </c>
      <c r="DG14" s="132">
        <v>978</v>
      </c>
      <c r="DH14" s="132">
        <v>965</v>
      </c>
      <c r="DI14" s="132">
        <v>926</v>
      </c>
      <c r="DJ14" s="132">
        <v>888</v>
      </c>
      <c r="DK14" s="132">
        <v>888</v>
      </c>
      <c r="DL14" s="132">
        <v>840</v>
      </c>
      <c r="DM14" s="132">
        <v>809</v>
      </c>
      <c r="DN14" s="132">
        <v>807</v>
      </c>
      <c r="DO14" s="132">
        <v>803</v>
      </c>
      <c r="DP14" s="132">
        <v>805</v>
      </c>
      <c r="DQ14" s="132">
        <v>853</v>
      </c>
      <c r="DR14" s="132">
        <v>949</v>
      </c>
      <c r="DS14" s="132">
        <v>984</v>
      </c>
      <c r="DT14" s="132">
        <v>1041</v>
      </c>
      <c r="DU14" s="132">
        <v>1087</v>
      </c>
      <c r="DV14" s="132">
        <v>1124</v>
      </c>
      <c r="DW14" s="132">
        <v>1174</v>
      </c>
      <c r="DX14" s="132">
        <v>1204</v>
      </c>
      <c r="DY14" s="132">
        <v>1191</v>
      </c>
      <c r="DZ14" s="132">
        <v>1216</v>
      </c>
      <c r="EA14" s="132">
        <v>1221</v>
      </c>
      <c r="EB14" s="132">
        <v>1270</v>
      </c>
      <c r="EC14" s="132">
        <v>1309</v>
      </c>
      <c r="ED14" s="132">
        <v>1278</v>
      </c>
      <c r="EE14" s="132">
        <v>1276</v>
      </c>
      <c r="EF14" s="132">
        <v>1240</v>
      </c>
      <c r="EG14" s="132">
        <v>1237</v>
      </c>
      <c r="EH14" s="132">
        <v>1281</v>
      </c>
      <c r="EI14" s="132">
        <v>968</v>
      </c>
      <c r="EJ14" s="132">
        <v>988</v>
      </c>
      <c r="EK14" s="132">
        <v>982</v>
      </c>
      <c r="EL14" s="132">
        <v>971</v>
      </c>
      <c r="EM14" s="132">
        <v>948</v>
      </c>
      <c r="EN14" s="132">
        <v>924</v>
      </c>
      <c r="EO14" s="132">
        <v>872</v>
      </c>
      <c r="EP14" s="132">
        <v>826</v>
      </c>
      <c r="EQ14" s="132">
        <v>801</v>
      </c>
      <c r="ER14" s="132">
        <v>789</v>
      </c>
      <c r="ES14" s="132">
        <v>776</v>
      </c>
      <c r="ET14" s="132">
        <v>817</v>
      </c>
      <c r="EU14" s="132">
        <v>908</v>
      </c>
      <c r="EV14" s="132">
        <v>946</v>
      </c>
      <c r="EW14" s="132">
        <v>1004</v>
      </c>
      <c r="EX14" s="132">
        <v>1028</v>
      </c>
      <c r="EY14" s="132">
        <v>1058</v>
      </c>
      <c r="EZ14" s="132">
        <v>1127</v>
      </c>
      <c r="FA14" s="132">
        <v>1151</v>
      </c>
      <c r="FB14" s="132">
        <v>1148</v>
      </c>
      <c r="FC14" s="132">
        <v>1173</v>
      </c>
      <c r="FD14" s="132">
        <v>1189</v>
      </c>
      <c r="FE14" s="132">
        <v>1239</v>
      </c>
      <c r="FF14" s="132">
        <v>1281</v>
      </c>
      <c r="FG14" s="132">
        <v>1254</v>
      </c>
      <c r="FH14" s="132">
        <v>1255</v>
      </c>
      <c r="FI14" s="132">
        <v>1218</v>
      </c>
      <c r="FJ14" s="132">
        <v>1225</v>
      </c>
      <c r="FK14" s="132">
        <v>1264</v>
      </c>
      <c r="FL14" s="132">
        <v>1248</v>
      </c>
      <c r="FM14" s="132">
        <v>0</v>
      </c>
      <c r="FN14" s="132">
        <v>3</v>
      </c>
      <c r="FO14" s="132">
        <v>7</v>
      </c>
      <c r="FP14" s="132">
        <v>7</v>
      </c>
      <c r="FQ14" s="132">
        <v>14</v>
      </c>
      <c r="FR14" s="132">
        <v>22</v>
      </c>
      <c r="FS14" s="132">
        <v>36</v>
      </c>
      <c r="FT14" s="132">
        <v>41</v>
      </c>
      <c r="FU14" s="132">
        <v>28</v>
      </c>
      <c r="FV14" s="132">
        <v>50</v>
      </c>
      <c r="FW14" s="132">
        <v>59</v>
      </c>
      <c r="FX14" s="132">
        <v>73</v>
      </c>
      <c r="FY14" s="132">
        <v>109</v>
      </c>
      <c r="FZ14" s="132">
        <v>87</v>
      </c>
      <c r="GA14" s="132">
        <v>123</v>
      </c>
      <c r="GB14" s="132">
        <v>141</v>
      </c>
      <c r="GC14" s="132">
        <v>150</v>
      </c>
      <c r="GD14" s="132">
        <v>141</v>
      </c>
      <c r="GE14" s="132">
        <v>120</v>
      </c>
      <c r="GF14" s="132">
        <v>127</v>
      </c>
      <c r="GG14" s="132">
        <v>99</v>
      </c>
      <c r="GH14" s="132">
        <v>93</v>
      </c>
      <c r="GI14" s="132">
        <v>69</v>
      </c>
      <c r="GJ14" s="132">
        <v>54</v>
      </c>
      <c r="GK14" s="132">
        <v>48</v>
      </c>
      <c r="GL14" s="132">
        <v>47</v>
      </c>
      <c r="GM14" s="132">
        <v>19</v>
      </c>
      <c r="GN14" s="132">
        <v>11</v>
      </c>
      <c r="GO14" s="132">
        <v>6</v>
      </c>
      <c r="GP14" s="132">
        <v>3</v>
      </c>
      <c r="GQ14" s="132">
        <v>2</v>
      </c>
      <c r="GR14" s="132">
        <v>4</v>
      </c>
      <c r="GS14" s="132">
        <v>3</v>
      </c>
      <c r="GT14" s="132">
        <v>3</v>
      </c>
      <c r="GU14" s="132">
        <v>16</v>
      </c>
      <c r="GV14" s="132">
        <v>27</v>
      </c>
      <c r="GW14" s="132">
        <v>21</v>
      </c>
      <c r="GX14" s="132">
        <v>33</v>
      </c>
      <c r="GY14" s="132">
        <v>37</v>
      </c>
      <c r="GZ14" s="132">
        <v>30</v>
      </c>
      <c r="HA14" s="132">
        <v>61</v>
      </c>
      <c r="HB14" s="132">
        <v>50</v>
      </c>
      <c r="HC14" s="132">
        <v>95</v>
      </c>
      <c r="HD14" s="132">
        <v>118</v>
      </c>
      <c r="HE14" s="132">
        <v>120</v>
      </c>
      <c r="HF14" s="132">
        <v>130</v>
      </c>
      <c r="HG14" s="132">
        <v>128</v>
      </c>
      <c r="HH14" s="132">
        <v>133</v>
      </c>
      <c r="HI14" s="132">
        <v>110</v>
      </c>
      <c r="HJ14" s="132">
        <v>125</v>
      </c>
      <c r="HK14" s="132">
        <v>105</v>
      </c>
      <c r="HL14" s="132">
        <v>90</v>
      </c>
      <c r="HM14" s="132">
        <v>74</v>
      </c>
      <c r="HN14" s="132">
        <v>61</v>
      </c>
      <c r="HO14" s="132">
        <v>53</v>
      </c>
      <c r="HP14" s="132">
        <v>31</v>
      </c>
      <c r="HQ14" s="132">
        <v>20</v>
      </c>
      <c r="HR14" s="132">
        <v>13</v>
      </c>
      <c r="HS14" s="132">
        <v>8</v>
      </c>
      <c r="HT14" s="132">
        <v>0</v>
      </c>
      <c r="HU14" s="60">
        <v>0</v>
      </c>
      <c r="HV14" s="60">
        <v>3.0800821355236141E-3</v>
      </c>
      <c r="HW14" s="60">
        <v>7.1574642126789366E-3</v>
      </c>
      <c r="HX14" s="60">
        <v>7.2538860103626944E-3</v>
      </c>
      <c r="HY14" s="60">
        <v>1.511879049676026E-2</v>
      </c>
      <c r="HZ14" s="60">
        <v>2.4774774774774775E-2</v>
      </c>
      <c r="IA14" s="60">
        <v>4.0540540540540543E-2</v>
      </c>
      <c r="IB14" s="60">
        <v>4.880952380952381E-2</v>
      </c>
      <c r="IC14" s="60">
        <v>3.4610630407911E-2</v>
      </c>
      <c r="ID14" s="60">
        <v>6.1957868649318466E-2</v>
      </c>
      <c r="IE14" s="60">
        <v>7.347447073474471E-2</v>
      </c>
      <c r="IF14" s="60">
        <v>9.0683229813664598E-2</v>
      </c>
      <c r="IG14" s="60">
        <v>0.12778429073856976</v>
      </c>
      <c r="IH14" s="60">
        <v>9.1675447839831406E-2</v>
      </c>
      <c r="II14" s="60">
        <v>0.125</v>
      </c>
      <c r="IJ14" s="60">
        <v>0.13544668587896252</v>
      </c>
      <c r="IK14" s="60">
        <v>0.13799448022079117</v>
      </c>
      <c r="IL14" s="60">
        <v>0.12544483985765126</v>
      </c>
      <c r="IM14" s="60">
        <v>0.10221465076660988</v>
      </c>
      <c r="IN14" s="60">
        <v>0.10548172757475083</v>
      </c>
      <c r="IO14" s="60">
        <v>8.3123425692695208E-2</v>
      </c>
      <c r="IP14" s="60">
        <v>7.6480263157894732E-2</v>
      </c>
      <c r="IQ14" s="60">
        <v>5.6511056511056514E-2</v>
      </c>
      <c r="IR14" s="60">
        <v>4.2519685039370078E-2</v>
      </c>
      <c r="IS14" s="60">
        <v>3.6669213139801378E-2</v>
      </c>
      <c r="IT14" s="60">
        <v>3.6776212832550864E-2</v>
      </c>
      <c r="IU14" s="60">
        <v>1.4890282131661442E-2</v>
      </c>
      <c r="IV14" s="60">
        <v>8.870967741935484E-3</v>
      </c>
      <c r="IW14" s="60">
        <v>4.850444624090542E-3</v>
      </c>
      <c r="IX14" s="60">
        <v>2.34192037470726E-3</v>
      </c>
      <c r="IY14" s="60">
        <v>2.0604705776091766E-3</v>
      </c>
      <c r="IZ14" s="60">
        <v>4.0375212937766866E-3</v>
      </c>
      <c r="JA14" s="60">
        <v>3.0466428499883141E-3</v>
      </c>
      <c r="JB14" s="60">
        <v>3.0811568266617142E-3</v>
      </c>
      <c r="JC14" s="60">
        <v>1.6831523368149224E-2</v>
      </c>
      <c r="JD14" s="60">
        <v>2.9140941026186928E-2</v>
      </c>
      <c r="JE14" s="60">
        <v>2.4016769439013388E-2</v>
      </c>
      <c r="JF14" s="60">
        <v>3.984241654427817E-2</v>
      </c>
      <c r="JG14" s="60">
        <v>4.6066051315636874E-2</v>
      </c>
      <c r="JH14" s="60">
        <v>3.791892621911945E-2</v>
      </c>
      <c r="JI14" s="60">
        <v>7.8393470790378006E-2</v>
      </c>
      <c r="JJ14" s="60">
        <v>6.1032298626856885E-2</v>
      </c>
      <c r="JK14" s="60">
        <v>0.10433968850051756</v>
      </c>
      <c r="JL14" s="60">
        <v>0.12439492138310285</v>
      </c>
      <c r="JM14" s="60">
        <v>0.1191953497485468</v>
      </c>
      <c r="JN14" s="60">
        <v>0.12611362718207139</v>
      </c>
      <c r="JO14" s="60">
        <v>0.12065243215883149</v>
      </c>
      <c r="JP14" s="60">
        <v>0.11768998404778876</v>
      </c>
      <c r="JQ14" s="60">
        <v>9.5307952694971818E-2</v>
      </c>
      <c r="JR14" s="60">
        <v>0.10858751737400277</v>
      </c>
      <c r="JS14" s="60">
        <v>8.9269492543988374E-2</v>
      </c>
      <c r="JT14" s="60">
        <v>7.5487046560686069E-2</v>
      </c>
      <c r="JU14" s="60">
        <v>5.9562400490436054E-2</v>
      </c>
      <c r="JV14" s="60">
        <v>4.7488940931563882E-2</v>
      </c>
      <c r="JW14" s="60">
        <v>4.2149275324426319E-2</v>
      </c>
      <c r="JX14" s="60">
        <v>2.4633705614699672E-2</v>
      </c>
      <c r="JY14" s="60">
        <v>1.6375496872953064E-2</v>
      </c>
      <c r="JZ14" s="60">
        <v>1.0583249693319951E-2</v>
      </c>
      <c r="KA14" s="60">
        <v>6.3118212630559585E-3</v>
      </c>
      <c r="KB14" s="60">
        <v>0</v>
      </c>
    </row>
    <row r="15" spans="1:288">
      <c r="A15" s="39" t="s">
        <v>44</v>
      </c>
      <c r="B15" s="77">
        <v>1720</v>
      </c>
      <c r="C15" s="78">
        <v>12.137206889981865</v>
      </c>
      <c r="D15" s="77">
        <v>1441</v>
      </c>
      <c r="E15" s="78">
        <v>8.5999045118166624</v>
      </c>
      <c r="F15" s="78">
        <v>1.6453988305463569</v>
      </c>
      <c r="G15" s="77">
        <v>2178</v>
      </c>
      <c r="H15" s="78">
        <v>12.998328956791598</v>
      </c>
      <c r="I15" s="86">
        <v>-737</v>
      </c>
      <c r="J15" s="87">
        <v>-4.3984244449749346</v>
      </c>
      <c r="K15" s="112"/>
      <c r="L15" s="112"/>
      <c r="M15" s="112"/>
      <c r="N15" s="112"/>
      <c r="O15" s="112"/>
      <c r="P15" s="112"/>
      <c r="Q15" s="132">
        <v>141713</v>
      </c>
      <c r="R15" s="132">
        <v>167560</v>
      </c>
      <c r="S15" s="132">
        <v>733</v>
      </c>
      <c r="T15" s="132">
        <v>737</v>
      </c>
      <c r="U15" s="132">
        <v>787</v>
      </c>
      <c r="V15" s="132">
        <v>850</v>
      </c>
      <c r="W15" s="132">
        <v>827</v>
      </c>
      <c r="X15" s="132">
        <v>765</v>
      </c>
      <c r="Y15" s="132">
        <v>752</v>
      </c>
      <c r="Z15" s="132">
        <v>783</v>
      </c>
      <c r="AA15" s="132">
        <v>817</v>
      </c>
      <c r="AB15" s="134">
        <v>834</v>
      </c>
      <c r="AC15" s="131">
        <v>866</v>
      </c>
      <c r="AD15" s="131">
        <v>849</v>
      </c>
      <c r="AE15" s="131">
        <v>826</v>
      </c>
      <c r="AF15" s="135">
        <v>905</v>
      </c>
      <c r="AG15" s="131">
        <v>816</v>
      </c>
      <c r="AH15" s="135">
        <v>911</v>
      </c>
      <c r="AI15" s="131">
        <v>907</v>
      </c>
      <c r="AJ15" s="132">
        <v>907</v>
      </c>
      <c r="AK15" s="132">
        <v>914</v>
      </c>
      <c r="AL15" s="132">
        <v>911</v>
      </c>
      <c r="AM15" s="132">
        <v>910</v>
      </c>
      <c r="AN15" s="132">
        <v>871</v>
      </c>
      <c r="AO15" s="132">
        <v>868</v>
      </c>
      <c r="AP15" s="132">
        <v>911</v>
      </c>
      <c r="AQ15" s="132">
        <v>865</v>
      </c>
      <c r="AR15" s="132">
        <v>920</v>
      </c>
      <c r="AS15" s="132">
        <v>996</v>
      </c>
      <c r="AT15" s="132">
        <v>968</v>
      </c>
      <c r="AU15" s="132">
        <v>916</v>
      </c>
      <c r="AV15" s="132">
        <v>898</v>
      </c>
      <c r="AW15" s="132">
        <v>732</v>
      </c>
      <c r="AX15" s="132">
        <v>784</v>
      </c>
      <c r="AY15" s="132">
        <v>835</v>
      </c>
      <c r="AZ15" s="132">
        <v>874</v>
      </c>
      <c r="BA15" s="132">
        <v>816</v>
      </c>
      <c r="BB15" s="132">
        <v>813</v>
      </c>
      <c r="BC15" s="132">
        <v>800</v>
      </c>
      <c r="BD15" s="132">
        <v>810</v>
      </c>
      <c r="BE15" s="132">
        <v>834</v>
      </c>
      <c r="BF15" s="132">
        <v>831</v>
      </c>
      <c r="BG15" s="132">
        <v>848</v>
      </c>
      <c r="BH15" s="132">
        <v>823</v>
      </c>
      <c r="BI15" s="132">
        <v>901</v>
      </c>
      <c r="BJ15" s="132">
        <v>804</v>
      </c>
      <c r="BK15" s="132">
        <v>901</v>
      </c>
      <c r="BL15" s="132">
        <v>879</v>
      </c>
      <c r="BM15" s="132">
        <v>887</v>
      </c>
      <c r="BN15" s="132">
        <v>888</v>
      </c>
      <c r="BO15" s="132">
        <v>898</v>
      </c>
      <c r="BP15" s="132">
        <v>899</v>
      </c>
      <c r="BQ15" s="132">
        <v>865</v>
      </c>
      <c r="BR15" s="132">
        <v>851</v>
      </c>
      <c r="BS15" s="132">
        <v>884</v>
      </c>
      <c r="BT15" s="132">
        <v>865</v>
      </c>
      <c r="BU15" s="132">
        <v>887</v>
      </c>
      <c r="BV15" s="132">
        <v>976</v>
      </c>
      <c r="BW15" s="132">
        <v>965</v>
      </c>
      <c r="BX15" s="132">
        <v>903</v>
      </c>
      <c r="BY15" s="132">
        <v>880</v>
      </c>
      <c r="BZ15" s="132">
        <v>924</v>
      </c>
      <c r="CA15" s="132">
        <v>791</v>
      </c>
      <c r="CB15" s="132">
        <v>853</v>
      </c>
      <c r="CC15" s="132">
        <v>878</v>
      </c>
      <c r="CD15" s="132">
        <v>870</v>
      </c>
      <c r="CE15" s="132">
        <v>890</v>
      </c>
      <c r="CF15" s="132">
        <v>825</v>
      </c>
      <c r="CG15" s="132">
        <v>807</v>
      </c>
      <c r="CH15" s="132">
        <v>800</v>
      </c>
      <c r="CI15" s="132">
        <v>799</v>
      </c>
      <c r="CJ15" s="132">
        <v>827</v>
      </c>
      <c r="CK15" s="132">
        <v>780</v>
      </c>
      <c r="CL15" s="132">
        <v>870</v>
      </c>
      <c r="CM15" s="132">
        <v>792</v>
      </c>
      <c r="CN15" s="132">
        <v>886</v>
      </c>
      <c r="CO15" s="132">
        <v>844</v>
      </c>
      <c r="CP15" s="132">
        <v>849</v>
      </c>
      <c r="CQ15" s="132">
        <v>874</v>
      </c>
      <c r="CR15" s="132">
        <v>875</v>
      </c>
      <c r="CS15" s="132">
        <v>881</v>
      </c>
      <c r="CT15" s="132">
        <v>845</v>
      </c>
      <c r="CU15" s="132">
        <v>826</v>
      </c>
      <c r="CV15" s="132">
        <v>864</v>
      </c>
      <c r="CW15" s="132">
        <v>840</v>
      </c>
      <c r="CX15" s="132">
        <v>882</v>
      </c>
      <c r="CY15" s="132">
        <v>949</v>
      </c>
      <c r="CZ15" s="132">
        <v>956</v>
      </c>
      <c r="DA15" s="132">
        <v>888</v>
      </c>
      <c r="DB15" s="132">
        <v>871</v>
      </c>
      <c r="DC15" s="132">
        <v>901</v>
      </c>
      <c r="DD15" s="132">
        <v>907</v>
      </c>
      <c r="DE15" s="132">
        <v>733</v>
      </c>
      <c r="DF15" s="132">
        <v>761</v>
      </c>
      <c r="DG15" s="132">
        <v>811</v>
      </c>
      <c r="DH15" s="132">
        <v>862</v>
      </c>
      <c r="DI15" s="132">
        <v>822</v>
      </c>
      <c r="DJ15" s="132">
        <v>789</v>
      </c>
      <c r="DK15" s="132">
        <v>776</v>
      </c>
      <c r="DL15" s="132">
        <v>797</v>
      </c>
      <c r="DM15" s="132">
        <v>826</v>
      </c>
      <c r="DN15" s="132">
        <v>833</v>
      </c>
      <c r="DO15" s="132">
        <v>857</v>
      </c>
      <c r="DP15" s="132">
        <v>836</v>
      </c>
      <c r="DQ15" s="132">
        <v>864</v>
      </c>
      <c r="DR15" s="132">
        <v>855</v>
      </c>
      <c r="DS15" s="132">
        <v>859</v>
      </c>
      <c r="DT15" s="132">
        <v>895</v>
      </c>
      <c r="DU15" s="132">
        <v>897</v>
      </c>
      <c r="DV15" s="132">
        <v>898</v>
      </c>
      <c r="DW15" s="132">
        <v>906</v>
      </c>
      <c r="DX15" s="132">
        <v>905</v>
      </c>
      <c r="DY15" s="132">
        <v>888</v>
      </c>
      <c r="DZ15" s="132">
        <v>861</v>
      </c>
      <c r="EA15" s="132">
        <v>876</v>
      </c>
      <c r="EB15" s="132">
        <v>888</v>
      </c>
      <c r="EC15" s="132">
        <v>876</v>
      </c>
      <c r="ED15" s="132">
        <v>948</v>
      </c>
      <c r="EE15" s="132">
        <v>981</v>
      </c>
      <c r="EF15" s="132">
        <v>936</v>
      </c>
      <c r="EG15" s="132">
        <v>898</v>
      </c>
      <c r="EH15" s="132">
        <v>911</v>
      </c>
      <c r="EI15" s="132">
        <v>762</v>
      </c>
      <c r="EJ15" s="132">
        <v>819</v>
      </c>
      <c r="EK15" s="132">
        <v>857</v>
      </c>
      <c r="EL15" s="132">
        <v>872</v>
      </c>
      <c r="EM15" s="132">
        <v>853</v>
      </c>
      <c r="EN15" s="132">
        <v>819</v>
      </c>
      <c r="EO15" s="132">
        <v>804</v>
      </c>
      <c r="EP15" s="132">
        <v>805</v>
      </c>
      <c r="EQ15" s="132">
        <v>817</v>
      </c>
      <c r="ER15" s="132">
        <v>829</v>
      </c>
      <c r="ES15" s="132">
        <v>814</v>
      </c>
      <c r="ET15" s="132">
        <v>847</v>
      </c>
      <c r="EU15" s="132">
        <v>847</v>
      </c>
      <c r="EV15" s="132">
        <v>845</v>
      </c>
      <c r="EW15" s="132">
        <v>873</v>
      </c>
      <c r="EX15" s="132">
        <v>864</v>
      </c>
      <c r="EY15" s="132">
        <v>881</v>
      </c>
      <c r="EZ15" s="132">
        <v>882</v>
      </c>
      <c r="FA15" s="132">
        <v>890</v>
      </c>
      <c r="FB15" s="132">
        <v>872</v>
      </c>
      <c r="FC15" s="132">
        <v>846</v>
      </c>
      <c r="FD15" s="132">
        <v>858</v>
      </c>
      <c r="FE15" s="132">
        <v>862</v>
      </c>
      <c r="FF15" s="132">
        <v>874</v>
      </c>
      <c r="FG15" s="132">
        <v>918</v>
      </c>
      <c r="FH15" s="132">
        <v>966</v>
      </c>
      <c r="FI15" s="132">
        <v>927</v>
      </c>
      <c r="FJ15" s="132">
        <v>887</v>
      </c>
      <c r="FK15" s="132">
        <v>891</v>
      </c>
      <c r="FL15" s="132">
        <v>916</v>
      </c>
      <c r="FM15" s="132">
        <v>0</v>
      </c>
      <c r="FN15" s="132">
        <v>2</v>
      </c>
      <c r="FO15" s="132">
        <v>2</v>
      </c>
      <c r="FP15" s="132">
        <v>5</v>
      </c>
      <c r="FQ15" s="132">
        <v>10</v>
      </c>
      <c r="FR15" s="132">
        <v>15</v>
      </c>
      <c r="FS15" s="132">
        <v>17</v>
      </c>
      <c r="FT15" s="132">
        <v>22</v>
      </c>
      <c r="FU15" s="132">
        <v>27</v>
      </c>
      <c r="FV15" s="132">
        <v>43</v>
      </c>
      <c r="FW15" s="132">
        <v>64</v>
      </c>
      <c r="FX15" s="132">
        <v>62</v>
      </c>
      <c r="FY15" s="132">
        <v>96</v>
      </c>
      <c r="FZ15" s="132">
        <v>124</v>
      </c>
      <c r="GA15" s="132">
        <v>116</v>
      </c>
      <c r="GB15" s="132">
        <v>111</v>
      </c>
      <c r="GC15" s="132">
        <v>109</v>
      </c>
      <c r="GD15" s="132">
        <v>111</v>
      </c>
      <c r="GE15" s="132">
        <v>99</v>
      </c>
      <c r="GF15" s="132">
        <v>88</v>
      </c>
      <c r="GG15" s="132">
        <v>66</v>
      </c>
      <c r="GH15" s="132">
        <v>63</v>
      </c>
      <c r="GI15" s="132">
        <v>49</v>
      </c>
      <c r="GJ15" s="132">
        <v>43</v>
      </c>
      <c r="GK15" s="132">
        <v>31</v>
      </c>
      <c r="GL15" s="132">
        <v>31</v>
      </c>
      <c r="GM15" s="132">
        <v>15</v>
      </c>
      <c r="GN15" s="132">
        <v>6</v>
      </c>
      <c r="GO15" s="132">
        <v>7</v>
      </c>
      <c r="GP15" s="132">
        <v>4</v>
      </c>
      <c r="GQ15" s="132">
        <v>2</v>
      </c>
      <c r="GR15" s="132">
        <v>3</v>
      </c>
      <c r="GS15" s="132">
        <v>3</v>
      </c>
      <c r="GT15" s="132">
        <v>11</v>
      </c>
      <c r="GU15" s="132">
        <v>10</v>
      </c>
      <c r="GV15" s="132">
        <v>20</v>
      </c>
      <c r="GW15" s="132">
        <v>18</v>
      </c>
      <c r="GX15" s="132">
        <v>28</v>
      </c>
      <c r="GY15" s="132">
        <v>33</v>
      </c>
      <c r="GZ15" s="132">
        <v>50</v>
      </c>
      <c r="HA15" s="132">
        <v>61</v>
      </c>
      <c r="HB15" s="132">
        <v>61</v>
      </c>
      <c r="HC15" s="132">
        <v>77</v>
      </c>
      <c r="HD15" s="132">
        <v>88</v>
      </c>
      <c r="HE15" s="132">
        <v>112</v>
      </c>
      <c r="HF15" s="132">
        <v>107</v>
      </c>
      <c r="HG15" s="132">
        <v>94</v>
      </c>
      <c r="HH15" s="132">
        <v>99</v>
      </c>
      <c r="HI15" s="132">
        <v>90</v>
      </c>
      <c r="HJ15" s="132">
        <v>72</v>
      </c>
      <c r="HK15" s="132">
        <v>70</v>
      </c>
      <c r="HL15" s="132">
        <v>48</v>
      </c>
      <c r="HM15" s="132">
        <v>49</v>
      </c>
      <c r="HN15" s="132">
        <v>36</v>
      </c>
      <c r="HO15" s="132">
        <v>37</v>
      </c>
      <c r="HP15" s="132">
        <v>19</v>
      </c>
      <c r="HQ15" s="132">
        <v>12</v>
      </c>
      <c r="HR15" s="132">
        <v>5</v>
      </c>
      <c r="HS15" s="132">
        <v>3</v>
      </c>
      <c r="HT15" s="132">
        <v>3</v>
      </c>
      <c r="HU15" s="60">
        <v>0</v>
      </c>
      <c r="HV15" s="60">
        <v>2.6281208935611039E-3</v>
      </c>
      <c r="HW15" s="60">
        <v>2.4660912453760789E-3</v>
      </c>
      <c r="HX15" s="60">
        <v>5.8004640371229696E-3</v>
      </c>
      <c r="HY15" s="60">
        <v>1.2165450121654502E-2</v>
      </c>
      <c r="HZ15" s="60">
        <v>1.9011406844106463E-2</v>
      </c>
      <c r="IA15" s="60">
        <v>2.1907216494845359E-2</v>
      </c>
      <c r="IB15" s="60">
        <v>2.7603513174404015E-2</v>
      </c>
      <c r="IC15" s="60">
        <v>3.2687651331719129E-2</v>
      </c>
      <c r="ID15" s="60">
        <v>5.1620648259303722E-2</v>
      </c>
      <c r="IE15" s="60">
        <v>7.4679113185530915E-2</v>
      </c>
      <c r="IF15" s="60">
        <v>7.4162679425837319E-2</v>
      </c>
      <c r="IG15" s="60">
        <v>0.1111111111111111</v>
      </c>
      <c r="IH15" s="60">
        <v>0.14502923976608187</v>
      </c>
      <c r="II15" s="60">
        <v>0.1350407450523865</v>
      </c>
      <c r="IJ15" s="60">
        <v>0.12402234636871508</v>
      </c>
      <c r="IK15" s="60">
        <v>0.12151616499442586</v>
      </c>
      <c r="IL15" s="60">
        <v>0.12360801781737193</v>
      </c>
      <c r="IM15" s="60">
        <v>0.10927152317880795</v>
      </c>
      <c r="IN15" s="60">
        <v>9.7237569060773479E-2</v>
      </c>
      <c r="IO15" s="60">
        <v>7.4324324324324328E-2</v>
      </c>
      <c r="IP15" s="60">
        <v>7.3170731707317069E-2</v>
      </c>
      <c r="IQ15" s="60">
        <v>5.5936073059360727E-2</v>
      </c>
      <c r="IR15" s="60">
        <v>4.8423423423423421E-2</v>
      </c>
      <c r="IS15" s="60">
        <v>3.5388127853881277E-2</v>
      </c>
      <c r="IT15" s="60">
        <v>3.2700421940928273E-2</v>
      </c>
      <c r="IU15" s="60">
        <v>1.5290519877675841E-2</v>
      </c>
      <c r="IV15" s="60">
        <v>6.41025641025641E-3</v>
      </c>
      <c r="IW15" s="60">
        <v>7.7951002227171495E-3</v>
      </c>
      <c r="IX15" s="60">
        <v>4.3907793633369925E-3</v>
      </c>
      <c r="IY15" s="60">
        <v>2.6175006812673004E-3</v>
      </c>
      <c r="IZ15" s="60">
        <v>3.6529954562741448E-3</v>
      </c>
      <c r="JA15" s="60">
        <v>3.4910189949691069E-3</v>
      </c>
      <c r="JB15" s="60">
        <v>1.2580212563292727E-2</v>
      </c>
      <c r="JC15" s="60">
        <v>1.1691298470842222E-2</v>
      </c>
      <c r="JD15" s="60">
        <v>2.4353303041827631E-2</v>
      </c>
      <c r="JE15" s="60">
        <v>2.23268901394666E-2</v>
      </c>
      <c r="JF15" s="60">
        <v>3.468757424566405E-2</v>
      </c>
      <c r="JG15" s="60">
        <v>4.0281317093725545E-2</v>
      </c>
      <c r="JH15" s="60">
        <v>6.0148839539375241E-2</v>
      </c>
      <c r="JI15" s="60">
        <v>7.4733824733824727E-2</v>
      </c>
      <c r="JJ15" s="60">
        <v>7.1822117276662725E-2</v>
      </c>
      <c r="JK15" s="60">
        <v>9.0660705414803783E-2</v>
      </c>
      <c r="JL15" s="60">
        <v>0.10385747081837876</v>
      </c>
      <c r="JM15" s="60">
        <v>0.12794271371252949</v>
      </c>
      <c r="JN15" s="60">
        <v>0.12350422485326856</v>
      </c>
      <c r="JO15" s="60">
        <v>0.10640541361964484</v>
      </c>
      <c r="JP15" s="60">
        <v>0.11193821791011486</v>
      </c>
      <c r="JQ15" s="60">
        <v>0.10084730152882666</v>
      </c>
      <c r="JR15" s="60">
        <v>8.2343209505188752E-2</v>
      </c>
      <c r="JS15" s="60">
        <v>8.2516244881086179E-2</v>
      </c>
      <c r="JT15" s="60">
        <v>5.5791203332186935E-2</v>
      </c>
      <c r="JU15" s="60">
        <v>5.6689234592319296E-2</v>
      </c>
      <c r="JV15" s="60">
        <v>4.1077390554075853E-2</v>
      </c>
      <c r="JW15" s="60">
        <v>4.0194887912663547E-2</v>
      </c>
      <c r="JX15" s="60">
        <v>1.9614997341298124E-2</v>
      </c>
      <c r="JY15" s="60">
        <v>1.2909615010522221E-2</v>
      </c>
      <c r="JZ15" s="60">
        <v>5.6215769986631423E-3</v>
      </c>
      <c r="KA15" s="60">
        <v>3.3578039042519913E-3</v>
      </c>
      <c r="KB15" s="60">
        <v>3.266160784594459E-3</v>
      </c>
    </row>
    <row r="16" spans="1:288">
      <c r="A16" s="39" t="s">
        <v>45</v>
      </c>
      <c r="B16" s="77">
        <v>1603</v>
      </c>
      <c r="C16" s="78">
        <v>9.253326406326666</v>
      </c>
      <c r="D16" s="77">
        <v>1410</v>
      </c>
      <c r="E16" s="78">
        <v>6.9797142772283109</v>
      </c>
      <c r="F16" s="78">
        <v>1.4958004922267392</v>
      </c>
      <c r="G16" s="77">
        <v>2906</v>
      </c>
      <c r="H16" s="78">
        <v>14.385141623847852</v>
      </c>
      <c r="I16" s="86">
        <v>-1496</v>
      </c>
      <c r="J16" s="87">
        <v>-7.4054273466195415</v>
      </c>
      <c r="K16" s="112"/>
      <c r="L16" s="112"/>
      <c r="M16" s="112"/>
      <c r="N16" s="112"/>
      <c r="O16" s="112"/>
      <c r="P16" s="112"/>
      <c r="Q16" s="132">
        <v>173235</v>
      </c>
      <c r="R16" s="132">
        <v>202014</v>
      </c>
      <c r="S16" s="132">
        <v>827</v>
      </c>
      <c r="T16" s="132">
        <v>817</v>
      </c>
      <c r="U16" s="132">
        <v>843</v>
      </c>
      <c r="V16" s="132">
        <v>899</v>
      </c>
      <c r="W16" s="132">
        <v>860</v>
      </c>
      <c r="X16" s="132">
        <v>786</v>
      </c>
      <c r="Y16" s="132">
        <v>836</v>
      </c>
      <c r="Z16" s="132">
        <v>750</v>
      </c>
      <c r="AA16" s="132">
        <v>770</v>
      </c>
      <c r="AB16" s="134">
        <v>768</v>
      </c>
      <c r="AC16" s="131">
        <v>800</v>
      </c>
      <c r="AD16" s="131">
        <v>802</v>
      </c>
      <c r="AE16" s="131">
        <v>802</v>
      </c>
      <c r="AF16" s="135">
        <v>835</v>
      </c>
      <c r="AG16" s="131">
        <v>905</v>
      </c>
      <c r="AH16" s="135">
        <v>968</v>
      </c>
      <c r="AI16" s="131">
        <v>994</v>
      </c>
      <c r="AJ16" s="132">
        <v>1031</v>
      </c>
      <c r="AK16" s="132">
        <v>1029</v>
      </c>
      <c r="AL16" s="132">
        <v>1000</v>
      </c>
      <c r="AM16" s="132">
        <v>1002</v>
      </c>
      <c r="AN16" s="132">
        <v>978</v>
      </c>
      <c r="AO16" s="132">
        <v>1005</v>
      </c>
      <c r="AP16" s="132">
        <v>1067</v>
      </c>
      <c r="AQ16" s="132">
        <v>1161</v>
      </c>
      <c r="AR16" s="132">
        <v>1135</v>
      </c>
      <c r="AS16" s="132">
        <v>1203</v>
      </c>
      <c r="AT16" s="132">
        <v>1195</v>
      </c>
      <c r="AU16" s="132">
        <v>1114</v>
      </c>
      <c r="AV16" s="132">
        <v>1141</v>
      </c>
      <c r="AW16" s="132">
        <v>814</v>
      </c>
      <c r="AX16" s="132">
        <v>833</v>
      </c>
      <c r="AY16" s="132">
        <v>912</v>
      </c>
      <c r="AZ16" s="132">
        <v>928</v>
      </c>
      <c r="BA16" s="132">
        <v>875</v>
      </c>
      <c r="BB16" s="132">
        <v>881</v>
      </c>
      <c r="BC16" s="132">
        <v>759</v>
      </c>
      <c r="BD16" s="132">
        <v>778</v>
      </c>
      <c r="BE16" s="132">
        <v>745</v>
      </c>
      <c r="BF16" s="132">
        <v>800</v>
      </c>
      <c r="BG16" s="132">
        <v>773</v>
      </c>
      <c r="BH16" s="132">
        <v>783</v>
      </c>
      <c r="BI16" s="132">
        <v>806</v>
      </c>
      <c r="BJ16" s="132">
        <v>869</v>
      </c>
      <c r="BK16" s="132">
        <v>949</v>
      </c>
      <c r="BL16" s="132">
        <v>944</v>
      </c>
      <c r="BM16" s="132">
        <v>1004</v>
      </c>
      <c r="BN16" s="132">
        <v>1008</v>
      </c>
      <c r="BO16" s="132">
        <v>979</v>
      </c>
      <c r="BP16" s="132">
        <v>954</v>
      </c>
      <c r="BQ16" s="132">
        <v>952</v>
      </c>
      <c r="BR16" s="132">
        <v>981</v>
      </c>
      <c r="BS16" s="132">
        <v>1032</v>
      </c>
      <c r="BT16" s="132">
        <v>1148</v>
      </c>
      <c r="BU16" s="132">
        <v>1132</v>
      </c>
      <c r="BV16" s="132">
        <v>1181</v>
      </c>
      <c r="BW16" s="132">
        <v>1151</v>
      </c>
      <c r="BX16" s="132">
        <v>1113</v>
      </c>
      <c r="BY16" s="132">
        <v>1121</v>
      </c>
      <c r="BZ16" s="132">
        <v>1141</v>
      </c>
      <c r="CA16" s="132">
        <v>841</v>
      </c>
      <c r="CB16" s="132">
        <v>906</v>
      </c>
      <c r="CC16" s="132">
        <v>958</v>
      </c>
      <c r="CD16" s="132">
        <v>923</v>
      </c>
      <c r="CE16" s="132">
        <v>956</v>
      </c>
      <c r="CF16" s="132">
        <v>791</v>
      </c>
      <c r="CG16" s="132">
        <v>797</v>
      </c>
      <c r="CH16" s="132">
        <v>747</v>
      </c>
      <c r="CI16" s="132">
        <v>782</v>
      </c>
      <c r="CJ16" s="132">
        <v>758</v>
      </c>
      <c r="CK16" s="132">
        <v>766</v>
      </c>
      <c r="CL16" s="132">
        <v>784</v>
      </c>
      <c r="CM16" s="132">
        <v>841</v>
      </c>
      <c r="CN16" s="132">
        <v>903</v>
      </c>
      <c r="CO16" s="132">
        <v>939</v>
      </c>
      <c r="CP16" s="132">
        <v>965</v>
      </c>
      <c r="CQ16" s="132">
        <v>968</v>
      </c>
      <c r="CR16" s="132">
        <v>941</v>
      </c>
      <c r="CS16" s="132">
        <v>931</v>
      </c>
      <c r="CT16" s="132">
        <v>936</v>
      </c>
      <c r="CU16" s="132">
        <v>946</v>
      </c>
      <c r="CV16" s="132">
        <v>1004</v>
      </c>
      <c r="CW16" s="132">
        <v>1113</v>
      </c>
      <c r="CX16" s="132">
        <v>1112</v>
      </c>
      <c r="CY16" s="132">
        <v>1154</v>
      </c>
      <c r="CZ16" s="132">
        <v>1131</v>
      </c>
      <c r="DA16" s="132">
        <v>1090</v>
      </c>
      <c r="DB16" s="132">
        <v>1100</v>
      </c>
      <c r="DC16" s="132">
        <v>1115</v>
      </c>
      <c r="DD16" s="132">
        <v>1104</v>
      </c>
      <c r="DE16" s="132">
        <v>821</v>
      </c>
      <c r="DF16" s="132">
        <v>825</v>
      </c>
      <c r="DG16" s="132">
        <v>878</v>
      </c>
      <c r="DH16" s="132">
        <v>914</v>
      </c>
      <c r="DI16" s="132">
        <v>868</v>
      </c>
      <c r="DJ16" s="132">
        <v>834</v>
      </c>
      <c r="DK16" s="132">
        <v>798</v>
      </c>
      <c r="DL16" s="132">
        <v>764</v>
      </c>
      <c r="DM16" s="132">
        <v>758</v>
      </c>
      <c r="DN16" s="132">
        <v>784</v>
      </c>
      <c r="DO16" s="132">
        <v>787</v>
      </c>
      <c r="DP16" s="132">
        <v>793</v>
      </c>
      <c r="DQ16" s="132">
        <v>804</v>
      </c>
      <c r="DR16" s="132">
        <v>852</v>
      </c>
      <c r="DS16" s="132">
        <v>927</v>
      </c>
      <c r="DT16" s="132">
        <v>956</v>
      </c>
      <c r="DU16" s="132">
        <v>999</v>
      </c>
      <c r="DV16" s="132">
        <v>1020</v>
      </c>
      <c r="DW16" s="132">
        <v>1004</v>
      </c>
      <c r="DX16" s="132">
        <v>977</v>
      </c>
      <c r="DY16" s="132">
        <v>977</v>
      </c>
      <c r="DZ16" s="132">
        <v>980</v>
      </c>
      <c r="EA16" s="132">
        <v>1019</v>
      </c>
      <c r="EB16" s="132">
        <v>1108</v>
      </c>
      <c r="EC16" s="132">
        <v>1147</v>
      </c>
      <c r="ED16" s="132">
        <v>1158</v>
      </c>
      <c r="EE16" s="132">
        <v>1177</v>
      </c>
      <c r="EF16" s="132">
        <v>1154</v>
      </c>
      <c r="EG16" s="132">
        <v>1118</v>
      </c>
      <c r="EH16" s="132">
        <v>1141</v>
      </c>
      <c r="EI16" s="132">
        <v>828</v>
      </c>
      <c r="EJ16" s="132">
        <v>870</v>
      </c>
      <c r="EK16" s="132">
        <v>935</v>
      </c>
      <c r="EL16" s="132">
        <v>926</v>
      </c>
      <c r="EM16" s="132">
        <v>916</v>
      </c>
      <c r="EN16" s="132">
        <v>836</v>
      </c>
      <c r="EO16" s="132">
        <v>778</v>
      </c>
      <c r="EP16" s="132">
        <v>763</v>
      </c>
      <c r="EQ16" s="132">
        <v>764</v>
      </c>
      <c r="ER16" s="132">
        <v>779</v>
      </c>
      <c r="ES16" s="132">
        <v>770</v>
      </c>
      <c r="ET16" s="132">
        <v>784</v>
      </c>
      <c r="EU16" s="132">
        <v>824</v>
      </c>
      <c r="EV16" s="132">
        <v>886</v>
      </c>
      <c r="EW16" s="132">
        <v>944</v>
      </c>
      <c r="EX16" s="132">
        <v>955</v>
      </c>
      <c r="EY16" s="132">
        <v>986</v>
      </c>
      <c r="EZ16" s="132">
        <v>975</v>
      </c>
      <c r="FA16" s="132">
        <v>955</v>
      </c>
      <c r="FB16" s="132">
        <v>945</v>
      </c>
      <c r="FC16" s="132">
        <v>949</v>
      </c>
      <c r="FD16" s="132">
        <v>993</v>
      </c>
      <c r="FE16" s="132">
        <v>1073</v>
      </c>
      <c r="FF16" s="132">
        <v>1130</v>
      </c>
      <c r="FG16" s="132">
        <v>1143</v>
      </c>
      <c r="FH16" s="132">
        <v>1156</v>
      </c>
      <c r="FI16" s="132">
        <v>1121</v>
      </c>
      <c r="FJ16" s="132">
        <v>1107</v>
      </c>
      <c r="FK16" s="132">
        <v>1118</v>
      </c>
      <c r="FL16" s="132">
        <v>1123</v>
      </c>
      <c r="FM16" s="132">
        <v>2</v>
      </c>
      <c r="FN16" s="132">
        <v>3</v>
      </c>
      <c r="FO16" s="132">
        <v>2</v>
      </c>
      <c r="FP16" s="132">
        <v>6</v>
      </c>
      <c r="FQ16" s="132">
        <v>14</v>
      </c>
      <c r="FR16" s="132">
        <v>14</v>
      </c>
      <c r="FS16" s="132">
        <v>17</v>
      </c>
      <c r="FT16" s="132">
        <v>24</v>
      </c>
      <c r="FU16" s="132">
        <v>31</v>
      </c>
      <c r="FV16" s="132">
        <v>34</v>
      </c>
      <c r="FW16" s="132">
        <v>46</v>
      </c>
      <c r="FX16" s="132">
        <v>59</v>
      </c>
      <c r="FY16" s="132">
        <v>68</v>
      </c>
      <c r="FZ16" s="132">
        <v>71</v>
      </c>
      <c r="GA16" s="132">
        <v>116</v>
      </c>
      <c r="GB16" s="132">
        <v>96</v>
      </c>
      <c r="GC16" s="132">
        <v>108</v>
      </c>
      <c r="GD16" s="132">
        <v>133</v>
      </c>
      <c r="GE16" s="132">
        <v>113</v>
      </c>
      <c r="GF16" s="132">
        <v>80</v>
      </c>
      <c r="GG16" s="132">
        <v>83</v>
      </c>
      <c r="GH16" s="132">
        <v>69</v>
      </c>
      <c r="GI16" s="132">
        <v>52</v>
      </c>
      <c r="GJ16" s="132">
        <v>55</v>
      </c>
      <c r="GK16" s="132">
        <v>44</v>
      </c>
      <c r="GL16" s="132">
        <v>29</v>
      </c>
      <c r="GM16" s="132">
        <v>10</v>
      </c>
      <c r="GN16" s="132">
        <v>9</v>
      </c>
      <c r="GO16" s="132">
        <v>13</v>
      </c>
      <c r="GP16" s="132">
        <v>5</v>
      </c>
      <c r="GQ16" s="132">
        <v>2</v>
      </c>
      <c r="GR16" s="132">
        <v>3</v>
      </c>
      <c r="GS16" s="132">
        <v>4</v>
      </c>
      <c r="GT16" s="132">
        <v>6</v>
      </c>
      <c r="GU16" s="132">
        <v>11</v>
      </c>
      <c r="GV16" s="132">
        <v>16</v>
      </c>
      <c r="GW16" s="132">
        <v>23</v>
      </c>
      <c r="GX16" s="132">
        <v>27</v>
      </c>
      <c r="GY16" s="132">
        <v>39</v>
      </c>
      <c r="GZ16" s="132">
        <v>36</v>
      </c>
      <c r="HA16" s="132">
        <v>46</v>
      </c>
      <c r="HB16" s="132">
        <v>62</v>
      </c>
      <c r="HC16" s="132">
        <v>67</v>
      </c>
      <c r="HD16" s="132">
        <v>90</v>
      </c>
      <c r="HE16" s="132">
        <v>103</v>
      </c>
      <c r="HF16" s="132">
        <v>107</v>
      </c>
      <c r="HG16" s="132">
        <v>121</v>
      </c>
      <c r="HH16" s="132">
        <v>103</v>
      </c>
      <c r="HI16" s="132">
        <v>104</v>
      </c>
      <c r="HJ16" s="132">
        <v>87</v>
      </c>
      <c r="HK16" s="132">
        <v>86</v>
      </c>
      <c r="HL16" s="132">
        <v>75</v>
      </c>
      <c r="HM16" s="132">
        <v>44</v>
      </c>
      <c r="HN16" s="132">
        <v>39</v>
      </c>
      <c r="HO16" s="132">
        <v>32</v>
      </c>
      <c r="HP16" s="132">
        <v>21</v>
      </c>
      <c r="HQ16" s="132">
        <v>11</v>
      </c>
      <c r="HR16" s="132">
        <v>13</v>
      </c>
      <c r="HS16" s="132">
        <v>9</v>
      </c>
      <c r="HT16" s="132">
        <v>8</v>
      </c>
      <c r="HU16" s="60">
        <v>2.4360535931790498E-3</v>
      </c>
      <c r="HV16" s="60">
        <v>3.6363636363636364E-3</v>
      </c>
      <c r="HW16" s="60">
        <v>2.2779043280182231E-3</v>
      </c>
      <c r="HX16" s="60">
        <v>6.5645514223194746E-3</v>
      </c>
      <c r="HY16" s="60">
        <v>1.6129032258064516E-2</v>
      </c>
      <c r="HZ16" s="60">
        <v>1.6786570743405275E-2</v>
      </c>
      <c r="IA16" s="60">
        <v>2.1303258145363407E-2</v>
      </c>
      <c r="IB16" s="60">
        <v>3.1413612565445025E-2</v>
      </c>
      <c r="IC16" s="60">
        <v>4.0897097625329816E-2</v>
      </c>
      <c r="ID16" s="60">
        <v>4.336734693877551E-2</v>
      </c>
      <c r="IE16" s="60">
        <v>5.8449809402795427E-2</v>
      </c>
      <c r="IF16" s="60">
        <v>7.4401008827238338E-2</v>
      </c>
      <c r="IG16" s="60">
        <v>8.45771144278607E-2</v>
      </c>
      <c r="IH16" s="60">
        <v>8.3333333333333329E-2</v>
      </c>
      <c r="II16" s="60">
        <v>0.12513484358144553</v>
      </c>
      <c r="IJ16" s="60">
        <v>0.100418410041841</v>
      </c>
      <c r="IK16" s="60">
        <v>0.10810810810810811</v>
      </c>
      <c r="IL16" s="60">
        <v>0.13039215686274511</v>
      </c>
      <c r="IM16" s="60">
        <v>0.11254980079681275</v>
      </c>
      <c r="IN16" s="60">
        <v>8.1883316274309115E-2</v>
      </c>
      <c r="IO16" s="60">
        <v>8.4953940634595701E-2</v>
      </c>
      <c r="IP16" s="60">
        <v>7.040816326530612E-2</v>
      </c>
      <c r="IQ16" s="60">
        <v>5.1030421982335622E-2</v>
      </c>
      <c r="IR16" s="60">
        <v>4.9638989169675088E-2</v>
      </c>
      <c r="IS16" s="60">
        <v>3.8360941586748042E-2</v>
      </c>
      <c r="IT16" s="60">
        <v>2.5043177892918825E-2</v>
      </c>
      <c r="IU16" s="60">
        <v>8.4961767204757861E-3</v>
      </c>
      <c r="IV16" s="60">
        <v>7.7989601386481804E-3</v>
      </c>
      <c r="IW16" s="60">
        <v>1.1627906976744186E-2</v>
      </c>
      <c r="IX16" s="60">
        <v>4.3821209465381246E-3</v>
      </c>
      <c r="IY16" s="60">
        <v>2.408859322615559E-3</v>
      </c>
      <c r="IZ16" s="60">
        <v>3.438854343320143E-3</v>
      </c>
      <c r="JA16" s="60">
        <v>4.2663861371672364E-3</v>
      </c>
      <c r="JB16" s="60">
        <v>6.4617781397160361E-3</v>
      </c>
      <c r="JC16" s="60">
        <v>1.1975922876846351E-2</v>
      </c>
      <c r="JD16" s="60">
        <v>1.9086464297853427E-2</v>
      </c>
      <c r="JE16" s="60">
        <v>2.9482208830263954E-2</v>
      </c>
      <c r="JF16" s="60">
        <v>3.528994693079518E-2</v>
      </c>
      <c r="JG16" s="60">
        <v>5.0907647412239292E-2</v>
      </c>
      <c r="JH16" s="60">
        <v>4.6086828426524125E-2</v>
      </c>
      <c r="JI16" s="60">
        <v>5.9577034986871051E-2</v>
      </c>
      <c r="JJ16" s="60">
        <v>7.8865562618490023E-2</v>
      </c>
      <c r="JK16" s="60">
        <v>8.1088519284842703E-2</v>
      </c>
      <c r="JL16" s="60">
        <v>0.1013025940865189</v>
      </c>
      <c r="JM16" s="60">
        <v>0.10881205427433546</v>
      </c>
      <c r="JN16" s="60">
        <v>0.11173575944840214</v>
      </c>
      <c r="JO16" s="60">
        <v>0.12238275751227569</v>
      </c>
      <c r="JP16" s="60">
        <v>0.10535238895894633</v>
      </c>
      <c r="JQ16" s="60">
        <v>0.10860298114611049</v>
      </c>
      <c r="JR16" s="60">
        <v>9.181195246769018E-2</v>
      </c>
      <c r="JS16" s="60">
        <v>9.0374106767549395E-2</v>
      </c>
      <c r="JT16" s="60">
        <v>7.5322338335562039E-2</v>
      </c>
      <c r="JU16" s="60">
        <v>4.0894484082726029E-2</v>
      </c>
      <c r="JV16" s="60">
        <v>3.4418975772522849E-2</v>
      </c>
      <c r="JW16" s="60">
        <v>2.7920007266851208E-2</v>
      </c>
      <c r="JX16" s="60">
        <v>1.8116455839809406E-2</v>
      </c>
      <c r="JY16" s="60">
        <v>9.7858566950858681E-3</v>
      </c>
      <c r="JZ16" s="60">
        <v>1.1711364836781337E-2</v>
      </c>
      <c r="KA16" s="60">
        <v>8.0280946655327135E-3</v>
      </c>
      <c r="KB16" s="60">
        <v>7.1043117333060837E-3</v>
      </c>
    </row>
    <row r="17" spans="1:288">
      <c r="A17" s="39" t="s">
        <v>46</v>
      </c>
      <c r="B17" s="77">
        <v>1908</v>
      </c>
      <c r="C17" s="78">
        <v>7.2436257611881372</v>
      </c>
      <c r="D17" s="77">
        <v>2828</v>
      </c>
      <c r="E17" s="78">
        <v>8.8839742905072168</v>
      </c>
      <c r="F17" s="78">
        <v>1.6379187623190088</v>
      </c>
      <c r="G17" s="77">
        <v>3872</v>
      </c>
      <c r="H17" s="78">
        <v>12.163630994640714</v>
      </c>
      <c r="I17" s="86">
        <v>-1044</v>
      </c>
      <c r="J17" s="87">
        <v>-3.2796567041334983</v>
      </c>
      <c r="K17" s="112"/>
      <c r="L17" s="112"/>
      <c r="M17" s="112"/>
      <c r="N17" s="112"/>
      <c r="O17" s="112"/>
      <c r="P17" s="112"/>
      <c r="Q17" s="132">
        <v>263404</v>
      </c>
      <c r="R17" s="132">
        <v>318326</v>
      </c>
      <c r="S17" s="132">
        <v>1467</v>
      </c>
      <c r="T17" s="132">
        <v>1478</v>
      </c>
      <c r="U17" s="132">
        <v>1449</v>
      </c>
      <c r="V17" s="132">
        <v>1501</v>
      </c>
      <c r="W17" s="132">
        <v>1424</v>
      </c>
      <c r="X17" s="132">
        <v>1456</v>
      </c>
      <c r="Y17" s="132">
        <v>1427</v>
      </c>
      <c r="Z17" s="132">
        <v>1405</v>
      </c>
      <c r="AA17" s="132">
        <v>1466</v>
      </c>
      <c r="AB17" s="134">
        <v>1484</v>
      </c>
      <c r="AC17" s="131">
        <v>1518</v>
      </c>
      <c r="AD17" s="131">
        <v>1474</v>
      </c>
      <c r="AE17" s="131">
        <v>1511</v>
      </c>
      <c r="AF17" s="135">
        <v>1496</v>
      </c>
      <c r="AG17" s="131">
        <v>1564</v>
      </c>
      <c r="AH17" s="135">
        <v>1698</v>
      </c>
      <c r="AI17" s="131">
        <v>1787</v>
      </c>
      <c r="AJ17" s="132">
        <v>1787</v>
      </c>
      <c r="AK17" s="132">
        <v>1895</v>
      </c>
      <c r="AL17" s="132">
        <v>1849</v>
      </c>
      <c r="AM17" s="132">
        <v>1931</v>
      </c>
      <c r="AN17" s="132">
        <v>1889</v>
      </c>
      <c r="AO17" s="132">
        <v>1971</v>
      </c>
      <c r="AP17" s="132">
        <v>1993</v>
      </c>
      <c r="AQ17" s="132">
        <v>2036</v>
      </c>
      <c r="AR17" s="132">
        <v>2112</v>
      </c>
      <c r="AS17" s="132">
        <v>2123</v>
      </c>
      <c r="AT17" s="132">
        <v>2056</v>
      </c>
      <c r="AU17" s="132">
        <v>1943</v>
      </c>
      <c r="AV17" s="132">
        <v>2046</v>
      </c>
      <c r="AW17" s="132">
        <v>1472</v>
      </c>
      <c r="AX17" s="132">
        <v>1441</v>
      </c>
      <c r="AY17" s="132">
        <v>1523</v>
      </c>
      <c r="AZ17" s="132">
        <v>1488</v>
      </c>
      <c r="BA17" s="132">
        <v>1537</v>
      </c>
      <c r="BB17" s="132">
        <v>1462</v>
      </c>
      <c r="BC17" s="132">
        <v>1442</v>
      </c>
      <c r="BD17" s="132">
        <v>1477</v>
      </c>
      <c r="BE17" s="132">
        <v>1477</v>
      </c>
      <c r="BF17" s="132">
        <v>1525</v>
      </c>
      <c r="BG17" s="132">
        <v>1462</v>
      </c>
      <c r="BH17" s="132">
        <v>1474</v>
      </c>
      <c r="BI17" s="132">
        <v>1489</v>
      </c>
      <c r="BJ17" s="132">
        <v>1532</v>
      </c>
      <c r="BK17" s="132">
        <v>1602</v>
      </c>
      <c r="BL17" s="132">
        <v>1709</v>
      </c>
      <c r="BM17" s="132">
        <v>1712</v>
      </c>
      <c r="BN17" s="132">
        <v>1805</v>
      </c>
      <c r="BO17" s="132">
        <v>1797</v>
      </c>
      <c r="BP17" s="132">
        <v>1858</v>
      </c>
      <c r="BQ17" s="132">
        <v>1834</v>
      </c>
      <c r="BR17" s="132">
        <v>1909</v>
      </c>
      <c r="BS17" s="132">
        <v>1949</v>
      </c>
      <c r="BT17" s="132">
        <v>2013</v>
      </c>
      <c r="BU17" s="132">
        <v>2058</v>
      </c>
      <c r="BV17" s="132">
        <v>2100</v>
      </c>
      <c r="BW17" s="132">
        <v>2034</v>
      </c>
      <c r="BX17" s="132">
        <v>1923</v>
      </c>
      <c r="BY17" s="132">
        <v>2037</v>
      </c>
      <c r="BZ17" s="132">
        <v>2044</v>
      </c>
      <c r="CA17" s="132">
        <v>1451</v>
      </c>
      <c r="CB17" s="132">
        <v>1509</v>
      </c>
      <c r="CC17" s="132">
        <v>1507</v>
      </c>
      <c r="CD17" s="132">
        <v>1594</v>
      </c>
      <c r="CE17" s="132">
        <v>1545</v>
      </c>
      <c r="CF17" s="132">
        <v>1490</v>
      </c>
      <c r="CG17" s="132">
        <v>1513</v>
      </c>
      <c r="CH17" s="132">
        <v>1468</v>
      </c>
      <c r="CI17" s="132">
        <v>1514</v>
      </c>
      <c r="CJ17" s="132">
        <v>1468</v>
      </c>
      <c r="CK17" s="132">
        <v>1479</v>
      </c>
      <c r="CL17" s="132">
        <v>1453</v>
      </c>
      <c r="CM17" s="132">
        <v>1471</v>
      </c>
      <c r="CN17" s="132">
        <v>1544</v>
      </c>
      <c r="CO17" s="132">
        <v>1642</v>
      </c>
      <c r="CP17" s="132">
        <v>1657</v>
      </c>
      <c r="CQ17" s="132">
        <v>1753</v>
      </c>
      <c r="CR17" s="132">
        <v>1731</v>
      </c>
      <c r="CS17" s="132">
        <v>1805</v>
      </c>
      <c r="CT17" s="132">
        <v>1784</v>
      </c>
      <c r="CU17" s="132">
        <v>1866</v>
      </c>
      <c r="CV17" s="132">
        <v>1915</v>
      </c>
      <c r="CW17" s="132">
        <v>1969</v>
      </c>
      <c r="CX17" s="132">
        <v>2012</v>
      </c>
      <c r="CY17" s="132">
        <v>2089</v>
      </c>
      <c r="CZ17" s="132">
        <v>2029</v>
      </c>
      <c r="DA17" s="132">
        <v>1922</v>
      </c>
      <c r="DB17" s="132">
        <v>2020</v>
      </c>
      <c r="DC17" s="132">
        <v>2033</v>
      </c>
      <c r="DD17" s="132">
        <v>1917</v>
      </c>
      <c r="DE17" s="132">
        <v>1470</v>
      </c>
      <c r="DF17" s="132">
        <v>1460</v>
      </c>
      <c r="DG17" s="132">
        <v>1486</v>
      </c>
      <c r="DH17" s="132">
        <v>1495</v>
      </c>
      <c r="DI17" s="132">
        <v>1481</v>
      </c>
      <c r="DJ17" s="132">
        <v>1459</v>
      </c>
      <c r="DK17" s="132">
        <v>1435</v>
      </c>
      <c r="DL17" s="132">
        <v>1441</v>
      </c>
      <c r="DM17" s="132">
        <v>1472</v>
      </c>
      <c r="DN17" s="132">
        <v>1505</v>
      </c>
      <c r="DO17" s="132">
        <v>1490</v>
      </c>
      <c r="DP17" s="132">
        <v>1474</v>
      </c>
      <c r="DQ17" s="132">
        <v>1500</v>
      </c>
      <c r="DR17" s="132">
        <v>1514</v>
      </c>
      <c r="DS17" s="132">
        <v>1583</v>
      </c>
      <c r="DT17" s="132">
        <v>1704</v>
      </c>
      <c r="DU17" s="132">
        <v>1750</v>
      </c>
      <c r="DV17" s="132">
        <v>1796</v>
      </c>
      <c r="DW17" s="132">
        <v>1846</v>
      </c>
      <c r="DX17" s="132">
        <v>1854</v>
      </c>
      <c r="DY17" s="132">
        <v>1883</v>
      </c>
      <c r="DZ17" s="132">
        <v>1899</v>
      </c>
      <c r="EA17" s="132">
        <v>1960</v>
      </c>
      <c r="EB17" s="132">
        <v>2003</v>
      </c>
      <c r="EC17" s="132">
        <v>2047</v>
      </c>
      <c r="ED17" s="132">
        <v>2106</v>
      </c>
      <c r="EE17" s="132">
        <v>2079</v>
      </c>
      <c r="EF17" s="132">
        <v>1990</v>
      </c>
      <c r="EG17" s="132">
        <v>1990</v>
      </c>
      <c r="EH17" s="132">
        <v>2045</v>
      </c>
      <c r="EI17" s="132">
        <v>1462</v>
      </c>
      <c r="EJ17" s="132">
        <v>1475</v>
      </c>
      <c r="EK17" s="132">
        <v>1515</v>
      </c>
      <c r="EL17" s="132">
        <v>1541</v>
      </c>
      <c r="EM17" s="132">
        <v>1541</v>
      </c>
      <c r="EN17" s="132">
        <v>1476</v>
      </c>
      <c r="EO17" s="132">
        <v>1478</v>
      </c>
      <c r="EP17" s="132">
        <v>1473</v>
      </c>
      <c r="EQ17" s="132">
        <v>1496</v>
      </c>
      <c r="ER17" s="132">
        <v>1497</v>
      </c>
      <c r="ES17" s="132">
        <v>1471</v>
      </c>
      <c r="ET17" s="132">
        <v>1464</v>
      </c>
      <c r="EU17" s="132">
        <v>1480</v>
      </c>
      <c r="EV17" s="132">
        <v>1538</v>
      </c>
      <c r="EW17" s="132">
        <v>1622</v>
      </c>
      <c r="EX17" s="132">
        <v>1683</v>
      </c>
      <c r="EY17" s="132">
        <v>1733</v>
      </c>
      <c r="EZ17" s="132">
        <v>1768</v>
      </c>
      <c r="FA17" s="132">
        <v>1801</v>
      </c>
      <c r="FB17" s="132">
        <v>1821</v>
      </c>
      <c r="FC17" s="132">
        <v>1850</v>
      </c>
      <c r="FD17" s="132">
        <v>1912</v>
      </c>
      <c r="FE17" s="132">
        <v>1959</v>
      </c>
      <c r="FF17" s="132">
        <v>2013</v>
      </c>
      <c r="FG17" s="132">
        <v>2074</v>
      </c>
      <c r="FH17" s="132">
        <v>2065</v>
      </c>
      <c r="FI17" s="132">
        <v>1978</v>
      </c>
      <c r="FJ17" s="132">
        <v>1972</v>
      </c>
      <c r="FK17" s="132">
        <v>2035</v>
      </c>
      <c r="FL17" s="132">
        <v>1981</v>
      </c>
      <c r="FM17" s="132">
        <v>0</v>
      </c>
      <c r="FN17" s="132">
        <v>1</v>
      </c>
      <c r="FO17" s="132">
        <v>3</v>
      </c>
      <c r="FP17" s="132">
        <v>10</v>
      </c>
      <c r="FQ17" s="132">
        <v>20</v>
      </c>
      <c r="FR17" s="132">
        <v>21</v>
      </c>
      <c r="FS17" s="132">
        <v>37</v>
      </c>
      <c r="FT17" s="132">
        <v>45</v>
      </c>
      <c r="FU17" s="132">
        <v>48</v>
      </c>
      <c r="FV17" s="132">
        <v>75</v>
      </c>
      <c r="FW17" s="132">
        <v>91</v>
      </c>
      <c r="FX17" s="132">
        <v>92</v>
      </c>
      <c r="FY17" s="132">
        <v>129</v>
      </c>
      <c r="FZ17" s="132">
        <v>181</v>
      </c>
      <c r="GA17" s="132">
        <v>173</v>
      </c>
      <c r="GB17" s="132">
        <v>227</v>
      </c>
      <c r="GC17" s="132">
        <v>233</v>
      </c>
      <c r="GD17" s="132">
        <v>210</v>
      </c>
      <c r="GE17" s="132">
        <v>206</v>
      </c>
      <c r="GF17" s="132">
        <v>204</v>
      </c>
      <c r="GG17" s="132">
        <v>182</v>
      </c>
      <c r="GH17" s="132">
        <v>147</v>
      </c>
      <c r="GI17" s="132">
        <v>134</v>
      </c>
      <c r="GJ17" s="132">
        <v>119</v>
      </c>
      <c r="GK17" s="132">
        <v>77</v>
      </c>
      <c r="GL17" s="132">
        <v>74</v>
      </c>
      <c r="GM17" s="132">
        <v>39</v>
      </c>
      <c r="GN17" s="132">
        <v>32</v>
      </c>
      <c r="GO17" s="132">
        <v>14</v>
      </c>
      <c r="GP17" s="132">
        <v>3</v>
      </c>
      <c r="GQ17" s="132">
        <v>0</v>
      </c>
      <c r="GR17" s="132">
        <v>2</v>
      </c>
      <c r="GS17" s="132">
        <v>8</v>
      </c>
      <c r="GT17" s="132">
        <v>9</v>
      </c>
      <c r="GU17" s="132">
        <v>25</v>
      </c>
      <c r="GV17" s="132">
        <v>26</v>
      </c>
      <c r="GW17" s="132">
        <v>52</v>
      </c>
      <c r="GX17" s="132">
        <v>50</v>
      </c>
      <c r="GY17" s="132">
        <v>60</v>
      </c>
      <c r="GZ17" s="132">
        <v>76</v>
      </c>
      <c r="HA17" s="132">
        <v>93</v>
      </c>
      <c r="HB17" s="132">
        <v>116</v>
      </c>
      <c r="HC17" s="132">
        <v>129</v>
      </c>
      <c r="HD17" s="132">
        <v>177</v>
      </c>
      <c r="HE17" s="132">
        <v>196</v>
      </c>
      <c r="HF17" s="132">
        <v>204</v>
      </c>
      <c r="HG17" s="132">
        <v>236</v>
      </c>
      <c r="HH17" s="132">
        <v>231</v>
      </c>
      <c r="HI17" s="132">
        <v>183</v>
      </c>
      <c r="HJ17" s="132">
        <v>174</v>
      </c>
      <c r="HK17" s="132">
        <v>160</v>
      </c>
      <c r="HL17" s="132">
        <v>135</v>
      </c>
      <c r="HM17" s="132">
        <v>136</v>
      </c>
      <c r="HN17" s="132">
        <v>98</v>
      </c>
      <c r="HO17" s="132">
        <v>82</v>
      </c>
      <c r="HP17" s="132">
        <v>60</v>
      </c>
      <c r="HQ17" s="132">
        <v>40</v>
      </c>
      <c r="HR17" s="132">
        <v>28</v>
      </c>
      <c r="HS17" s="132">
        <v>14</v>
      </c>
      <c r="HT17" s="132">
        <v>3</v>
      </c>
      <c r="HU17" s="60">
        <v>0</v>
      </c>
      <c r="HV17" s="60">
        <v>6.8493150684931507E-4</v>
      </c>
      <c r="HW17" s="60">
        <v>2.018842530282638E-3</v>
      </c>
      <c r="HX17" s="60">
        <v>6.688963210702341E-3</v>
      </c>
      <c r="HY17" s="60">
        <v>1.350438892640108E-2</v>
      </c>
      <c r="HZ17" s="60">
        <v>1.4393420150788211E-2</v>
      </c>
      <c r="IA17" s="60">
        <v>2.5783972125435539E-2</v>
      </c>
      <c r="IB17" s="60">
        <v>3.1228313671061762E-2</v>
      </c>
      <c r="IC17" s="60">
        <v>3.2608695652173912E-2</v>
      </c>
      <c r="ID17" s="60">
        <v>4.9833887043189369E-2</v>
      </c>
      <c r="IE17" s="60">
        <v>6.1073825503355703E-2</v>
      </c>
      <c r="IF17" s="60">
        <v>6.2415196743554953E-2</v>
      </c>
      <c r="IG17" s="60">
        <v>8.5999999999999993E-2</v>
      </c>
      <c r="IH17" s="60">
        <v>0.11955085865257596</v>
      </c>
      <c r="II17" s="60">
        <v>0.10928616550852811</v>
      </c>
      <c r="IJ17" s="60">
        <v>0.13321596244131456</v>
      </c>
      <c r="IK17" s="60">
        <v>0.13314285714285715</v>
      </c>
      <c r="IL17" s="60">
        <v>0.11692650334075724</v>
      </c>
      <c r="IM17" s="60">
        <v>0.11159263271939328</v>
      </c>
      <c r="IN17" s="60">
        <v>0.11003236245954692</v>
      </c>
      <c r="IO17" s="60">
        <v>9.6654275092936809E-2</v>
      </c>
      <c r="IP17" s="60">
        <v>7.7409162717219593E-2</v>
      </c>
      <c r="IQ17" s="60">
        <v>6.8367346938775511E-2</v>
      </c>
      <c r="IR17" s="60">
        <v>5.9410883674488268E-2</v>
      </c>
      <c r="IS17" s="60">
        <v>3.7616023448949681E-2</v>
      </c>
      <c r="IT17" s="60">
        <v>3.5137701804368468E-2</v>
      </c>
      <c r="IU17" s="60">
        <v>1.875901875901876E-2</v>
      </c>
      <c r="IV17" s="60">
        <v>1.6080402010050253E-2</v>
      </c>
      <c r="IW17" s="60">
        <v>7.0351758793969852E-3</v>
      </c>
      <c r="IX17" s="60">
        <v>1.4669926650366749E-3</v>
      </c>
      <c r="IY17" s="60">
        <v>0</v>
      </c>
      <c r="IZ17" s="60">
        <v>1.3522274705936835E-3</v>
      </c>
      <c r="JA17" s="60">
        <v>5.266100380529856E-3</v>
      </c>
      <c r="JB17" s="60">
        <v>5.8244061233391131E-3</v>
      </c>
      <c r="JC17" s="60">
        <v>1.6178905898164203E-2</v>
      </c>
      <c r="JD17" s="60">
        <v>1.7567047255172004E-2</v>
      </c>
      <c r="JE17" s="60">
        <v>3.508655175728536E-2</v>
      </c>
      <c r="JF17" s="60">
        <v>3.3851587222092382E-2</v>
      </c>
      <c r="JG17" s="60">
        <v>3.9997370035942843E-2</v>
      </c>
      <c r="JH17" s="60">
        <v>5.0629492135454875E-2</v>
      </c>
      <c r="JI17" s="60">
        <v>6.3049559238167407E-2</v>
      </c>
      <c r="JJ17" s="60">
        <v>7.9018483681208757E-2</v>
      </c>
      <c r="JK17" s="60">
        <v>8.6924014178112533E-2</v>
      </c>
      <c r="JL17" s="60">
        <v>0.11477008676373404</v>
      </c>
      <c r="JM17" s="60">
        <v>0.12050831126653326</v>
      </c>
      <c r="JN17" s="60">
        <v>0.12088094055307171</v>
      </c>
      <c r="JO17" s="60">
        <v>0.13580795802471471</v>
      </c>
      <c r="JP17" s="60">
        <v>0.13029912469401381</v>
      </c>
      <c r="JQ17" s="60">
        <v>0.10133259300388674</v>
      </c>
      <c r="JR17" s="60">
        <v>9.5290823813253392E-2</v>
      </c>
      <c r="JS17" s="60">
        <v>8.6250184610840358E-2</v>
      </c>
      <c r="JT17" s="60">
        <v>7.0413780094656694E-2</v>
      </c>
      <c r="JU17" s="60">
        <v>6.9233494283076291E-2</v>
      </c>
      <c r="JV17" s="60">
        <v>4.8550541697545191E-2</v>
      </c>
      <c r="JW17" s="60">
        <v>3.9429101390623437E-2</v>
      </c>
      <c r="JX17" s="60">
        <v>2.8976302941293219E-2</v>
      </c>
      <c r="JY17" s="60">
        <v>2.0167194328874448E-2</v>
      </c>
      <c r="JZ17" s="60">
        <v>1.4159988472494707E-2</v>
      </c>
      <c r="KA17" s="60">
        <v>6.8608101394986637E-3</v>
      </c>
      <c r="KB17" s="60">
        <v>1.5102490048907241E-3</v>
      </c>
    </row>
    <row r="18" spans="1:288">
      <c r="A18" s="39" t="s">
        <v>47</v>
      </c>
      <c r="B18" s="77">
        <v>887</v>
      </c>
      <c r="C18" s="78">
        <v>8.1391827783334403</v>
      </c>
      <c r="D18" s="77">
        <v>1000</v>
      </c>
      <c r="E18" s="78">
        <v>7.7108731021613579</v>
      </c>
      <c r="F18" s="78">
        <v>1.6173899598288177</v>
      </c>
      <c r="G18" s="77">
        <v>1717</v>
      </c>
      <c r="H18" s="78">
        <v>13.239569116411051</v>
      </c>
      <c r="I18" s="86">
        <v>-717</v>
      </c>
      <c r="J18" s="87">
        <v>-5.5286960142496939</v>
      </c>
      <c r="K18" s="112"/>
      <c r="L18" s="112"/>
      <c r="M18" s="112"/>
      <c r="N18" s="112"/>
      <c r="O18" s="112"/>
      <c r="P18" s="112"/>
      <c r="Q18" s="132">
        <v>108979</v>
      </c>
      <c r="R18" s="132">
        <v>129687</v>
      </c>
      <c r="S18" s="132">
        <v>582</v>
      </c>
      <c r="T18" s="132">
        <v>607</v>
      </c>
      <c r="U18" s="132">
        <v>627</v>
      </c>
      <c r="V18" s="132">
        <v>540</v>
      </c>
      <c r="W18" s="132">
        <v>559</v>
      </c>
      <c r="X18" s="132">
        <v>521</v>
      </c>
      <c r="Y18" s="132">
        <v>499</v>
      </c>
      <c r="Z18" s="132">
        <v>483</v>
      </c>
      <c r="AA18" s="132">
        <v>455</v>
      </c>
      <c r="AB18" s="134">
        <v>458</v>
      </c>
      <c r="AC18" s="131">
        <v>484</v>
      </c>
      <c r="AD18" s="131">
        <v>479</v>
      </c>
      <c r="AE18" s="131">
        <v>499</v>
      </c>
      <c r="AF18" s="135">
        <v>538</v>
      </c>
      <c r="AG18" s="131">
        <v>592</v>
      </c>
      <c r="AH18" s="135">
        <v>622</v>
      </c>
      <c r="AI18" s="131">
        <v>644</v>
      </c>
      <c r="AJ18" s="132">
        <v>688</v>
      </c>
      <c r="AK18" s="132">
        <v>679</v>
      </c>
      <c r="AL18" s="132">
        <v>661</v>
      </c>
      <c r="AM18" s="132">
        <v>731</v>
      </c>
      <c r="AN18" s="132">
        <v>710</v>
      </c>
      <c r="AO18" s="132">
        <v>684</v>
      </c>
      <c r="AP18" s="132">
        <v>708</v>
      </c>
      <c r="AQ18" s="132">
        <v>741</v>
      </c>
      <c r="AR18" s="132">
        <v>760</v>
      </c>
      <c r="AS18" s="132">
        <v>783</v>
      </c>
      <c r="AT18" s="132">
        <v>708</v>
      </c>
      <c r="AU18" s="132">
        <v>723</v>
      </c>
      <c r="AV18" s="132">
        <v>713</v>
      </c>
      <c r="AW18" s="132">
        <v>606</v>
      </c>
      <c r="AX18" s="132">
        <v>634</v>
      </c>
      <c r="AY18" s="132">
        <v>567</v>
      </c>
      <c r="AZ18" s="132">
        <v>596</v>
      </c>
      <c r="BA18" s="132">
        <v>592</v>
      </c>
      <c r="BB18" s="132">
        <v>564</v>
      </c>
      <c r="BC18" s="132">
        <v>524</v>
      </c>
      <c r="BD18" s="132">
        <v>467</v>
      </c>
      <c r="BE18" s="132">
        <v>458</v>
      </c>
      <c r="BF18" s="132">
        <v>485</v>
      </c>
      <c r="BG18" s="132">
        <v>451</v>
      </c>
      <c r="BH18" s="132">
        <v>480</v>
      </c>
      <c r="BI18" s="132">
        <v>518</v>
      </c>
      <c r="BJ18" s="132">
        <v>549</v>
      </c>
      <c r="BK18" s="132">
        <v>581</v>
      </c>
      <c r="BL18" s="132">
        <v>601</v>
      </c>
      <c r="BM18" s="132">
        <v>651</v>
      </c>
      <c r="BN18" s="132">
        <v>642</v>
      </c>
      <c r="BO18" s="132">
        <v>641</v>
      </c>
      <c r="BP18" s="132">
        <v>712</v>
      </c>
      <c r="BQ18" s="132">
        <v>689</v>
      </c>
      <c r="BR18" s="132">
        <v>656</v>
      </c>
      <c r="BS18" s="132">
        <v>698</v>
      </c>
      <c r="BT18" s="132">
        <v>713</v>
      </c>
      <c r="BU18" s="132">
        <v>743</v>
      </c>
      <c r="BV18" s="132">
        <v>763</v>
      </c>
      <c r="BW18" s="132">
        <v>716</v>
      </c>
      <c r="BX18" s="132">
        <v>709</v>
      </c>
      <c r="BY18" s="132">
        <v>703</v>
      </c>
      <c r="BZ18" s="132">
        <v>700</v>
      </c>
      <c r="CA18" s="132">
        <v>629</v>
      </c>
      <c r="CB18" s="132">
        <v>567</v>
      </c>
      <c r="CC18" s="132">
        <v>600</v>
      </c>
      <c r="CD18" s="132">
        <v>616</v>
      </c>
      <c r="CE18" s="132">
        <v>620</v>
      </c>
      <c r="CF18" s="132">
        <v>599</v>
      </c>
      <c r="CG18" s="132">
        <v>500</v>
      </c>
      <c r="CH18" s="132">
        <v>473</v>
      </c>
      <c r="CI18" s="132">
        <v>486</v>
      </c>
      <c r="CJ18" s="132">
        <v>468</v>
      </c>
      <c r="CK18" s="132">
        <v>472</v>
      </c>
      <c r="CL18" s="132">
        <v>489</v>
      </c>
      <c r="CM18" s="132">
        <v>514</v>
      </c>
      <c r="CN18" s="132">
        <v>526</v>
      </c>
      <c r="CO18" s="132">
        <v>579</v>
      </c>
      <c r="CP18" s="132">
        <v>613</v>
      </c>
      <c r="CQ18" s="132">
        <v>593</v>
      </c>
      <c r="CR18" s="132">
        <v>604</v>
      </c>
      <c r="CS18" s="132">
        <v>664</v>
      </c>
      <c r="CT18" s="132">
        <v>658</v>
      </c>
      <c r="CU18" s="132">
        <v>618</v>
      </c>
      <c r="CV18" s="132">
        <v>682</v>
      </c>
      <c r="CW18" s="132">
        <v>695</v>
      </c>
      <c r="CX18" s="132">
        <v>716</v>
      </c>
      <c r="CY18" s="132">
        <v>753</v>
      </c>
      <c r="CZ18" s="132">
        <v>702</v>
      </c>
      <c r="DA18" s="132">
        <v>696</v>
      </c>
      <c r="DB18" s="132">
        <v>700</v>
      </c>
      <c r="DC18" s="132">
        <v>700</v>
      </c>
      <c r="DD18" s="132">
        <v>691</v>
      </c>
      <c r="DE18" s="132">
        <v>594</v>
      </c>
      <c r="DF18" s="132">
        <v>621</v>
      </c>
      <c r="DG18" s="132">
        <v>597</v>
      </c>
      <c r="DH18" s="132">
        <v>568</v>
      </c>
      <c r="DI18" s="132">
        <v>576</v>
      </c>
      <c r="DJ18" s="132">
        <v>543</v>
      </c>
      <c r="DK18" s="132">
        <v>512</v>
      </c>
      <c r="DL18" s="132">
        <v>475</v>
      </c>
      <c r="DM18" s="132">
        <v>457</v>
      </c>
      <c r="DN18" s="132">
        <v>472</v>
      </c>
      <c r="DO18" s="132">
        <v>468</v>
      </c>
      <c r="DP18" s="132">
        <v>480</v>
      </c>
      <c r="DQ18" s="132">
        <v>509</v>
      </c>
      <c r="DR18" s="132">
        <v>544</v>
      </c>
      <c r="DS18" s="132">
        <v>587</v>
      </c>
      <c r="DT18" s="132">
        <v>612</v>
      </c>
      <c r="DU18" s="132">
        <v>648</v>
      </c>
      <c r="DV18" s="132">
        <v>665</v>
      </c>
      <c r="DW18" s="132">
        <v>660</v>
      </c>
      <c r="DX18" s="132">
        <v>687</v>
      </c>
      <c r="DY18" s="132">
        <v>710</v>
      </c>
      <c r="DZ18" s="132">
        <v>683</v>
      </c>
      <c r="EA18" s="132">
        <v>691</v>
      </c>
      <c r="EB18" s="132">
        <v>711</v>
      </c>
      <c r="EC18" s="132">
        <v>742</v>
      </c>
      <c r="ED18" s="132">
        <v>762</v>
      </c>
      <c r="EE18" s="132">
        <v>750</v>
      </c>
      <c r="EF18" s="132">
        <v>709</v>
      </c>
      <c r="EG18" s="132">
        <v>713</v>
      </c>
      <c r="EH18" s="132">
        <v>707</v>
      </c>
      <c r="EI18" s="132">
        <v>618</v>
      </c>
      <c r="EJ18" s="132">
        <v>601</v>
      </c>
      <c r="EK18" s="132">
        <v>584</v>
      </c>
      <c r="EL18" s="132">
        <v>606</v>
      </c>
      <c r="EM18" s="132">
        <v>606</v>
      </c>
      <c r="EN18" s="132">
        <v>582</v>
      </c>
      <c r="EO18" s="132">
        <v>512</v>
      </c>
      <c r="EP18" s="132">
        <v>470</v>
      </c>
      <c r="EQ18" s="132">
        <v>472</v>
      </c>
      <c r="ER18" s="132">
        <v>477</v>
      </c>
      <c r="ES18" s="132">
        <v>462</v>
      </c>
      <c r="ET18" s="132">
        <v>485</v>
      </c>
      <c r="EU18" s="132">
        <v>516</v>
      </c>
      <c r="EV18" s="132">
        <v>538</v>
      </c>
      <c r="EW18" s="132">
        <v>580</v>
      </c>
      <c r="EX18" s="132">
        <v>607</v>
      </c>
      <c r="EY18" s="132">
        <v>622</v>
      </c>
      <c r="EZ18" s="132">
        <v>623</v>
      </c>
      <c r="FA18" s="132">
        <v>653</v>
      </c>
      <c r="FB18" s="132">
        <v>685</v>
      </c>
      <c r="FC18" s="132">
        <v>654</v>
      </c>
      <c r="FD18" s="132">
        <v>669</v>
      </c>
      <c r="FE18" s="132">
        <v>697</v>
      </c>
      <c r="FF18" s="132">
        <v>715</v>
      </c>
      <c r="FG18" s="132">
        <v>748</v>
      </c>
      <c r="FH18" s="132">
        <v>733</v>
      </c>
      <c r="FI18" s="132">
        <v>706</v>
      </c>
      <c r="FJ18" s="132">
        <v>705</v>
      </c>
      <c r="FK18" s="132">
        <v>702</v>
      </c>
      <c r="FL18" s="132">
        <v>696</v>
      </c>
      <c r="FM18" s="132">
        <v>1</v>
      </c>
      <c r="FN18" s="132">
        <v>0</v>
      </c>
      <c r="FO18" s="132">
        <v>4</v>
      </c>
      <c r="FP18" s="132">
        <v>2</v>
      </c>
      <c r="FQ18" s="132">
        <v>2</v>
      </c>
      <c r="FR18" s="132">
        <v>7</v>
      </c>
      <c r="FS18" s="132">
        <v>13</v>
      </c>
      <c r="FT18" s="132">
        <v>12</v>
      </c>
      <c r="FU18" s="132">
        <v>16</v>
      </c>
      <c r="FV18" s="132">
        <v>14</v>
      </c>
      <c r="FW18" s="132">
        <v>25</v>
      </c>
      <c r="FX18" s="132">
        <v>42</v>
      </c>
      <c r="FY18" s="132">
        <v>51</v>
      </c>
      <c r="FZ18" s="132">
        <v>56</v>
      </c>
      <c r="GA18" s="132">
        <v>67</v>
      </c>
      <c r="GB18" s="132">
        <v>93</v>
      </c>
      <c r="GC18" s="132">
        <v>65</v>
      </c>
      <c r="GD18" s="132">
        <v>84</v>
      </c>
      <c r="GE18" s="132">
        <v>81</v>
      </c>
      <c r="GF18" s="132">
        <v>69</v>
      </c>
      <c r="GG18" s="132">
        <v>73</v>
      </c>
      <c r="GH18" s="132">
        <v>58</v>
      </c>
      <c r="GI18" s="132">
        <v>38</v>
      </c>
      <c r="GJ18" s="132">
        <v>46</v>
      </c>
      <c r="GK18" s="132">
        <v>39</v>
      </c>
      <c r="GL18" s="132">
        <v>21</v>
      </c>
      <c r="GM18" s="132">
        <v>6</v>
      </c>
      <c r="GN18" s="132">
        <v>6</v>
      </c>
      <c r="GO18" s="132">
        <v>5</v>
      </c>
      <c r="GP18" s="132">
        <v>2</v>
      </c>
      <c r="GQ18" s="132">
        <v>0</v>
      </c>
      <c r="GR18" s="132">
        <v>1</v>
      </c>
      <c r="GS18" s="132">
        <v>5</v>
      </c>
      <c r="GT18" s="132">
        <v>4</v>
      </c>
      <c r="GU18" s="132">
        <v>8</v>
      </c>
      <c r="GV18" s="132">
        <v>13</v>
      </c>
      <c r="GW18" s="132">
        <v>12</v>
      </c>
      <c r="GX18" s="132">
        <v>17</v>
      </c>
      <c r="GY18" s="132">
        <v>20</v>
      </c>
      <c r="GZ18" s="132">
        <v>20</v>
      </c>
      <c r="HA18" s="132">
        <v>38</v>
      </c>
      <c r="HB18" s="132">
        <v>42</v>
      </c>
      <c r="HC18" s="132">
        <v>56</v>
      </c>
      <c r="HD18" s="132">
        <v>50</v>
      </c>
      <c r="HE18" s="132">
        <v>77</v>
      </c>
      <c r="HF18" s="132">
        <v>76</v>
      </c>
      <c r="HG18" s="132">
        <v>65</v>
      </c>
      <c r="HH18" s="132">
        <v>73</v>
      </c>
      <c r="HI18" s="132">
        <v>95</v>
      </c>
      <c r="HJ18" s="132">
        <v>65</v>
      </c>
      <c r="HK18" s="132">
        <v>56</v>
      </c>
      <c r="HL18" s="132">
        <v>41</v>
      </c>
      <c r="HM18" s="132">
        <v>43</v>
      </c>
      <c r="HN18" s="132">
        <v>33</v>
      </c>
      <c r="HO18" s="132">
        <v>28</v>
      </c>
      <c r="HP18" s="132">
        <v>25</v>
      </c>
      <c r="HQ18" s="132">
        <v>7</v>
      </c>
      <c r="HR18" s="132">
        <v>11</v>
      </c>
      <c r="HS18" s="132">
        <v>1</v>
      </c>
      <c r="HT18" s="132">
        <v>3</v>
      </c>
      <c r="HU18" s="60">
        <v>1.6835016835016834E-3</v>
      </c>
      <c r="HV18" s="60">
        <v>0</v>
      </c>
      <c r="HW18" s="60">
        <v>6.7001675041876048E-3</v>
      </c>
      <c r="HX18" s="60">
        <v>3.5211267605633804E-3</v>
      </c>
      <c r="HY18" s="60">
        <v>3.472222222222222E-3</v>
      </c>
      <c r="HZ18" s="60">
        <v>1.289134438305709E-2</v>
      </c>
      <c r="IA18" s="60">
        <v>2.5390625E-2</v>
      </c>
      <c r="IB18" s="60">
        <v>2.5263157894736842E-2</v>
      </c>
      <c r="IC18" s="60">
        <v>3.5010940919037198E-2</v>
      </c>
      <c r="ID18" s="60">
        <v>2.9661016949152543E-2</v>
      </c>
      <c r="IE18" s="60">
        <v>5.3418803418803416E-2</v>
      </c>
      <c r="IF18" s="60">
        <v>8.7499999999999994E-2</v>
      </c>
      <c r="IG18" s="60">
        <v>0.10019646365422397</v>
      </c>
      <c r="IH18" s="60">
        <v>0.10294117647058823</v>
      </c>
      <c r="II18" s="60">
        <v>0.11413969335604771</v>
      </c>
      <c r="IJ18" s="60">
        <v>0.15196078431372548</v>
      </c>
      <c r="IK18" s="60">
        <v>0.10030864197530864</v>
      </c>
      <c r="IL18" s="60">
        <v>0.12631578947368421</v>
      </c>
      <c r="IM18" s="60">
        <v>0.12272727272727273</v>
      </c>
      <c r="IN18" s="60">
        <v>0.10043668122270742</v>
      </c>
      <c r="IO18" s="60">
        <v>0.10281690140845071</v>
      </c>
      <c r="IP18" s="60">
        <v>8.4919472913616401E-2</v>
      </c>
      <c r="IQ18" s="60">
        <v>5.4992764109985527E-2</v>
      </c>
      <c r="IR18" s="60">
        <v>6.4697609001406475E-2</v>
      </c>
      <c r="IS18" s="60">
        <v>5.2560646900269542E-2</v>
      </c>
      <c r="IT18" s="60">
        <v>2.7559055118110236E-2</v>
      </c>
      <c r="IU18" s="60">
        <v>8.0000000000000002E-3</v>
      </c>
      <c r="IV18" s="60">
        <v>8.4626234132581107E-3</v>
      </c>
      <c r="IW18" s="60">
        <v>7.0126227208976155E-3</v>
      </c>
      <c r="IX18" s="60">
        <v>2.828854314002829E-3</v>
      </c>
      <c r="IY18" s="60">
        <v>0</v>
      </c>
      <c r="IZ18" s="60">
        <v>1.6593473536819327E-3</v>
      </c>
      <c r="JA18" s="60">
        <v>8.5382513661202177E-3</v>
      </c>
      <c r="JB18" s="60">
        <v>6.5826254756623202E-3</v>
      </c>
      <c r="JC18" s="60">
        <v>1.316525095132464E-2</v>
      </c>
      <c r="JD18" s="60">
        <v>2.2275740333877903E-2</v>
      </c>
      <c r="JE18" s="60">
        <v>2.3373463114754099E-2</v>
      </c>
      <c r="JF18" s="60">
        <v>3.607138704801767E-2</v>
      </c>
      <c r="JG18" s="60">
        <v>4.2257108456052607E-2</v>
      </c>
      <c r="JH18" s="60">
        <v>4.1814161826534239E-2</v>
      </c>
      <c r="JI18" s="60">
        <v>8.2026352518155807E-2</v>
      </c>
      <c r="JJ18" s="60">
        <v>8.6361331755957407E-2</v>
      </c>
      <c r="JK18" s="60">
        <v>0.10823060956495954</v>
      </c>
      <c r="JL18" s="60">
        <v>9.2682877282791953E-2</v>
      </c>
      <c r="JM18" s="60">
        <v>0.13239589221782549</v>
      </c>
      <c r="JN18" s="60">
        <v>0.12486383810012514</v>
      </c>
      <c r="JO18" s="60">
        <v>0.10421608419868922</v>
      </c>
      <c r="JP18" s="60">
        <v>0.11685480970800551</v>
      </c>
      <c r="JQ18" s="60">
        <v>0.14508489610791722</v>
      </c>
      <c r="JR18" s="60">
        <v>9.4631247257787876E-2</v>
      </c>
      <c r="JS18" s="60">
        <v>8.5392958005380923E-2</v>
      </c>
      <c r="JT18" s="60">
        <v>6.1118054024030644E-2</v>
      </c>
      <c r="JU18" s="60">
        <v>6.1524409843905573E-2</v>
      </c>
      <c r="JV18" s="60">
        <v>4.6027742749054225E-2</v>
      </c>
      <c r="JW18" s="60">
        <v>3.7330878700213316E-2</v>
      </c>
      <c r="JX18" s="60">
        <v>3.4013225087409331E-2</v>
      </c>
      <c r="JY18" s="60">
        <v>9.8879239616712338E-3</v>
      </c>
      <c r="JZ18" s="60">
        <v>1.5560206177576251E-2</v>
      </c>
      <c r="KA18" s="60">
        <v>1.4206093441066119E-3</v>
      </c>
      <c r="KB18" s="60">
        <v>4.2985679291501792E-3</v>
      </c>
    </row>
    <row r="19" spans="1:288">
      <c r="A19" s="39" t="s">
        <v>48</v>
      </c>
      <c r="B19" s="77">
        <v>1291</v>
      </c>
      <c r="C19" s="78">
        <v>5.6230427150890065</v>
      </c>
      <c r="D19" s="77">
        <v>2345</v>
      </c>
      <c r="E19" s="78">
        <v>8.4947455742194418</v>
      </c>
      <c r="F19" s="78">
        <v>1.6765886810330508</v>
      </c>
      <c r="G19" s="77">
        <v>3350</v>
      </c>
      <c r="H19" s="78">
        <v>12.135350820313491</v>
      </c>
      <c r="I19" s="86">
        <v>-1005</v>
      </c>
      <c r="J19" s="87">
        <v>-3.6406052460940472</v>
      </c>
      <c r="K19" s="112"/>
      <c r="L19" s="112"/>
      <c r="M19" s="112"/>
      <c r="N19" s="112"/>
      <c r="O19" s="112"/>
      <c r="P19" s="112"/>
      <c r="Q19" s="132">
        <v>229591</v>
      </c>
      <c r="R19" s="132">
        <v>276053</v>
      </c>
      <c r="S19" s="132">
        <v>1325</v>
      </c>
      <c r="T19" s="132">
        <v>1263</v>
      </c>
      <c r="U19" s="132">
        <v>1382</v>
      </c>
      <c r="V19" s="132">
        <v>1373</v>
      </c>
      <c r="W19" s="132">
        <v>1266</v>
      </c>
      <c r="X19" s="132">
        <v>1190</v>
      </c>
      <c r="Y19" s="132">
        <v>1207</v>
      </c>
      <c r="Z19" s="132">
        <v>1125</v>
      </c>
      <c r="AA19" s="132">
        <v>1116</v>
      </c>
      <c r="AB19" s="134">
        <v>1123</v>
      </c>
      <c r="AC19" s="131">
        <v>1188</v>
      </c>
      <c r="AD19" s="131">
        <v>1181</v>
      </c>
      <c r="AE19" s="131">
        <v>1193</v>
      </c>
      <c r="AF19" s="135">
        <v>1270</v>
      </c>
      <c r="AG19" s="131">
        <v>1373</v>
      </c>
      <c r="AH19" s="135">
        <v>1330</v>
      </c>
      <c r="AI19" s="131">
        <v>1478</v>
      </c>
      <c r="AJ19" s="132">
        <v>1494</v>
      </c>
      <c r="AK19" s="132">
        <v>1598</v>
      </c>
      <c r="AL19" s="132">
        <v>1507</v>
      </c>
      <c r="AM19" s="132">
        <v>1538</v>
      </c>
      <c r="AN19" s="132">
        <v>1520</v>
      </c>
      <c r="AO19" s="132">
        <v>1504</v>
      </c>
      <c r="AP19" s="132">
        <v>1551</v>
      </c>
      <c r="AQ19" s="132">
        <v>1616</v>
      </c>
      <c r="AR19" s="132">
        <v>1659</v>
      </c>
      <c r="AS19" s="132">
        <v>1714</v>
      </c>
      <c r="AT19" s="132">
        <v>1531</v>
      </c>
      <c r="AU19" s="132">
        <v>1623</v>
      </c>
      <c r="AV19" s="132">
        <v>1558</v>
      </c>
      <c r="AW19" s="132">
        <v>1251</v>
      </c>
      <c r="AX19" s="132">
        <v>1367</v>
      </c>
      <c r="AY19" s="132">
        <v>1386</v>
      </c>
      <c r="AZ19" s="132">
        <v>1372</v>
      </c>
      <c r="BA19" s="132">
        <v>1301</v>
      </c>
      <c r="BB19" s="132">
        <v>1301</v>
      </c>
      <c r="BC19" s="132">
        <v>1169</v>
      </c>
      <c r="BD19" s="132">
        <v>1126</v>
      </c>
      <c r="BE19" s="132">
        <v>1104</v>
      </c>
      <c r="BF19" s="132">
        <v>1177</v>
      </c>
      <c r="BG19" s="132">
        <v>1107</v>
      </c>
      <c r="BH19" s="132">
        <v>1153</v>
      </c>
      <c r="BI19" s="132">
        <v>1225</v>
      </c>
      <c r="BJ19" s="132">
        <v>1310</v>
      </c>
      <c r="BK19" s="132">
        <v>1267</v>
      </c>
      <c r="BL19" s="132">
        <v>1402</v>
      </c>
      <c r="BM19" s="132">
        <v>1429</v>
      </c>
      <c r="BN19" s="132">
        <v>1515</v>
      </c>
      <c r="BO19" s="132">
        <v>1417</v>
      </c>
      <c r="BP19" s="132">
        <v>1491</v>
      </c>
      <c r="BQ19" s="132">
        <v>1464</v>
      </c>
      <c r="BR19" s="132">
        <v>1466</v>
      </c>
      <c r="BS19" s="132">
        <v>1527</v>
      </c>
      <c r="BT19" s="132">
        <v>1589</v>
      </c>
      <c r="BU19" s="132">
        <v>1631</v>
      </c>
      <c r="BV19" s="132">
        <v>1710</v>
      </c>
      <c r="BW19" s="132">
        <v>1517</v>
      </c>
      <c r="BX19" s="132">
        <v>1593</v>
      </c>
      <c r="BY19" s="132">
        <v>1555</v>
      </c>
      <c r="BZ19" s="132">
        <v>1630</v>
      </c>
      <c r="CA19" s="132">
        <v>1355</v>
      </c>
      <c r="CB19" s="132">
        <v>1388</v>
      </c>
      <c r="CC19" s="132">
        <v>1392</v>
      </c>
      <c r="CD19" s="132">
        <v>1425</v>
      </c>
      <c r="CE19" s="132">
        <v>1446</v>
      </c>
      <c r="CF19" s="132">
        <v>1276</v>
      </c>
      <c r="CG19" s="132">
        <v>1170</v>
      </c>
      <c r="CH19" s="132">
        <v>1121</v>
      </c>
      <c r="CI19" s="132">
        <v>1175</v>
      </c>
      <c r="CJ19" s="132">
        <v>1085</v>
      </c>
      <c r="CK19" s="132">
        <v>1082</v>
      </c>
      <c r="CL19" s="132">
        <v>1167</v>
      </c>
      <c r="CM19" s="132">
        <v>1254</v>
      </c>
      <c r="CN19" s="132">
        <v>1211</v>
      </c>
      <c r="CO19" s="132">
        <v>1343</v>
      </c>
      <c r="CP19" s="132">
        <v>1359</v>
      </c>
      <c r="CQ19" s="132">
        <v>1455</v>
      </c>
      <c r="CR19" s="132">
        <v>1373</v>
      </c>
      <c r="CS19" s="132">
        <v>1448</v>
      </c>
      <c r="CT19" s="132">
        <v>1435</v>
      </c>
      <c r="CU19" s="132">
        <v>1431</v>
      </c>
      <c r="CV19" s="132">
        <v>1498</v>
      </c>
      <c r="CW19" s="132">
        <v>1575</v>
      </c>
      <c r="CX19" s="132">
        <v>1626</v>
      </c>
      <c r="CY19" s="132">
        <v>1675</v>
      </c>
      <c r="CZ19" s="132">
        <v>1492</v>
      </c>
      <c r="DA19" s="132">
        <v>1570</v>
      </c>
      <c r="DB19" s="132">
        <v>1518</v>
      </c>
      <c r="DC19" s="132">
        <v>1628</v>
      </c>
      <c r="DD19" s="132">
        <v>1591</v>
      </c>
      <c r="DE19" s="132">
        <v>1288</v>
      </c>
      <c r="DF19" s="132">
        <v>1315</v>
      </c>
      <c r="DG19" s="132">
        <v>1384</v>
      </c>
      <c r="DH19" s="132">
        <v>1373</v>
      </c>
      <c r="DI19" s="132">
        <v>1284</v>
      </c>
      <c r="DJ19" s="132">
        <v>1246</v>
      </c>
      <c r="DK19" s="132">
        <v>1188</v>
      </c>
      <c r="DL19" s="132">
        <v>1126</v>
      </c>
      <c r="DM19" s="132">
        <v>1110</v>
      </c>
      <c r="DN19" s="132">
        <v>1150</v>
      </c>
      <c r="DO19" s="132">
        <v>1148</v>
      </c>
      <c r="DP19" s="132">
        <v>1167</v>
      </c>
      <c r="DQ19" s="132">
        <v>1209</v>
      </c>
      <c r="DR19" s="132">
        <v>1290</v>
      </c>
      <c r="DS19" s="132">
        <v>1320</v>
      </c>
      <c r="DT19" s="132">
        <v>1366</v>
      </c>
      <c r="DU19" s="132">
        <v>1454</v>
      </c>
      <c r="DV19" s="132">
        <v>1505</v>
      </c>
      <c r="DW19" s="132">
        <v>1508</v>
      </c>
      <c r="DX19" s="132">
        <v>1499</v>
      </c>
      <c r="DY19" s="132">
        <v>1501</v>
      </c>
      <c r="DZ19" s="132">
        <v>1493</v>
      </c>
      <c r="EA19" s="132">
        <v>1516</v>
      </c>
      <c r="EB19" s="132">
        <v>1570</v>
      </c>
      <c r="EC19" s="132">
        <v>1624</v>
      </c>
      <c r="ED19" s="132">
        <v>1685</v>
      </c>
      <c r="EE19" s="132">
        <v>1616</v>
      </c>
      <c r="EF19" s="132">
        <v>1562</v>
      </c>
      <c r="EG19" s="132">
        <v>1589</v>
      </c>
      <c r="EH19" s="132">
        <v>1594</v>
      </c>
      <c r="EI19" s="132">
        <v>1303</v>
      </c>
      <c r="EJ19" s="132">
        <v>1378</v>
      </c>
      <c r="EK19" s="132">
        <v>1389</v>
      </c>
      <c r="EL19" s="132">
        <v>1399</v>
      </c>
      <c r="EM19" s="132">
        <v>1374</v>
      </c>
      <c r="EN19" s="132">
        <v>1289</v>
      </c>
      <c r="EO19" s="132">
        <v>1170</v>
      </c>
      <c r="EP19" s="132">
        <v>1124</v>
      </c>
      <c r="EQ19" s="132">
        <v>1140</v>
      </c>
      <c r="ER19" s="132">
        <v>1131</v>
      </c>
      <c r="ES19" s="132">
        <v>1095</v>
      </c>
      <c r="ET19" s="132">
        <v>1160</v>
      </c>
      <c r="EU19" s="132">
        <v>1240</v>
      </c>
      <c r="EV19" s="132">
        <v>1261</v>
      </c>
      <c r="EW19" s="132">
        <v>1305</v>
      </c>
      <c r="EX19" s="132">
        <v>1381</v>
      </c>
      <c r="EY19" s="132">
        <v>1442</v>
      </c>
      <c r="EZ19" s="132">
        <v>1444</v>
      </c>
      <c r="FA19" s="132">
        <v>1433</v>
      </c>
      <c r="FB19" s="132">
        <v>1463</v>
      </c>
      <c r="FC19" s="132">
        <v>1448</v>
      </c>
      <c r="FD19" s="132">
        <v>1482</v>
      </c>
      <c r="FE19" s="132">
        <v>1551</v>
      </c>
      <c r="FF19" s="132">
        <v>1608</v>
      </c>
      <c r="FG19" s="132">
        <v>1653</v>
      </c>
      <c r="FH19" s="132">
        <v>1601</v>
      </c>
      <c r="FI19" s="132">
        <v>1544</v>
      </c>
      <c r="FJ19" s="132">
        <v>1556</v>
      </c>
      <c r="FK19" s="132">
        <v>1592</v>
      </c>
      <c r="FL19" s="132">
        <v>1611</v>
      </c>
      <c r="FM19" s="132">
        <v>1</v>
      </c>
      <c r="FN19" s="132">
        <v>3</v>
      </c>
      <c r="FO19" s="132">
        <v>5</v>
      </c>
      <c r="FP19" s="132">
        <v>10</v>
      </c>
      <c r="FQ19" s="132">
        <v>9</v>
      </c>
      <c r="FR19" s="132">
        <v>23</v>
      </c>
      <c r="FS19" s="132">
        <v>28</v>
      </c>
      <c r="FT19" s="132">
        <v>17</v>
      </c>
      <c r="FU19" s="132">
        <v>38</v>
      </c>
      <c r="FV19" s="132">
        <v>43</v>
      </c>
      <c r="FW19" s="132">
        <v>74</v>
      </c>
      <c r="FX19" s="132">
        <v>89</v>
      </c>
      <c r="FY19" s="132">
        <v>110</v>
      </c>
      <c r="FZ19" s="132">
        <v>147</v>
      </c>
      <c r="GA19" s="132">
        <v>153</v>
      </c>
      <c r="GB19" s="132">
        <v>195</v>
      </c>
      <c r="GC19" s="132">
        <v>207</v>
      </c>
      <c r="GD19" s="132">
        <v>194</v>
      </c>
      <c r="GE19" s="132">
        <v>190</v>
      </c>
      <c r="GF19" s="132">
        <v>162</v>
      </c>
      <c r="GG19" s="132">
        <v>139</v>
      </c>
      <c r="GH19" s="132">
        <v>125</v>
      </c>
      <c r="GI19" s="132">
        <v>103</v>
      </c>
      <c r="GJ19" s="132">
        <v>94</v>
      </c>
      <c r="GK19" s="132">
        <v>65</v>
      </c>
      <c r="GL19" s="132">
        <v>51</v>
      </c>
      <c r="GM19" s="132">
        <v>30</v>
      </c>
      <c r="GN19" s="132">
        <v>28</v>
      </c>
      <c r="GO19" s="132">
        <v>8</v>
      </c>
      <c r="GP19" s="132">
        <v>2</v>
      </c>
      <c r="GQ19" s="132">
        <v>1</v>
      </c>
      <c r="GR19" s="132">
        <v>4</v>
      </c>
      <c r="GS19" s="132">
        <v>4</v>
      </c>
      <c r="GT19" s="132">
        <v>6</v>
      </c>
      <c r="GU19" s="132">
        <v>12</v>
      </c>
      <c r="GV19" s="132">
        <v>17</v>
      </c>
      <c r="GW19" s="132">
        <v>27</v>
      </c>
      <c r="GX19" s="132">
        <v>35</v>
      </c>
      <c r="GY19" s="132">
        <v>37</v>
      </c>
      <c r="GZ19" s="132">
        <v>74</v>
      </c>
      <c r="HA19" s="132">
        <v>75</v>
      </c>
      <c r="HB19" s="132">
        <v>91</v>
      </c>
      <c r="HC19" s="132">
        <v>127</v>
      </c>
      <c r="HD19" s="132">
        <v>123</v>
      </c>
      <c r="HE19" s="132">
        <v>164</v>
      </c>
      <c r="HF19" s="132">
        <v>171</v>
      </c>
      <c r="HG19" s="132">
        <v>187</v>
      </c>
      <c r="HH19" s="132">
        <v>199</v>
      </c>
      <c r="HI19" s="132">
        <v>161</v>
      </c>
      <c r="HJ19" s="132">
        <v>146</v>
      </c>
      <c r="HK19" s="132">
        <v>140</v>
      </c>
      <c r="HL19" s="132">
        <v>120</v>
      </c>
      <c r="HM19" s="132">
        <v>103</v>
      </c>
      <c r="HN19" s="132">
        <v>66</v>
      </c>
      <c r="HO19" s="132">
        <v>64</v>
      </c>
      <c r="HP19" s="132">
        <v>33</v>
      </c>
      <c r="HQ19" s="132">
        <v>24</v>
      </c>
      <c r="HR19" s="132">
        <v>14</v>
      </c>
      <c r="HS19" s="132">
        <v>10</v>
      </c>
      <c r="HT19" s="132">
        <v>3</v>
      </c>
      <c r="HU19" s="60">
        <v>7.7639751552795026E-4</v>
      </c>
      <c r="HV19" s="60">
        <v>2.2813688212927757E-3</v>
      </c>
      <c r="HW19" s="60">
        <v>3.6127167630057803E-3</v>
      </c>
      <c r="HX19" s="60">
        <v>7.2833211944646759E-3</v>
      </c>
      <c r="HY19" s="60">
        <v>7.0093457943925233E-3</v>
      </c>
      <c r="HZ19" s="60">
        <v>1.8459069020866775E-2</v>
      </c>
      <c r="IA19" s="60">
        <v>2.3569023569023569E-2</v>
      </c>
      <c r="IB19" s="60">
        <v>1.5097690941385435E-2</v>
      </c>
      <c r="IC19" s="60">
        <v>3.4234234234234232E-2</v>
      </c>
      <c r="ID19" s="60">
        <v>3.7391304347826088E-2</v>
      </c>
      <c r="IE19" s="60">
        <v>6.4459930313588848E-2</v>
      </c>
      <c r="IF19" s="60">
        <v>7.6263924592973431E-2</v>
      </c>
      <c r="IG19" s="60">
        <v>9.0984284532671628E-2</v>
      </c>
      <c r="IH19" s="60">
        <v>0.11395348837209303</v>
      </c>
      <c r="II19" s="60">
        <v>0.11590909090909091</v>
      </c>
      <c r="IJ19" s="60">
        <v>0.14275256222547583</v>
      </c>
      <c r="IK19" s="60">
        <v>0.14236588720770288</v>
      </c>
      <c r="IL19" s="60">
        <v>0.12890365448504984</v>
      </c>
      <c r="IM19" s="60">
        <v>0.12599469496021221</v>
      </c>
      <c r="IN19" s="60">
        <v>0.10807204803202135</v>
      </c>
      <c r="IO19" s="60">
        <v>9.2604930046635572E-2</v>
      </c>
      <c r="IP19" s="60">
        <v>8.3724045545880782E-2</v>
      </c>
      <c r="IQ19" s="60">
        <v>6.7941952506596306E-2</v>
      </c>
      <c r="IR19" s="60">
        <v>5.9872611464968153E-2</v>
      </c>
      <c r="IS19" s="60">
        <v>4.0024630541871921E-2</v>
      </c>
      <c r="IT19" s="60">
        <v>3.0267062314540058E-2</v>
      </c>
      <c r="IU19" s="60">
        <v>1.8564356435643563E-2</v>
      </c>
      <c r="IV19" s="60">
        <v>1.7925736235595392E-2</v>
      </c>
      <c r="IW19" s="60">
        <v>5.034612964128383E-3</v>
      </c>
      <c r="IX19" s="60">
        <v>1.2547051442910915E-3</v>
      </c>
      <c r="IY19" s="60">
        <v>7.6536282391622529E-4</v>
      </c>
      <c r="IZ19" s="60">
        <v>2.8948265879908319E-3</v>
      </c>
      <c r="JA19" s="60">
        <v>2.871901395429349E-3</v>
      </c>
      <c r="JB19" s="60">
        <v>4.2770597265025367E-3</v>
      </c>
      <c r="JC19" s="60">
        <v>8.7097620922518913E-3</v>
      </c>
      <c r="JD19" s="60">
        <v>1.3152484028369516E-2</v>
      </c>
      <c r="JE19" s="60">
        <v>2.3013871374527112E-2</v>
      </c>
      <c r="JF19" s="60">
        <v>3.1053711374287769E-2</v>
      </c>
      <c r="JG19" s="60">
        <v>3.2367462371776436E-2</v>
      </c>
      <c r="JH19" s="60">
        <v>6.5250056770689902E-2</v>
      </c>
      <c r="JI19" s="60">
        <v>6.8306010928961741E-2</v>
      </c>
      <c r="JJ19" s="60">
        <v>7.8233936310533256E-2</v>
      </c>
      <c r="JK19" s="60">
        <v>0.10213952053587166</v>
      </c>
      <c r="JL19" s="60">
        <v>9.7275126428413572E-2</v>
      </c>
      <c r="JM19" s="60">
        <v>0.12532713606766743</v>
      </c>
      <c r="JN19" s="60">
        <v>0.12348500136513099</v>
      </c>
      <c r="JO19" s="60">
        <v>0.12932667894469582</v>
      </c>
      <c r="JP19" s="60">
        <v>0.13743509982895113</v>
      </c>
      <c r="JQ19" s="60">
        <v>0.11204473781550418</v>
      </c>
      <c r="JR19" s="60">
        <v>9.9522278124521441E-2</v>
      </c>
      <c r="JS19" s="60">
        <v>9.6420915979832753E-2</v>
      </c>
      <c r="JT19" s="60">
        <v>8.075042587553373E-2</v>
      </c>
      <c r="JU19" s="60">
        <v>6.6227323813650985E-2</v>
      </c>
      <c r="JV19" s="60">
        <v>4.0932631922355439E-2</v>
      </c>
      <c r="JW19" s="60">
        <v>3.8611697889910382E-2</v>
      </c>
      <c r="JX19" s="60">
        <v>2.055580016587993E-2</v>
      </c>
      <c r="JY19" s="60">
        <v>1.550157139216852E-2</v>
      </c>
      <c r="JZ19" s="60">
        <v>8.9728461657325072E-3</v>
      </c>
      <c r="KA19" s="60">
        <v>6.2642447208721202E-3</v>
      </c>
      <c r="KB19" s="60">
        <v>1.8571094219047327E-3</v>
      </c>
    </row>
    <row r="20" spans="1:288">
      <c r="A20" s="39" t="s">
        <v>49</v>
      </c>
      <c r="B20" s="77">
        <v>1118</v>
      </c>
      <c r="C20" s="78">
        <v>6.6057300867962212</v>
      </c>
      <c r="D20" s="77">
        <v>1839</v>
      </c>
      <c r="E20" s="78">
        <v>9.0235967791794849</v>
      </c>
      <c r="F20" s="78">
        <v>1.7446438406221561</v>
      </c>
      <c r="G20" s="77">
        <v>2625</v>
      </c>
      <c r="H20" s="78">
        <v>12.880337980068598</v>
      </c>
      <c r="I20" s="86">
        <v>-786</v>
      </c>
      <c r="J20" s="87">
        <v>-3.8567412008891111</v>
      </c>
      <c r="K20" s="112"/>
      <c r="L20" s="112"/>
      <c r="M20" s="112"/>
      <c r="N20" s="112"/>
      <c r="O20" s="112"/>
      <c r="P20" s="112"/>
      <c r="Q20" s="132">
        <v>169247</v>
      </c>
      <c r="R20" s="132">
        <v>203799</v>
      </c>
      <c r="S20" s="132">
        <v>951</v>
      </c>
      <c r="T20" s="132">
        <v>963</v>
      </c>
      <c r="U20" s="132">
        <v>1014</v>
      </c>
      <c r="V20" s="132">
        <v>969</v>
      </c>
      <c r="W20" s="132">
        <v>985</v>
      </c>
      <c r="X20" s="132">
        <v>866</v>
      </c>
      <c r="Y20" s="132">
        <v>860</v>
      </c>
      <c r="Z20" s="132">
        <v>866</v>
      </c>
      <c r="AA20" s="132">
        <v>814</v>
      </c>
      <c r="AB20" s="134">
        <v>898</v>
      </c>
      <c r="AC20" s="131">
        <v>884</v>
      </c>
      <c r="AD20" s="131">
        <v>936</v>
      </c>
      <c r="AE20" s="131">
        <v>943</v>
      </c>
      <c r="AF20" s="135">
        <v>1000</v>
      </c>
      <c r="AG20" s="131">
        <v>1074</v>
      </c>
      <c r="AH20" s="135">
        <v>1083</v>
      </c>
      <c r="AI20" s="131">
        <v>1158</v>
      </c>
      <c r="AJ20" s="132">
        <v>1182</v>
      </c>
      <c r="AK20" s="132">
        <v>1129</v>
      </c>
      <c r="AL20" s="132">
        <v>1184</v>
      </c>
      <c r="AM20" s="132">
        <v>1136</v>
      </c>
      <c r="AN20" s="132">
        <v>1113</v>
      </c>
      <c r="AO20" s="132">
        <v>1144</v>
      </c>
      <c r="AP20" s="132">
        <v>1050</v>
      </c>
      <c r="AQ20" s="132">
        <v>1161</v>
      </c>
      <c r="AR20" s="132">
        <v>1168</v>
      </c>
      <c r="AS20" s="132">
        <v>1199</v>
      </c>
      <c r="AT20" s="132">
        <v>1143</v>
      </c>
      <c r="AU20" s="132">
        <v>1172</v>
      </c>
      <c r="AV20" s="132">
        <v>1129</v>
      </c>
      <c r="AW20" s="132">
        <v>951</v>
      </c>
      <c r="AX20" s="132">
        <v>1036</v>
      </c>
      <c r="AY20" s="132">
        <v>992</v>
      </c>
      <c r="AZ20" s="132">
        <v>1047</v>
      </c>
      <c r="BA20" s="132">
        <v>951</v>
      </c>
      <c r="BB20" s="132">
        <v>934</v>
      </c>
      <c r="BC20" s="132">
        <v>893</v>
      </c>
      <c r="BD20" s="132">
        <v>831</v>
      </c>
      <c r="BE20" s="132">
        <v>901</v>
      </c>
      <c r="BF20" s="132">
        <v>849</v>
      </c>
      <c r="BG20" s="132">
        <v>897</v>
      </c>
      <c r="BH20" s="132">
        <v>911</v>
      </c>
      <c r="BI20" s="132">
        <v>972</v>
      </c>
      <c r="BJ20" s="132">
        <v>1007</v>
      </c>
      <c r="BK20" s="132">
        <v>1031</v>
      </c>
      <c r="BL20" s="132">
        <v>1134</v>
      </c>
      <c r="BM20" s="132">
        <v>1099</v>
      </c>
      <c r="BN20" s="132">
        <v>1092</v>
      </c>
      <c r="BO20" s="132">
        <v>1154</v>
      </c>
      <c r="BP20" s="132">
        <v>1134</v>
      </c>
      <c r="BQ20" s="132">
        <v>1071</v>
      </c>
      <c r="BR20" s="132">
        <v>1100</v>
      </c>
      <c r="BS20" s="132">
        <v>1017</v>
      </c>
      <c r="BT20" s="132">
        <v>1121</v>
      </c>
      <c r="BU20" s="132">
        <v>1158</v>
      </c>
      <c r="BV20" s="132">
        <v>1194</v>
      </c>
      <c r="BW20" s="132">
        <v>1134</v>
      </c>
      <c r="BX20" s="132">
        <v>1161</v>
      </c>
      <c r="BY20" s="132">
        <v>1104</v>
      </c>
      <c r="BZ20" s="132">
        <v>1202</v>
      </c>
      <c r="CA20" s="132">
        <v>1030</v>
      </c>
      <c r="CB20" s="132">
        <v>997</v>
      </c>
      <c r="CC20" s="132">
        <v>1071</v>
      </c>
      <c r="CD20" s="132">
        <v>1018</v>
      </c>
      <c r="CE20" s="132">
        <v>1025</v>
      </c>
      <c r="CF20" s="132">
        <v>952</v>
      </c>
      <c r="CG20" s="132">
        <v>851</v>
      </c>
      <c r="CH20" s="132">
        <v>877</v>
      </c>
      <c r="CI20" s="132">
        <v>852</v>
      </c>
      <c r="CJ20" s="132">
        <v>847</v>
      </c>
      <c r="CK20" s="132">
        <v>880</v>
      </c>
      <c r="CL20" s="132">
        <v>935</v>
      </c>
      <c r="CM20" s="132">
        <v>958</v>
      </c>
      <c r="CN20" s="132">
        <v>979</v>
      </c>
      <c r="CO20" s="132">
        <v>1079</v>
      </c>
      <c r="CP20" s="132">
        <v>1061</v>
      </c>
      <c r="CQ20" s="132">
        <v>1059</v>
      </c>
      <c r="CR20" s="132">
        <v>1101</v>
      </c>
      <c r="CS20" s="132">
        <v>1097</v>
      </c>
      <c r="CT20" s="132">
        <v>1051</v>
      </c>
      <c r="CU20" s="132">
        <v>1073</v>
      </c>
      <c r="CV20" s="132">
        <v>990</v>
      </c>
      <c r="CW20" s="132">
        <v>1098</v>
      </c>
      <c r="CX20" s="132">
        <v>1133</v>
      </c>
      <c r="CY20" s="132">
        <v>1165</v>
      </c>
      <c r="CZ20" s="132">
        <v>1120</v>
      </c>
      <c r="DA20" s="132">
        <v>1144</v>
      </c>
      <c r="DB20" s="132">
        <v>1096</v>
      </c>
      <c r="DC20" s="132">
        <v>1181</v>
      </c>
      <c r="DD20" s="132">
        <v>1060</v>
      </c>
      <c r="DE20" s="132">
        <v>951</v>
      </c>
      <c r="DF20" s="132">
        <v>1000</v>
      </c>
      <c r="DG20" s="132">
        <v>1003</v>
      </c>
      <c r="DH20" s="132">
        <v>1008</v>
      </c>
      <c r="DI20" s="132">
        <v>968</v>
      </c>
      <c r="DJ20" s="132">
        <v>900</v>
      </c>
      <c r="DK20" s="132">
        <v>877</v>
      </c>
      <c r="DL20" s="132">
        <v>849</v>
      </c>
      <c r="DM20" s="132">
        <v>858</v>
      </c>
      <c r="DN20" s="132">
        <v>874</v>
      </c>
      <c r="DO20" s="132">
        <v>891</v>
      </c>
      <c r="DP20" s="132">
        <v>924</v>
      </c>
      <c r="DQ20" s="132">
        <v>958</v>
      </c>
      <c r="DR20" s="132">
        <v>1004</v>
      </c>
      <c r="DS20" s="132">
        <v>1053</v>
      </c>
      <c r="DT20" s="132">
        <v>1109</v>
      </c>
      <c r="DU20" s="132">
        <v>1129</v>
      </c>
      <c r="DV20" s="132">
        <v>1137</v>
      </c>
      <c r="DW20" s="132">
        <v>1142</v>
      </c>
      <c r="DX20" s="132">
        <v>1159</v>
      </c>
      <c r="DY20" s="132">
        <v>1104</v>
      </c>
      <c r="DZ20" s="132">
        <v>1107</v>
      </c>
      <c r="EA20" s="132">
        <v>1081</v>
      </c>
      <c r="EB20" s="132">
        <v>1086</v>
      </c>
      <c r="EC20" s="132">
        <v>1160</v>
      </c>
      <c r="ED20" s="132">
        <v>1181</v>
      </c>
      <c r="EE20" s="132">
        <v>1167</v>
      </c>
      <c r="EF20" s="132">
        <v>1152</v>
      </c>
      <c r="EG20" s="132">
        <v>1138</v>
      </c>
      <c r="EH20" s="132">
        <v>1166</v>
      </c>
      <c r="EI20" s="132">
        <v>991</v>
      </c>
      <c r="EJ20" s="132">
        <v>1017</v>
      </c>
      <c r="EK20" s="132">
        <v>1032</v>
      </c>
      <c r="EL20" s="132">
        <v>1033</v>
      </c>
      <c r="EM20" s="132">
        <v>988</v>
      </c>
      <c r="EN20" s="132">
        <v>943</v>
      </c>
      <c r="EO20" s="132">
        <v>872</v>
      </c>
      <c r="EP20" s="132">
        <v>854</v>
      </c>
      <c r="EQ20" s="132">
        <v>877</v>
      </c>
      <c r="ER20" s="132">
        <v>848</v>
      </c>
      <c r="ES20" s="132">
        <v>889</v>
      </c>
      <c r="ET20" s="132">
        <v>923</v>
      </c>
      <c r="EU20" s="132">
        <v>965</v>
      </c>
      <c r="EV20" s="132">
        <v>993</v>
      </c>
      <c r="EW20" s="132">
        <v>1055</v>
      </c>
      <c r="EX20" s="132">
        <v>1098</v>
      </c>
      <c r="EY20" s="132">
        <v>1079</v>
      </c>
      <c r="EZ20" s="132">
        <v>1097</v>
      </c>
      <c r="FA20" s="132">
        <v>1126</v>
      </c>
      <c r="FB20" s="132">
        <v>1093</v>
      </c>
      <c r="FC20" s="132">
        <v>1072</v>
      </c>
      <c r="FD20" s="132">
        <v>1045</v>
      </c>
      <c r="FE20" s="132">
        <v>1058</v>
      </c>
      <c r="FF20" s="132">
        <v>1127</v>
      </c>
      <c r="FG20" s="132">
        <v>1162</v>
      </c>
      <c r="FH20" s="132">
        <v>1157</v>
      </c>
      <c r="FI20" s="132">
        <v>1139</v>
      </c>
      <c r="FJ20" s="132">
        <v>1129</v>
      </c>
      <c r="FK20" s="132">
        <v>1143</v>
      </c>
      <c r="FL20" s="132">
        <v>1131</v>
      </c>
      <c r="FM20" s="132">
        <v>0</v>
      </c>
      <c r="FN20" s="132">
        <v>4</v>
      </c>
      <c r="FO20" s="132">
        <v>5</v>
      </c>
      <c r="FP20" s="132">
        <v>8</v>
      </c>
      <c r="FQ20" s="132">
        <v>15</v>
      </c>
      <c r="FR20" s="132">
        <v>16</v>
      </c>
      <c r="FS20" s="132">
        <v>18</v>
      </c>
      <c r="FT20" s="132">
        <v>20</v>
      </c>
      <c r="FU20" s="132">
        <v>39</v>
      </c>
      <c r="FV20" s="132">
        <v>59</v>
      </c>
      <c r="FW20" s="132">
        <v>77</v>
      </c>
      <c r="FX20" s="132">
        <v>74</v>
      </c>
      <c r="FY20" s="132">
        <v>104</v>
      </c>
      <c r="FZ20" s="132">
        <v>134</v>
      </c>
      <c r="GA20" s="132">
        <v>153</v>
      </c>
      <c r="GB20" s="132">
        <v>179</v>
      </c>
      <c r="GC20" s="132">
        <v>143</v>
      </c>
      <c r="GD20" s="132">
        <v>149</v>
      </c>
      <c r="GE20" s="132">
        <v>120</v>
      </c>
      <c r="GF20" s="132">
        <v>110</v>
      </c>
      <c r="GG20" s="132">
        <v>99</v>
      </c>
      <c r="GH20" s="132">
        <v>70</v>
      </c>
      <c r="GI20" s="132">
        <v>68</v>
      </c>
      <c r="GJ20" s="132">
        <v>44</v>
      </c>
      <c r="GK20" s="132">
        <v>42</v>
      </c>
      <c r="GL20" s="132">
        <v>39</v>
      </c>
      <c r="GM20" s="132">
        <v>19</v>
      </c>
      <c r="GN20" s="132">
        <v>14</v>
      </c>
      <c r="GO20" s="132">
        <v>9</v>
      </c>
      <c r="GP20" s="132">
        <v>3</v>
      </c>
      <c r="GQ20" s="132">
        <v>0</v>
      </c>
      <c r="GR20" s="132">
        <v>5</v>
      </c>
      <c r="GS20" s="132">
        <v>5</v>
      </c>
      <c r="GT20" s="132">
        <v>7</v>
      </c>
      <c r="GU20" s="132">
        <v>16</v>
      </c>
      <c r="GV20" s="132">
        <v>13</v>
      </c>
      <c r="GW20" s="132">
        <v>21</v>
      </c>
      <c r="GX20" s="132">
        <v>31</v>
      </c>
      <c r="GY20" s="132">
        <v>41</v>
      </c>
      <c r="GZ20" s="132">
        <v>48</v>
      </c>
      <c r="HA20" s="132">
        <v>56</v>
      </c>
      <c r="HB20" s="132">
        <v>64</v>
      </c>
      <c r="HC20" s="132">
        <v>101</v>
      </c>
      <c r="HD20" s="132">
        <v>123</v>
      </c>
      <c r="HE20" s="132">
        <v>146</v>
      </c>
      <c r="HF20" s="132">
        <v>153</v>
      </c>
      <c r="HG20" s="132">
        <v>142</v>
      </c>
      <c r="HH20" s="132">
        <v>131</v>
      </c>
      <c r="HI20" s="132">
        <v>121</v>
      </c>
      <c r="HJ20" s="132">
        <v>92</v>
      </c>
      <c r="HK20" s="132">
        <v>92</v>
      </c>
      <c r="HL20" s="132">
        <v>63</v>
      </c>
      <c r="HM20" s="132">
        <v>60</v>
      </c>
      <c r="HN20" s="132">
        <v>52</v>
      </c>
      <c r="HO20" s="132">
        <v>34</v>
      </c>
      <c r="HP20" s="132">
        <v>20</v>
      </c>
      <c r="HQ20" s="132">
        <v>18</v>
      </c>
      <c r="HR20" s="132">
        <v>9</v>
      </c>
      <c r="HS20" s="132">
        <v>8</v>
      </c>
      <c r="HT20" s="132">
        <v>3</v>
      </c>
      <c r="HU20" s="60">
        <v>0</v>
      </c>
      <c r="HV20" s="60">
        <v>4.0000000000000001E-3</v>
      </c>
      <c r="HW20" s="60">
        <v>4.9850448654037887E-3</v>
      </c>
      <c r="HX20" s="60">
        <v>7.9365079365079361E-3</v>
      </c>
      <c r="HY20" s="60">
        <v>1.5495867768595042E-2</v>
      </c>
      <c r="HZ20" s="60">
        <v>1.7777777777777778E-2</v>
      </c>
      <c r="IA20" s="60">
        <v>2.0524515393386546E-2</v>
      </c>
      <c r="IB20" s="60">
        <v>2.3557126030624265E-2</v>
      </c>
      <c r="IC20" s="60">
        <v>4.5454545454545456E-2</v>
      </c>
      <c r="ID20" s="60">
        <v>6.7505720823798632E-2</v>
      </c>
      <c r="IE20" s="60">
        <v>8.6419753086419748E-2</v>
      </c>
      <c r="IF20" s="60">
        <v>8.0086580086580081E-2</v>
      </c>
      <c r="IG20" s="60">
        <v>0.10855949895615867</v>
      </c>
      <c r="IH20" s="60">
        <v>0.13346613545816732</v>
      </c>
      <c r="II20" s="60">
        <v>0.14529914529914531</v>
      </c>
      <c r="IJ20" s="60">
        <v>0.16140667267808836</v>
      </c>
      <c r="IK20" s="60">
        <v>0.12666076173604959</v>
      </c>
      <c r="IL20" s="60">
        <v>0.13104661389621811</v>
      </c>
      <c r="IM20" s="60">
        <v>0.10507880910683012</v>
      </c>
      <c r="IN20" s="60">
        <v>9.4909404659188956E-2</v>
      </c>
      <c r="IO20" s="60">
        <v>8.9673913043478257E-2</v>
      </c>
      <c r="IP20" s="60">
        <v>6.323396567299007E-2</v>
      </c>
      <c r="IQ20" s="60">
        <v>6.290471785383904E-2</v>
      </c>
      <c r="IR20" s="60">
        <v>4.0515653775322284E-2</v>
      </c>
      <c r="IS20" s="60">
        <v>3.6206896551724141E-2</v>
      </c>
      <c r="IT20" s="60">
        <v>3.3022861981371721E-2</v>
      </c>
      <c r="IU20" s="60">
        <v>1.6281062553556127E-2</v>
      </c>
      <c r="IV20" s="60">
        <v>1.2152777777777778E-2</v>
      </c>
      <c r="IW20" s="60">
        <v>7.9086115992970125E-3</v>
      </c>
      <c r="IX20" s="60">
        <v>2.5728987993138938E-3</v>
      </c>
      <c r="IY20" s="60">
        <v>0</v>
      </c>
      <c r="IZ20" s="60">
        <v>4.9029880017838817E-3</v>
      </c>
      <c r="JA20" s="60">
        <v>4.831723641292837E-3</v>
      </c>
      <c r="JB20" s="60">
        <v>6.7578647792254504E-3</v>
      </c>
      <c r="JC20" s="60">
        <v>1.6150085175106747E-2</v>
      </c>
      <c r="JD20" s="60">
        <v>1.3748123938830265E-2</v>
      </c>
      <c r="JE20" s="60">
        <v>2.4016769439013388E-2</v>
      </c>
      <c r="JF20" s="60">
        <v>3.620058611996263E-2</v>
      </c>
      <c r="JG20" s="60">
        <v>4.6622552043416761E-2</v>
      </c>
      <c r="JH20" s="60">
        <v>5.6449118465821221E-2</v>
      </c>
      <c r="JI20" s="60">
        <v>6.2820016350415217E-2</v>
      </c>
      <c r="JJ20" s="60">
        <v>6.9149660468062688E-2</v>
      </c>
      <c r="JK20" s="60">
        <v>0.10437724737393471</v>
      </c>
      <c r="JL20" s="60">
        <v>0.12352863487032176</v>
      </c>
      <c r="JM20" s="60">
        <v>0.1380105145935307</v>
      </c>
      <c r="JN20" s="60">
        <v>0.13896354026695332</v>
      </c>
      <c r="JO20" s="60">
        <v>0.13124376446517472</v>
      </c>
      <c r="JP20" s="60">
        <v>0.11909031586393093</v>
      </c>
      <c r="JQ20" s="60">
        <v>0.10716642886954159</v>
      </c>
      <c r="JR20" s="60">
        <v>8.3942025507576776E-2</v>
      </c>
      <c r="JS20" s="60">
        <v>8.5586412201288639E-2</v>
      </c>
      <c r="JT20" s="60">
        <v>6.0122362538238293E-2</v>
      </c>
      <c r="JU20" s="60">
        <v>5.655582757445226E-2</v>
      </c>
      <c r="JV20" s="60">
        <v>4.6014129101391091E-2</v>
      </c>
      <c r="JW20" s="60">
        <v>2.9179951656744071E-2</v>
      </c>
      <c r="JX20" s="60">
        <v>1.7238854962192594E-2</v>
      </c>
      <c r="JY20" s="60">
        <v>1.5760157745505838E-2</v>
      </c>
      <c r="JZ20" s="60">
        <v>7.9498758512538299E-3</v>
      </c>
      <c r="KA20" s="60">
        <v>6.980001816712802E-3</v>
      </c>
      <c r="KB20" s="60">
        <v>2.6452725717847252E-3</v>
      </c>
    </row>
    <row r="21" spans="1:288">
      <c r="A21" s="39" t="s">
        <v>50</v>
      </c>
      <c r="B21" s="77">
        <v>1069</v>
      </c>
      <c r="C21" s="78">
        <v>4.5958529842949947</v>
      </c>
      <c r="D21" s="77">
        <v>2532</v>
      </c>
      <c r="E21" s="78">
        <v>9.029957203994293</v>
      </c>
      <c r="F21" s="78">
        <v>1.6327432335691359</v>
      </c>
      <c r="G21" s="77">
        <v>3204</v>
      </c>
      <c r="H21" s="78">
        <v>11.426533523537802</v>
      </c>
      <c r="I21" s="86">
        <v>-672</v>
      </c>
      <c r="J21" s="87">
        <v>-2.3965763195435095</v>
      </c>
      <c r="K21" s="112"/>
      <c r="L21" s="112"/>
      <c r="M21" s="112"/>
      <c r="N21" s="112"/>
      <c r="O21" s="112"/>
      <c r="P21" s="112"/>
      <c r="Q21" s="132">
        <v>232601</v>
      </c>
      <c r="R21" s="132">
        <v>280400</v>
      </c>
      <c r="S21" s="132">
        <v>1260</v>
      </c>
      <c r="T21" s="132">
        <v>1307</v>
      </c>
      <c r="U21" s="132">
        <v>1306</v>
      </c>
      <c r="V21" s="132">
        <v>1331</v>
      </c>
      <c r="W21" s="132">
        <v>1223</v>
      </c>
      <c r="X21" s="132">
        <v>1238</v>
      </c>
      <c r="Y21" s="132">
        <v>1228</v>
      </c>
      <c r="Z21" s="132">
        <v>1131</v>
      </c>
      <c r="AA21" s="132">
        <v>1167</v>
      </c>
      <c r="AB21" s="134">
        <v>1248</v>
      </c>
      <c r="AC21" s="131">
        <v>1290</v>
      </c>
      <c r="AD21" s="131">
        <v>1315</v>
      </c>
      <c r="AE21" s="131">
        <v>1338</v>
      </c>
      <c r="AF21" s="135">
        <v>1367</v>
      </c>
      <c r="AG21" s="131">
        <v>1421</v>
      </c>
      <c r="AH21" s="135">
        <v>1576</v>
      </c>
      <c r="AI21" s="131">
        <v>1648</v>
      </c>
      <c r="AJ21" s="132">
        <v>1724</v>
      </c>
      <c r="AK21" s="132">
        <v>1791</v>
      </c>
      <c r="AL21" s="132">
        <v>1802</v>
      </c>
      <c r="AM21" s="132">
        <v>1739</v>
      </c>
      <c r="AN21" s="132">
        <v>1774</v>
      </c>
      <c r="AO21" s="132">
        <v>1630</v>
      </c>
      <c r="AP21" s="132">
        <v>1826</v>
      </c>
      <c r="AQ21" s="132">
        <v>1915</v>
      </c>
      <c r="AR21" s="132">
        <v>1886</v>
      </c>
      <c r="AS21" s="132">
        <v>1828</v>
      </c>
      <c r="AT21" s="132">
        <v>1767</v>
      </c>
      <c r="AU21" s="132">
        <v>1809</v>
      </c>
      <c r="AV21" s="132">
        <v>1829</v>
      </c>
      <c r="AW21" s="132">
        <v>1299</v>
      </c>
      <c r="AX21" s="132">
        <v>1312</v>
      </c>
      <c r="AY21" s="132">
        <v>1366</v>
      </c>
      <c r="AZ21" s="132">
        <v>1284</v>
      </c>
      <c r="BA21" s="132">
        <v>1292</v>
      </c>
      <c r="BB21" s="132">
        <v>1289</v>
      </c>
      <c r="BC21" s="132">
        <v>1157</v>
      </c>
      <c r="BD21" s="132">
        <v>1165</v>
      </c>
      <c r="BE21" s="132">
        <v>1207</v>
      </c>
      <c r="BF21" s="132">
        <v>1238</v>
      </c>
      <c r="BG21" s="132">
        <v>1273</v>
      </c>
      <c r="BH21" s="132">
        <v>1263</v>
      </c>
      <c r="BI21" s="132">
        <v>1291</v>
      </c>
      <c r="BJ21" s="132">
        <v>1304</v>
      </c>
      <c r="BK21" s="132">
        <v>1474</v>
      </c>
      <c r="BL21" s="132">
        <v>1589</v>
      </c>
      <c r="BM21" s="132">
        <v>1613</v>
      </c>
      <c r="BN21" s="132">
        <v>1698</v>
      </c>
      <c r="BO21" s="132">
        <v>1715</v>
      </c>
      <c r="BP21" s="132">
        <v>1671</v>
      </c>
      <c r="BQ21" s="132">
        <v>1691</v>
      </c>
      <c r="BR21" s="132">
        <v>1596</v>
      </c>
      <c r="BS21" s="132">
        <v>1793</v>
      </c>
      <c r="BT21" s="132">
        <v>1861</v>
      </c>
      <c r="BU21" s="132">
        <v>1868</v>
      </c>
      <c r="BV21" s="132">
        <v>1811</v>
      </c>
      <c r="BW21" s="132">
        <v>1746</v>
      </c>
      <c r="BX21" s="132">
        <v>1777</v>
      </c>
      <c r="BY21" s="132">
        <v>1825</v>
      </c>
      <c r="BZ21" s="132">
        <v>1680</v>
      </c>
      <c r="CA21" s="132">
        <v>1322</v>
      </c>
      <c r="CB21" s="132">
        <v>1383</v>
      </c>
      <c r="CC21" s="132">
        <v>1304</v>
      </c>
      <c r="CD21" s="132">
        <v>1388</v>
      </c>
      <c r="CE21" s="132">
        <v>1369</v>
      </c>
      <c r="CF21" s="132">
        <v>1216</v>
      </c>
      <c r="CG21" s="132">
        <v>1203</v>
      </c>
      <c r="CH21" s="132">
        <v>1229</v>
      </c>
      <c r="CI21" s="132">
        <v>1250</v>
      </c>
      <c r="CJ21" s="132">
        <v>1233</v>
      </c>
      <c r="CK21" s="132">
        <v>1221</v>
      </c>
      <c r="CL21" s="132">
        <v>1252</v>
      </c>
      <c r="CM21" s="132">
        <v>1277</v>
      </c>
      <c r="CN21" s="132">
        <v>1432</v>
      </c>
      <c r="CO21" s="132">
        <v>1534</v>
      </c>
      <c r="CP21" s="132">
        <v>1542</v>
      </c>
      <c r="CQ21" s="132">
        <v>1611</v>
      </c>
      <c r="CR21" s="132">
        <v>1646</v>
      </c>
      <c r="CS21" s="132">
        <v>1622</v>
      </c>
      <c r="CT21" s="132">
        <v>1650</v>
      </c>
      <c r="CU21" s="132">
        <v>1544</v>
      </c>
      <c r="CV21" s="132">
        <v>1745</v>
      </c>
      <c r="CW21" s="132">
        <v>1838</v>
      </c>
      <c r="CX21" s="132">
        <v>1830</v>
      </c>
      <c r="CY21" s="132">
        <v>1798</v>
      </c>
      <c r="CZ21" s="132">
        <v>1740</v>
      </c>
      <c r="DA21" s="132">
        <v>1760</v>
      </c>
      <c r="DB21" s="132">
        <v>1818</v>
      </c>
      <c r="DC21" s="132">
        <v>1659</v>
      </c>
      <c r="DD21" s="132">
        <v>1649</v>
      </c>
      <c r="DE21" s="132">
        <v>1280</v>
      </c>
      <c r="DF21" s="132">
        <v>1310</v>
      </c>
      <c r="DG21" s="132">
        <v>1336</v>
      </c>
      <c r="DH21" s="132">
        <v>1308</v>
      </c>
      <c r="DI21" s="132">
        <v>1258</v>
      </c>
      <c r="DJ21" s="132">
        <v>1264</v>
      </c>
      <c r="DK21" s="132">
        <v>1193</v>
      </c>
      <c r="DL21" s="132">
        <v>1148</v>
      </c>
      <c r="DM21" s="132">
        <v>1187</v>
      </c>
      <c r="DN21" s="132">
        <v>1243</v>
      </c>
      <c r="DO21" s="132">
        <v>1282</v>
      </c>
      <c r="DP21" s="132">
        <v>1289</v>
      </c>
      <c r="DQ21" s="132">
        <v>1315</v>
      </c>
      <c r="DR21" s="132">
        <v>1336</v>
      </c>
      <c r="DS21" s="132">
        <v>1448</v>
      </c>
      <c r="DT21" s="132">
        <v>1583</v>
      </c>
      <c r="DU21" s="132">
        <v>1631</v>
      </c>
      <c r="DV21" s="132">
        <v>1711</v>
      </c>
      <c r="DW21" s="132">
        <v>1753</v>
      </c>
      <c r="DX21" s="132">
        <v>1737</v>
      </c>
      <c r="DY21" s="132">
        <v>1715</v>
      </c>
      <c r="DZ21" s="132">
        <v>1685</v>
      </c>
      <c r="EA21" s="132">
        <v>1712</v>
      </c>
      <c r="EB21" s="132">
        <v>1844</v>
      </c>
      <c r="EC21" s="132">
        <v>1892</v>
      </c>
      <c r="ED21" s="132">
        <v>1849</v>
      </c>
      <c r="EE21" s="132">
        <v>1787</v>
      </c>
      <c r="EF21" s="132">
        <v>1772</v>
      </c>
      <c r="EG21" s="132">
        <v>1817</v>
      </c>
      <c r="EH21" s="132">
        <v>1755</v>
      </c>
      <c r="EI21" s="132">
        <v>1311</v>
      </c>
      <c r="EJ21" s="132">
        <v>1348</v>
      </c>
      <c r="EK21" s="132">
        <v>1335</v>
      </c>
      <c r="EL21" s="132">
        <v>1336</v>
      </c>
      <c r="EM21" s="132">
        <v>1331</v>
      </c>
      <c r="EN21" s="132">
        <v>1253</v>
      </c>
      <c r="EO21" s="132">
        <v>1180</v>
      </c>
      <c r="EP21" s="132">
        <v>1197</v>
      </c>
      <c r="EQ21" s="132">
        <v>1229</v>
      </c>
      <c r="ER21" s="132">
        <v>1236</v>
      </c>
      <c r="ES21" s="132">
        <v>1247</v>
      </c>
      <c r="ET21" s="132">
        <v>1258</v>
      </c>
      <c r="EU21" s="132">
        <v>1284</v>
      </c>
      <c r="EV21" s="132">
        <v>1368</v>
      </c>
      <c r="EW21" s="132">
        <v>1504</v>
      </c>
      <c r="EX21" s="132">
        <v>1566</v>
      </c>
      <c r="EY21" s="132">
        <v>1612</v>
      </c>
      <c r="EZ21" s="132">
        <v>1672</v>
      </c>
      <c r="FA21" s="132">
        <v>1669</v>
      </c>
      <c r="FB21" s="132">
        <v>1661</v>
      </c>
      <c r="FC21" s="132">
        <v>1618</v>
      </c>
      <c r="FD21" s="132">
        <v>1671</v>
      </c>
      <c r="FE21" s="132">
        <v>1816</v>
      </c>
      <c r="FF21" s="132">
        <v>1846</v>
      </c>
      <c r="FG21" s="132">
        <v>1833</v>
      </c>
      <c r="FH21" s="132">
        <v>1776</v>
      </c>
      <c r="FI21" s="132">
        <v>1753</v>
      </c>
      <c r="FJ21" s="132">
        <v>1798</v>
      </c>
      <c r="FK21" s="132">
        <v>1742</v>
      </c>
      <c r="FL21" s="132">
        <v>1665</v>
      </c>
      <c r="FM21" s="132">
        <v>0</v>
      </c>
      <c r="FN21" s="132">
        <v>2</v>
      </c>
      <c r="FO21" s="132">
        <v>2</v>
      </c>
      <c r="FP21" s="132">
        <v>10</v>
      </c>
      <c r="FQ21" s="132">
        <v>6</v>
      </c>
      <c r="FR21" s="132">
        <v>16</v>
      </c>
      <c r="FS21" s="132">
        <v>36</v>
      </c>
      <c r="FT21" s="132">
        <v>23</v>
      </c>
      <c r="FU21" s="132">
        <v>47</v>
      </c>
      <c r="FV21" s="132">
        <v>64</v>
      </c>
      <c r="FW21" s="132">
        <v>92</v>
      </c>
      <c r="FX21" s="132">
        <v>101</v>
      </c>
      <c r="FY21" s="132">
        <v>140</v>
      </c>
      <c r="FZ21" s="132">
        <v>148</v>
      </c>
      <c r="GA21" s="132">
        <v>173</v>
      </c>
      <c r="GB21" s="132">
        <v>196</v>
      </c>
      <c r="GC21" s="132">
        <v>210</v>
      </c>
      <c r="GD21" s="132">
        <v>212</v>
      </c>
      <c r="GE21" s="132">
        <v>227</v>
      </c>
      <c r="GF21" s="132">
        <v>183</v>
      </c>
      <c r="GG21" s="132">
        <v>161</v>
      </c>
      <c r="GH21" s="132">
        <v>126</v>
      </c>
      <c r="GI21" s="132">
        <v>101</v>
      </c>
      <c r="GJ21" s="132">
        <v>84</v>
      </c>
      <c r="GK21" s="132">
        <v>68</v>
      </c>
      <c r="GL21" s="132">
        <v>56</v>
      </c>
      <c r="GM21" s="132">
        <v>20</v>
      </c>
      <c r="GN21" s="132">
        <v>16</v>
      </c>
      <c r="GO21" s="132">
        <v>8</v>
      </c>
      <c r="GP21" s="132">
        <v>2</v>
      </c>
      <c r="GQ21" s="132">
        <v>2</v>
      </c>
      <c r="GR21" s="132">
        <v>0</v>
      </c>
      <c r="GS21" s="132">
        <v>8</v>
      </c>
      <c r="GT21" s="132">
        <v>7</v>
      </c>
      <c r="GU21" s="132">
        <v>18</v>
      </c>
      <c r="GV21" s="132">
        <v>27</v>
      </c>
      <c r="GW21" s="132">
        <v>21</v>
      </c>
      <c r="GX21" s="132">
        <v>32</v>
      </c>
      <c r="GY21" s="132">
        <v>53</v>
      </c>
      <c r="GZ21" s="132">
        <v>54</v>
      </c>
      <c r="HA21" s="132">
        <v>84</v>
      </c>
      <c r="HB21" s="132">
        <v>94</v>
      </c>
      <c r="HC21" s="132">
        <v>118</v>
      </c>
      <c r="HD21" s="132">
        <v>125</v>
      </c>
      <c r="HE21" s="132">
        <v>171</v>
      </c>
      <c r="HF21" s="132">
        <v>173</v>
      </c>
      <c r="HG21" s="132">
        <v>203</v>
      </c>
      <c r="HH21" s="132">
        <v>181</v>
      </c>
      <c r="HI21" s="132">
        <v>193</v>
      </c>
      <c r="HJ21" s="132">
        <v>184</v>
      </c>
      <c r="HK21" s="132">
        <v>142</v>
      </c>
      <c r="HL21" s="132">
        <v>113</v>
      </c>
      <c r="HM21" s="132">
        <v>123</v>
      </c>
      <c r="HN21" s="132">
        <v>97</v>
      </c>
      <c r="HO21" s="132">
        <v>60</v>
      </c>
      <c r="HP21" s="132">
        <v>42</v>
      </c>
      <c r="HQ21" s="132">
        <v>25</v>
      </c>
      <c r="HR21" s="132">
        <v>9</v>
      </c>
      <c r="HS21" s="132">
        <v>11</v>
      </c>
      <c r="HT21" s="132">
        <v>3</v>
      </c>
      <c r="HU21" s="60">
        <v>0</v>
      </c>
      <c r="HV21" s="60">
        <v>1.5267175572519084E-3</v>
      </c>
      <c r="HW21" s="60">
        <v>1.4970059880239522E-3</v>
      </c>
      <c r="HX21" s="60">
        <v>7.6452599388379203E-3</v>
      </c>
      <c r="HY21" s="60">
        <v>4.7694753577106515E-3</v>
      </c>
      <c r="HZ21" s="60">
        <v>1.2658227848101266E-2</v>
      </c>
      <c r="IA21" s="60">
        <v>3.0176026823134954E-2</v>
      </c>
      <c r="IB21" s="60">
        <v>2.0034843205574911E-2</v>
      </c>
      <c r="IC21" s="60">
        <v>3.9595619208087615E-2</v>
      </c>
      <c r="ID21" s="60">
        <v>5.1488334674175379E-2</v>
      </c>
      <c r="IE21" s="60">
        <v>7.1762870514820595E-2</v>
      </c>
      <c r="IF21" s="60">
        <v>7.8355314197051981E-2</v>
      </c>
      <c r="IG21" s="60">
        <v>0.10646387832699619</v>
      </c>
      <c r="IH21" s="60">
        <v>0.11077844311377245</v>
      </c>
      <c r="II21" s="60">
        <v>0.11947513812154696</v>
      </c>
      <c r="IJ21" s="60">
        <v>0.12381554011370816</v>
      </c>
      <c r="IK21" s="60">
        <v>0.12875536480686695</v>
      </c>
      <c r="IL21" s="60">
        <v>0.12390414962010521</v>
      </c>
      <c r="IM21" s="60">
        <v>0.12949229891614375</v>
      </c>
      <c r="IN21" s="60">
        <v>0.10535405872193437</v>
      </c>
      <c r="IO21" s="60">
        <v>9.3877551020408165E-2</v>
      </c>
      <c r="IP21" s="60">
        <v>7.4777448071216612E-2</v>
      </c>
      <c r="IQ21" s="60">
        <v>5.8995327102803738E-2</v>
      </c>
      <c r="IR21" s="60">
        <v>4.5553145336225599E-2</v>
      </c>
      <c r="IS21" s="60">
        <v>3.5940803382663845E-2</v>
      </c>
      <c r="IT21" s="60">
        <v>3.028664142779881E-2</v>
      </c>
      <c r="IU21" s="60">
        <v>1.119194180190263E-2</v>
      </c>
      <c r="IV21" s="60">
        <v>9.0293453724604959E-3</v>
      </c>
      <c r="IW21" s="60">
        <v>4.4028618602091358E-3</v>
      </c>
      <c r="IX21" s="60">
        <v>1.1396011396011395E-3</v>
      </c>
      <c r="IY21" s="60">
        <v>1.5213848353361427E-3</v>
      </c>
      <c r="IZ21" s="60">
        <v>0</v>
      </c>
      <c r="JA21" s="60">
        <v>5.976136386893433E-3</v>
      </c>
      <c r="JB21" s="60">
        <v>5.2252053270508162E-3</v>
      </c>
      <c r="JC21" s="60">
        <v>1.3486716507987337E-2</v>
      </c>
      <c r="JD21" s="60">
        <v>2.1489409024897623E-2</v>
      </c>
      <c r="JE21" s="60">
        <v>1.7747985551542094E-2</v>
      </c>
      <c r="JF21" s="60">
        <v>2.666045806684288E-2</v>
      </c>
      <c r="JG21" s="60">
        <v>4.3006664977079417E-2</v>
      </c>
      <c r="JH21" s="60">
        <v>4.3569950660512495E-2</v>
      </c>
      <c r="JI21" s="60">
        <v>6.7177619729974894E-2</v>
      </c>
      <c r="JJ21" s="60">
        <v>7.4517622733630454E-2</v>
      </c>
      <c r="JK21" s="60">
        <v>9.1649217779139633E-2</v>
      </c>
      <c r="JL21" s="60">
        <v>9.1124612533154375E-2</v>
      </c>
      <c r="JM21" s="60">
        <v>0.11338616149284966</v>
      </c>
      <c r="JN21" s="60">
        <v>0.11017070396192311</v>
      </c>
      <c r="JO21" s="60">
        <v>0.12558644862981191</v>
      </c>
      <c r="JP21" s="60">
        <v>0.10795781368473344</v>
      </c>
      <c r="JQ21" s="60">
        <v>0.11532215553962158</v>
      </c>
      <c r="JR21" s="60">
        <v>0.1104739721610854</v>
      </c>
      <c r="JS21" s="60">
        <v>8.7522881247171502E-2</v>
      </c>
      <c r="JT21" s="60">
        <v>6.7439411628127527E-2</v>
      </c>
      <c r="JU21" s="60">
        <v>6.7546219397703472E-2</v>
      </c>
      <c r="JV21" s="60">
        <v>5.2402477073453753E-2</v>
      </c>
      <c r="JW21" s="60">
        <v>3.2643789183726402E-2</v>
      </c>
      <c r="JX21" s="60">
        <v>2.3584034854526658E-2</v>
      </c>
      <c r="JY21" s="60">
        <v>1.4222301191711945E-2</v>
      </c>
      <c r="JZ21" s="60">
        <v>4.9918853370776277E-3</v>
      </c>
      <c r="KA21" s="60">
        <v>6.2973279880546825E-3</v>
      </c>
      <c r="KB21" s="60">
        <v>1.7968788460591739E-3</v>
      </c>
    </row>
    <row r="22" spans="1:288">
      <c r="A22" s="39" t="s">
        <v>51</v>
      </c>
      <c r="B22" s="77">
        <v>642</v>
      </c>
      <c r="C22" s="78">
        <v>5.8513644069341408</v>
      </c>
      <c r="D22" s="77">
        <v>1076</v>
      </c>
      <c r="E22" s="78">
        <v>8.2235962183685807</v>
      </c>
      <c r="F22" s="78">
        <v>1.5780375271814275</v>
      </c>
      <c r="G22" s="77">
        <v>1742</v>
      </c>
      <c r="H22" s="78">
        <v>13.313665996652476</v>
      </c>
      <c r="I22" s="86">
        <v>-666</v>
      </c>
      <c r="J22" s="87">
        <v>-5.0900697782838975</v>
      </c>
      <c r="K22" s="112"/>
      <c r="L22" s="112"/>
      <c r="M22" s="112"/>
      <c r="N22" s="112"/>
      <c r="O22" s="112"/>
      <c r="P22" s="112"/>
      <c r="Q22" s="132">
        <v>109718</v>
      </c>
      <c r="R22" s="132">
        <v>130843</v>
      </c>
      <c r="S22" s="132">
        <v>582</v>
      </c>
      <c r="T22" s="132">
        <v>578</v>
      </c>
      <c r="U22" s="132">
        <v>654</v>
      </c>
      <c r="V22" s="132">
        <v>623</v>
      </c>
      <c r="W22" s="132">
        <v>618</v>
      </c>
      <c r="X22" s="132">
        <v>582</v>
      </c>
      <c r="Y22" s="132">
        <v>564</v>
      </c>
      <c r="Z22" s="132">
        <v>606</v>
      </c>
      <c r="AA22" s="132">
        <v>558</v>
      </c>
      <c r="AB22" s="134">
        <v>549</v>
      </c>
      <c r="AC22" s="131">
        <v>610</v>
      </c>
      <c r="AD22" s="131">
        <v>599</v>
      </c>
      <c r="AE22" s="131">
        <v>606</v>
      </c>
      <c r="AF22" s="135">
        <v>693</v>
      </c>
      <c r="AG22" s="131">
        <v>637</v>
      </c>
      <c r="AH22" s="135">
        <v>672</v>
      </c>
      <c r="AI22" s="131">
        <v>759</v>
      </c>
      <c r="AJ22" s="132">
        <v>709</v>
      </c>
      <c r="AK22" s="132">
        <v>766</v>
      </c>
      <c r="AL22" s="132">
        <v>770</v>
      </c>
      <c r="AM22" s="132">
        <v>737</v>
      </c>
      <c r="AN22" s="132">
        <v>731</v>
      </c>
      <c r="AO22" s="132">
        <v>715</v>
      </c>
      <c r="AP22" s="132">
        <v>702</v>
      </c>
      <c r="AQ22" s="132">
        <v>737</v>
      </c>
      <c r="AR22" s="132">
        <v>706</v>
      </c>
      <c r="AS22" s="132">
        <v>734</v>
      </c>
      <c r="AT22" s="132">
        <v>726</v>
      </c>
      <c r="AU22" s="132">
        <v>778</v>
      </c>
      <c r="AV22" s="132">
        <v>713</v>
      </c>
      <c r="AW22" s="132">
        <v>574</v>
      </c>
      <c r="AX22" s="132">
        <v>646</v>
      </c>
      <c r="AY22" s="132">
        <v>630</v>
      </c>
      <c r="AZ22" s="132">
        <v>650</v>
      </c>
      <c r="BA22" s="132">
        <v>627</v>
      </c>
      <c r="BB22" s="132">
        <v>607</v>
      </c>
      <c r="BC22" s="132">
        <v>609</v>
      </c>
      <c r="BD22" s="132">
        <v>578</v>
      </c>
      <c r="BE22" s="132">
        <v>546</v>
      </c>
      <c r="BF22" s="132">
        <v>611</v>
      </c>
      <c r="BG22" s="132">
        <v>576</v>
      </c>
      <c r="BH22" s="132">
        <v>588</v>
      </c>
      <c r="BI22" s="132">
        <v>669</v>
      </c>
      <c r="BJ22" s="132">
        <v>629</v>
      </c>
      <c r="BK22" s="132">
        <v>660</v>
      </c>
      <c r="BL22" s="132">
        <v>729</v>
      </c>
      <c r="BM22" s="132">
        <v>677</v>
      </c>
      <c r="BN22" s="132">
        <v>750</v>
      </c>
      <c r="BO22" s="132">
        <v>738</v>
      </c>
      <c r="BP22" s="132">
        <v>718</v>
      </c>
      <c r="BQ22" s="132">
        <v>723</v>
      </c>
      <c r="BR22" s="132">
        <v>704</v>
      </c>
      <c r="BS22" s="132">
        <v>686</v>
      </c>
      <c r="BT22" s="132">
        <v>719</v>
      </c>
      <c r="BU22" s="132">
        <v>700</v>
      </c>
      <c r="BV22" s="132">
        <v>730</v>
      </c>
      <c r="BW22" s="132">
        <v>701</v>
      </c>
      <c r="BX22" s="132">
        <v>772</v>
      </c>
      <c r="BY22" s="132">
        <v>698</v>
      </c>
      <c r="BZ22" s="132">
        <v>732</v>
      </c>
      <c r="CA22" s="132">
        <v>645</v>
      </c>
      <c r="CB22" s="132">
        <v>632</v>
      </c>
      <c r="CC22" s="132">
        <v>661</v>
      </c>
      <c r="CD22" s="132">
        <v>663</v>
      </c>
      <c r="CE22" s="132">
        <v>655</v>
      </c>
      <c r="CF22" s="132">
        <v>632</v>
      </c>
      <c r="CG22" s="132">
        <v>612</v>
      </c>
      <c r="CH22" s="132">
        <v>569</v>
      </c>
      <c r="CI22" s="132">
        <v>603</v>
      </c>
      <c r="CJ22" s="132">
        <v>584</v>
      </c>
      <c r="CK22" s="132">
        <v>582</v>
      </c>
      <c r="CL22" s="132">
        <v>642</v>
      </c>
      <c r="CM22" s="132">
        <v>620</v>
      </c>
      <c r="CN22" s="132">
        <v>655</v>
      </c>
      <c r="CO22" s="132">
        <v>705</v>
      </c>
      <c r="CP22" s="132">
        <v>659</v>
      </c>
      <c r="CQ22" s="132">
        <v>746</v>
      </c>
      <c r="CR22" s="132">
        <v>742</v>
      </c>
      <c r="CS22" s="132">
        <v>719</v>
      </c>
      <c r="CT22" s="132">
        <v>709</v>
      </c>
      <c r="CU22" s="132">
        <v>685</v>
      </c>
      <c r="CV22" s="132">
        <v>670</v>
      </c>
      <c r="CW22" s="132">
        <v>712</v>
      </c>
      <c r="CX22" s="132">
        <v>691</v>
      </c>
      <c r="CY22" s="132">
        <v>728</v>
      </c>
      <c r="CZ22" s="132">
        <v>691</v>
      </c>
      <c r="DA22" s="132">
        <v>758</v>
      </c>
      <c r="DB22" s="132">
        <v>698</v>
      </c>
      <c r="DC22" s="132">
        <v>736</v>
      </c>
      <c r="DD22" s="132">
        <v>726</v>
      </c>
      <c r="DE22" s="132">
        <v>578</v>
      </c>
      <c r="DF22" s="132">
        <v>612</v>
      </c>
      <c r="DG22" s="132">
        <v>642</v>
      </c>
      <c r="DH22" s="132">
        <v>637</v>
      </c>
      <c r="DI22" s="132">
        <v>623</v>
      </c>
      <c r="DJ22" s="132">
        <v>595</v>
      </c>
      <c r="DK22" s="132">
        <v>587</v>
      </c>
      <c r="DL22" s="132">
        <v>592</v>
      </c>
      <c r="DM22" s="132">
        <v>552</v>
      </c>
      <c r="DN22" s="132">
        <v>580</v>
      </c>
      <c r="DO22" s="132">
        <v>593</v>
      </c>
      <c r="DP22" s="132">
        <v>594</v>
      </c>
      <c r="DQ22" s="132">
        <v>638</v>
      </c>
      <c r="DR22" s="132">
        <v>661</v>
      </c>
      <c r="DS22" s="132">
        <v>649</v>
      </c>
      <c r="DT22" s="132">
        <v>701</v>
      </c>
      <c r="DU22" s="132">
        <v>718</v>
      </c>
      <c r="DV22" s="132">
        <v>730</v>
      </c>
      <c r="DW22" s="132">
        <v>752</v>
      </c>
      <c r="DX22" s="132">
        <v>744</v>
      </c>
      <c r="DY22" s="132">
        <v>730</v>
      </c>
      <c r="DZ22" s="132">
        <v>718</v>
      </c>
      <c r="EA22" s="132">
        <v>701</v>
      </c>
      <c r="EB22" s="132">
        <v>711</v>
      </c>
      <c r="EC22" s="132">
        <v>719</v>
      </c>
      <c r="ED22" s="132">
        <v>718</v>
      </c>
      <c r="EE22" s="132">
        <v>718</v>
      </c>
      <c r="EF22" s="132">
        <v>749</v>
      </c>
      <c r="EG22" s="132">
        <v>738</v>
      </c>
      <c r="EH22" s="132">
        <v>723</v>
      </c>
      <c r="EI22" s="132">
        <v>610</v>
      </c>
      <c r="EJ22" s="132">
        <v>639</v>
      </c>
      <c r="EK22" s="132">
        <v>646</v>
      </c>
      <c r="EL22" s="132">
        <v>657</v>
      </c>
      <c r="EM22" s="132">
        <v>641</v>
      </c>
      <c r="EN22" s="132">
        <v>620</v>
      </c>
      <c r="EO22" s="132">
        <v>611</v>
      </c>
      <c r="EP22" s="132">
        <v>574</v>
      </c>
      <c r="EQ22" s="132">
        <v>575</v>
      </c>
      <c r="ER22" s="132">
        <v>598</v>
      </c>
      <c r="ES22" s="132">
        <v>579</v>
      </c>
      <c r="ET22" s="132">
        <v>615</v>
      </c>
      <c r="EU22" s="132">
        <v>645</v>
      </c>
      <c r="EV22" s="132">
        <v>642</v>
      </c>
      <c r="EW22" s="132">
        <v>683</v>
      </c>
      <c r="EX22" s="132">
        <v>694</v>
      </c>
      <c r="EY22" s="132">
        <v>712</v>
      </c>
      <c r="EZ22" s="132">
        <v>746</v>
      </c>
      <c r="FA22" s="132">
        <v>729</v>
      </c>
      <c r="FB22" s="132">
        <v>714</v>
      </c>
      <c r="FC22" s="132">
        <v>704</v>
      </c>
      <c r="FD22" s="132">
        <v>687</v>
      </c>
      <c r="FE22" s="132">
        <v>699</v>
      </c>
      <c r="FF22" s="132">
        <v>705</v>
      </c>
      <c r="FG22" s="132">
        <v>714</v>
      </c>
      <c r="FH22" s="132">
        <v>711</v>
      </c>
      <c r="FI22" s="132">
        <v>730</v>
      </c>
      <c r="FJ22" s="132">
        <v>735</v>
      </c>
      <c r="FK22" s="132">
        <v>717</v>
      </c>
      <c r="FL22" s="132">
        <v>729</v>
      </c>
      <c r="FM22" s="132">
        <v>2</v>
      </c>
      <c r="FN22" s="132">
        <v>1</v>
      </c>
      <c r="FO22" s="132">
        <v>2</v>
      </c>
      <c r="FP22" s="132">
        <v>4</v>
      </c>
      <c r="FQ22" s="132">
        <v>7</v>
      </c>
      <c r="FR22" s="132">
        <v>15</v>
      </c>
      <c r="FS22" s="132">
        <v>12</v>
      </c>
      <c r="FT22" s="132">
        <v>19</v>
      </c>
      <c r="FU22" s="132">
        <v>21</v>
      </c>
      <c r="FV22" s="132">
        <v>37</v>
      </c>
      <c r="FW22" s="132">
        <v>39</v>
      </c>
      <c r="FX22" s="132">
        <v>41</v>
      </c>
      <c r="FY22" s="132">
        <v>71</v>
      </c>
      <c r="FZ22" s="132">
        <v>61</v>
      </c>
      <c r="GA22" s="132">
        <v>83</v>
      </c>
      <c r="GB22" s="132">
        <v>94</v>
      </c>
      <c r="GC22" s="132">
        <v>89</v>
      </c>
      <c r="GD22" s="132">
        <v>74</v>
      </c>
      <c r="GE22" s="132">
        <v>73</v>
      </c>
      <c r="GF22" s="132">
        <v>75</v>
      </c>
      <c r="GG22" s="132">
        <v>68</v>
      </c>
      <c r="GH22" s="132">
        <v>52</v>
      </c>
      <c r="GI22" s="132">
        <v>39</v>
      </c>
      <c r="GJ22" s="132">
        <v>32</v>
      </c>
      <c r="GK22" s="132">
        <v>20</v>
      </c>
      <c r="GL22" s="132">
        <v>14</v>
      </c>
      <c r="GM22" s="132">
        <v>14</v>
      </c>
      <c r="GN22" s="132">
        <v>7</v>
      </c>
      <c r="GO22" s="132">
        <v>4</v>
      </c>
      <c r="GP22" s="132">
        <v>1</v>
      </c>
      <c r="GQ22" s="132">
        <v>2</v>
      </c>
      <c r="GR22" s="132">
        <v>1</v>
      </c>
      <c r="GS22" s="132">
        <v>5</v>
      </c>
      <c r="GT22" s="132">
        <v>7</v>
      </c>
      <c r="GU22" s="132">
        <v>10</v>
      </c>
      <c r="GV22" s="132">
        <v>15</v>
      </c>
      <c r="GW22" s="132">
        <v>18</v>
      </c>
      <c r="GX22" s="132">
        <v>20</v>
      </c>
      <c r="GY22" s="132">
        <v>26</v>
      </c>
      <c r="GZ22" s="132">
        <v>39</v>
      </c>
      <c r="HA22" s="132">
        <v>40</v>
      </c>
      <c r="HB22" s="132">
        <v>60</v>
      </c>
      <c r="HC22" s="132">
        <v>57</v>
      </c>
      <c r="HD22" s="132">
        <v>66</v>
      </c>
      <c r="HE22" s="132">
        <v>63</v>
      </c>
      <c r="HF22" s="132">
        <v>89</v>
      </c>
      <c r="HG22" s="132">
        <v>81</v>
      </c>
      <c r="HH22" s="132">
        <v>66</v>
      </c>
      <c r="HI22" s="132">
        <v>68</v>
      </c>
      <c r="HJ22" s="132">
        <v>59</v>
      </c>
      <c r="HK22" s="132">
        <v>43</v>
      </c>
      <c r="HL22" s="132">
        <v>33</v>
      </c>
      <c r="HM22" s="132">
        <v>34</v>
      </c>
      <c r="HN22" s="132">
        <v>26</v>
      </c>
      <c r="HO22" s="132">
        <v>22</v>
      </c>
      <c r="HP22" s="132">
        <v>25</v>
      </c>
      <c r="HQ22" s="132">
        <v>11</v>
      </c>
      <c r="HR22" s="132">
        <v>6</v>
      </c>
      <c r="HS22" s="132">
        <v>7</v>
      </c>
      <c r="HT22" s="132">
        <v>2</v>
      </c>
      <c r="HU22" s="60">
        <v>3.4602076124567475E-3</v>
      </c>
      <c r="HV22" s="60">
        <v>1.6339869281045752E-3</v>
      </c>
      <c r="HW22" s="60">
        <v>3.1152647975077881E-3</v>
      </c>
      <c r="HX22" s="60">
        <v>6.2794348508634227E-3</v>
      </c>
      <c r="HY22" s="60">
        <v>1.1235955056179775E-2</v>
      </c>
      <c r="HZ22" s="60">
        <v>2.5210084033613446E-2</v>
      </c>
      <c r="IA22" s="60">
        <v>2.0442930153321975E-2</v>
      </c>
      <c r="IB22" s="60">
        <v>3.2094594594594593E-2</v>
      </c>
      <c r="IC22" s="60">
        <v>3.8043478260869568E-2</v>
      </c>
      <c r="ID22" s="60">
        <v>6.3793103448275865E-2</v>
      </c>
      <c r="IE22" s="60">
        <v>6.5767284991568295E-2</v>
      </c>
      <c r="IF22" s="60">
        <v>6.9023569023569029E-2</v>
      </c>
      <c r="IG22" s="60">
        <v>0.11128526645768025</v>
      </c>
      <c r="IH22" s="60">
        <v>9.2284417549167927E-2</v>
      </c>
      <c r="II22" s="60">
        <v>0.12788906009244994</v>
      </c>
      <c r="IJ22" s="60">
        <v>0.1340941512125535</v>
      </c>
      <c r="IK22" s="60">
        <v>0.12395543175487465</v>
      </c>
      <c r="IL22" s="60">
        <v>0.10136986301369863</v>
      </c>
      <c r="IM22" s="60">
        <v>9.7074468085106377E-2</v>
      </c>
      <c r="IN22" s="60">
        <v>0.10080645161290322</v>
      </c>
      <c r="IO22" s="60">
        <v>9.3150684931506855E-2</v>
      </c>
      <c r="IP22" s="60">
        <v>7.2423398328690811E-2</v>
      </c>
      <c r="IQ22" s="60">
        <v>5.5634807417974323E-2</v>
      </c>
      <c r="IR22" s="60">
        <v>4.5007032348804502E-2</v>
      </c>
      <c r="IS22" s="60">
        <v>2.7816411682892908E-2</v>
      </c>
      <c r="IT22" s="60">
        <v>1.9498607242339833E-2</v>
      </c>
      <c r="IU22" s="60">
        <v>1.9498607242339833E-2</v>
      </c>
      <c r="IV22" s="60">
        <v>9.3457943925233638E-3</v>
      </c>
      <c r="IW22" s="60">
        <v>5.4200542005420054E-3</v>
      </c>
      <c r="IX22" s="60">
        <v>1.3831258644536654E-3</v>
      </c>
      <c r="IY22" s="60">
        <v>3.2697303592224311E-3</v>
      </c>
      <c r="IZ22" s="60">
        <v>1.560669420286137E-3</v>
      </c>
      <c r="JA22" s="60">
        <v>7.7187907086907238E-3</v>
      </c>
      <c r="JB22" s="60">
        <v>1.0625379477838493E-2</v>
      </c>
      <c r="JC22" s="60">
        <v>1.5557999369155095E-2</v>
      </c>
      <c r="JD22" s="60">
        <v>2.4127445795875196E-2</v>
      </c>
      <c r="JE22" s="60">
        <v>2.9379410265353761E-2</v>
      </c>
      <c r="JF22" s="60">
        <v>3.474800555968089E-2</v>
      </c>
      <c r="JG22" s="60">
        <v>4.5093846519363268E-2</v>
      </c>
      <c r="JH22" s="60">
        <v>6.5039201710620095E-2</v>
      </c>
      <c r="JI22" s="60">
        <v>6.8895872854082316E-2</v>
      </c>
      <c r="JJ22" s="60">
        <v>9.7294415567106496E-2</v>
      </c>
      <c r="JK22" s="60">
        <v>8.8130639217181339E-2</v>
      </c>
      <c r="JL22" s="60">
        <v>0.10252285378683418</v>
      </c>
      <c r="JM22" s="60">
        <v>9.1988094952355812E-2</v>
      </c>
      <c r="JN22" s="60">
        <v>0.12789168674509063</v>
      </c>
      <c r="JO22" s="60">
        <v>0.11345321421993</v>
      </c>
      <c r="JP22" s="60">
        <v>8.823012350019778E-2</v>
      </c>
      <c r="JQ22" s="60">
        <v>9.3023604458536663E-2</v>
      </c>
      <c r="JR22" s="60">
        <v>8.2407279851831439E-2</v>
      </c>
      <c r="JS22" s="60">
        <v>6.0912661450571289E-2</v>
      </c>
      <c r="JT22" s="60">
        <v>4.7903691507385403E-2</v>
      </c>
      <c r="JU22" s="60">
        <v>4.850801691721976E-2</v>
      </c>
      <c r="JV22" s="60">
        <v>3.6778669146998406E-2</v>
      </c>
      <c r="JW22" s="60">
        <v>3.0728138249835456E-2</v>
      </c>
      <c r="JX22" s="60">
        <v>3.5065673683644216E-2</v>
      </c>
      <c r="JY22" s="60">
        <v>1.5027322404371586E-2</v>
      </c>
      <c r="JZ22" s="60">
        <v>8.1409613025538088E-3</v>
      </c>
      <c r="KA22" s="60">
        <v>9.7362263834587029E-3</v>
      </c>
      <c r="KB22" s="60">
        <v>2.7359883664275484E-3</v>
      </c>
    </row>
    <row r="23" spans="1:288">
      <c r="A23" s="39" t="s">
        <v>133</v>
      </c>
      <c r="B23" s="77">
        <v>888</v>
      </c>
      <c r="C23" s="78">
        <v>4.3865282209861789</v>
      </c>
      <c r="D23" s="77">
        <v>2103</v>
      </c>
      <c r="E23" s="78">
        <v>8.5694726290310754</v>
      </c>
      <c r="F23" s="78">
        <v>1.6874654040793358</v>
      </c>
      <c r="G23" s="77">
        <v>3109</v>
      </c>
      <c r="H23" s="78">
        <v>12.668801903783933</v>
      </c>
      <c r="I23" s="86">
        <v>-1006</v>
      </c>
      <c r="J23" s="87">
        <v>-4.0993292747528578</v>
      </c>
      <c r="K23" s="112"/>
      <c r="L23" s="112"/>
      <c r="M23" s="112"/>
      <c r="N23" s="112"/>
      <c r="O23" s="112"/>
      <c r="P23" s="112"/>
      <c r="Q23" s="132">
        <v>202438</v>
      </c>
      <c r="R23" s="132">
        <v>245406</v>
      </c>
      <c r="S23" s="132">
        <v>1121</v>
      </c>
      <c r="T23" s="132">
        <v>1150</v>
      </c>
      <c r="U23" s="132">
        <v>1181</v>
      </c>
      <c r="V23" s="132">
        <v>1174</v>
      </c>
      <c r="W23" s="132">
        <v>1032</v>
      </c>
      <c r="X23" s="132">
        <v>1065</v>
      </c>
      <c r="Y23" s="132">
        <v>1044</v>
      </c>
      <c r="Z23" s="132">
        <v>989</v>
      </c>
      <c r="AA23" s="132">
        <v>907</v>
      </c>
      <c r="AB23" s="134">
        <v>966</v>
      </c>
      <c r="AC23" s="131">
        <v>1019</v>
      </c>
      <c r="AD23" s="131">
        <v>951</v>
      </c>
      <c r="AE23" s="131">
        <v>1001</v>
      </c>
      <c r="AF23" s="135">
        <v>1057</v>
      </c>
      <c r="AG23" s="131">
        <v>979</v>
      </c>
      <c r="AH23" s="135">
        <v>1150</v>
      </c>
      <c r="AI23" s="131">
        <v>1218</v>
      </c>
      <c r="AJ23" s="132">
        <v>1240</v>
      </c>
      <c r="AK23" s="132">
        <v>1328</v>
      </c>
      <c r="AL23" s="132">
        <v>1406</v>
      </c>
      <c r="AM23" s="132">
        <v>1427</v>
      </c>
      <c r="AN23" s="132">
        <v>1481</v>
      </c>
      <c r="AO23" s="132">
        <v>1535</v>
      </c>
      <c r="AP23" s="132">
        <v>1550</v>
      </c>
      <c r="AQ23" s="132">
        <v>1713</v>
      </c>
      <c r="AR23" s="132">
        <v>1652</v>
      </c>
      <c r="AS23" s="132">
        <v>1750</v>
      </c>
      <c r="AT23" s="132">
        <v>1646</v>
      </c>
      <c r="AU23" s="132">
        <v>1623</v>
      </c>
      <c r="AV23" s="132">
        <v>1561</v>
      </c>
      <c r="AW23" s="132">
        <v>1155</v>
      </c>
      <c r="AX23" s="132">
        <v>1164</v>
      </c>
      <c r="AY23" s="132">
        <v>1205</v>
      </c>
      <c r="AZ23" s="132">
        <v>1109</v>
      </c>
      <c r="BA23" s="132">
        <v>1179</v>
      </c>
      <c r="BB23" s="132">
        <v>1153</v>
      </c>
      <c r="BC23" s="132">
        <v>1053</v>
      </c>
      <c r="BD23" s="132">
        <v>944</v>
      </c>
      <c r="BE23" s="132">
        <v>959</v>
      </c>
      <c r="BF23" s="132">
        <v>994</v>
      </c>
      <c r="BG23" s="132">
        <v>917</v>
      </c>
      <c r="BH23" s="132">
        <v>999</v>
      </c>
      <c r="BI23" s="132">
        <v>1014</v>
      </c>
      <c r="BJ23" s="132">
        <v>946</v>
      </c>
      <c r="BK23" s="132">
        <v>1104</v>
      </c>
      <c r="BL23" s="132">
        <v>1160</v>
      </c>
      <c r="BM23" s="132">
        <v>1190</v>
      </c>
      <c r="BN23" s="132">
        <v>1259</v>
      </c>
      <c r="BO23" s="132">
        <v>1369</v>
      </c>
      <c r="BP23" s="132">
        <v>1374</v>
      </c>
      <c r="BQ23" s="132">
        <v>1427</v>
      </c>
      <c r="BR23" s="132">
        <v>1496</v>
      </c>
      <c r="BS23" s="132">
        <v>1524</v>
      </c>
      <c r="BT23" s="132">
        <v>1684</v>
      </c>
      <c r="BU23" s="132">
        <v>1604</v>
      </c>
      <c r="BV23" s="132">
        <v>1736</v>
      </c>
      <c r="BW23" s="132">
        <v>1623</v>
      </c>
      <c r="BX23" s="132">
        <v>1611</v>
      </c>
      <c r="BY23" s="132">
        <v>1530</v>
      </c>
      <c r="BZ23" s="132">
        <v>1602</v>
      </c>
      <c r="CA23" s="132">
        <v>1161</v>
      </c>
      <c r="CB23" s="132">
        <v>1205</v>
      </c>
      <c r="CC23" s="132">
        <v>1144</v>
      </c>
      <c r="CD23" s="132">
        <v>1240</v>
      </c>
      <c r="CE23" s="132">
        <v>1191</v>
      </c>
      <c r="CF23" s="132">
        <v>1165</v>
      </c>
      <c r="CG23" s="132">
        <v>988</v>
      </c>
      <c r="CH23" s="132">
        <v>976</v>
      </c>
      <c r="CI23" s="132">
        <v>998</v>
      </c>
      <c r="CJ23" s="132">
        <v>923</v>
      </c>
      <c r="CK23" s="132">
        <v>969</v>
      </c>
      <c r="CL23" s="132">
        <v>978</v>
      </c>
      <c r="CM23" s="132">
        <v>948</v>
      </c>
      <c r="CN23" s="132">
        <v>1064</v>
      </c>
      <c r="CO23" s="132">
        <v>1101</v>
      </c>
      <c r="CP23" s="132">
        <v>1119</v>
      </c>
      <c r="CQ23" s="132">
        <v>1212</v>
      </c>
      <c r="CR23" s="132">
        <v>1323</v>
      </c>
      <c r="CS23" s="132">
        <v>1330</v>
      </c>
      <c r="CT23" s="132">
        <v>1370</v>
      </c>
      <c r="CU23" s="132">
        <v>1451</v>
      </c>
      <c r="CV23" s="132">
        <v>1474</v>
      </c>
      <c r="CW23" s="132">
        <v>1619</v>
      </c>
      <c r="CX23" s="132">
        <v>1585</v>
      </c>
      <c r="CY23" s="132">
        <v>1710</v>
      </c>
      <c r="CZ23" s="132">
        <v>1602</v>
      </c>
      <c r="DA23" s="132">
        <v>1595</v>
      </c>
      <c r="DB23" s="132">
        <v>1518</v>
      </c>
      <c r="DC23" s="132">
        <v>1584</v>
      </c>
      <c r="DD23" s="132">
        <v>1490</v>
      </c>
      <c r="DE23" s="132">
        <v>1138</v>
      </c>
      <c r="DF23" s="132">
        <v>1157</v>
      </c>
      <c r="DG23" s="132">
        <v>1193</v>
      </c>
      <c r="DH23" s="132">
        <v>1142</v>
      </c>
      <c r="DI23" s="132">
        <v>1106</v>
      </c>
      <c r="DJ23" s="132">
        <v>1109</v>
      </c>
      <c r="DK23" s="132">
        <v>1049</v>
      </c>
      <c r="DL23" s="132">
        <v>967</v>
      </c>
      <c r="DM23" s="132">
        <v>933</v>
      </c>
      <c r="DN23" s="132">
        <v>980</v>
      </c>
      <c r="DO23" s="132">
        <v>968</v>
      </c>
      <c r="DP23" s="132">
        <v>975</v>
      </c>
      <c r="DQ23" s="132">
        <v>1008</v>
      </c>
      <c r="DR23" s="132">
        <v>1002</v>
      </c>
      <c r="DS23" s="132">
        <v>1042</v>
      </c>
      <c r="DT23" s="132">
        <v>1155</v>
      </c>
      <c r="DU23" s="132">
        <v>1204</v>
      </c>
      <c r="DV23" s="132">
        <v>1250</v>
      </c>
      <c r="DW23" s="132">
        <v>1349</v>
      </c>
      <c r="DX23" s="132">
        <v>1390</v>
      </c>
      <c r="DY23" s="132">
        <v>1427</v>
      </c>
      <c r="DZ23" s="132">
        <v>1489</v>
      </c>
      <c r="EA23" s="132">
        <v>1530</v>
      </c>
      <c r="EB23" s="132">
        <v>1617</v>
      </c>
      <c r="EC23" s="132">
        <v>1659</v>
      </c>
      <c r="ED23" s="132">
        <v>1694</v>
      </c>
      <c r="EE23" s="132">
        <v>1687</v>
      </c>
      <c r="EF23" s="132">
        <v>1629</v>
      </c>
      <c r="EG23" s="132">
        <v>1577</v>
      </c>
      <c r="EH23" s="132">
        <v>1582</v>
      </c>
      <c r="EI23" s="132">
        <v>1158</v>
      </c>
      <c r="EJ23" s="132">
        <v>1185</v>
      </c>
      <c r="EK23" s="132">
        <v>1175</v>
      </c>
      <c r="EL23" s="132">
        <v>1175</v>
      </c>
      <c r="EM23" s="132">
        <v>1185</v>
      </c>
      <c r="EN23" s="132">
        <v>1159</v>
      </c>
      <c r="EO23" s="132">
        <v>1021</v>
      </c>
      <c r="EP23" s="132">
        <v>960</v>
      </c>
      <c r="EQ23" s="132">
        <v>979</v>
      </c>
      <c r="ER23" s="132">
        <v>959</v>
      </c>
      <c r="ES23" s="132">
        <v>943</v>
      </c>
      <c r="ET23" s="132">
        <v>989</v>
      </c>
      <c r="EU23" s="132">
        <v>981</v>
      </c>
      <c r="EV23" s="132">
        <v>1005</v>
      </c>
      <c r="EW23" s="132">
        <v>1103</v>
      </c>
      <c r="EX23" s="132">
        <v>1140</v>
      </c>
      <c r="EY23" s="132">
        <v>1201</v>
      </c>
      <c r="EZ23" s="132">
        <v>1291</v>
      </c>
      <c r="FA23" s="132">
        <v>1350</v>
      </c>
      <c r="FB23" s="132">
        <v>1372</v>
      </c>
      <c r="FC23" s="132">
        <v>1439</v>
      </c>
      <c r="FD23" s="132">
        <v>1485</v>
      </c>
      <c r="FE23" s="132">
        <v>1572</v>
      </c>
      <c r="FF23" s="132">
        <v>1635</v>
      </c>
      <c r="FG23" s="132">
        <v>1657</v>
      </c>
      <c r="FH23" s="132">
        <v>1669</v>
      </c>
      <c r="FI23" s="132">
        <v>1609</v>
      </c>
      <c r="FJ23" s="132">
        <v>1565</v>
      </c>
      <c r="FK23" s="132">
        <v>1557</v>
      </c>
      <c r="FL23" s="132">
        <v>1546</v>
      </c>
      <c r="FM23" s="132">
        <v>0</v>
      </c>
      <c r="FN23" s="132">
        <v>1</v>
      </c>
      <c r="FO23" s="132">
        <v>3</v>
      </c>
      <c r="FP23" s="132">
        <v>3</v>
      </c>
      <c r="FQ23" s="132">
        <v>5</v>
      </c>
      <c r="FR23" s="132">
        <v>12</v>
      </c>
      <c r="FS23" s="132">
        <v>18</v>
      </c>
      <c r="FT23" s="132">
        <v>24</v>
      </c>
      <c r="FU23" s="132">
        <v>32</v>
      </c>
      <c r="FV23" s="132">
        <v>40</v>
      </c>
      <c r="FW23" s="132">
        <v>59</v>
      </c>
      <c r="FX23" s="132">
        <v>58</v>
      </c>
      <c r="FY23" s="132">
        <v>93</v>
      </c>
      <c r="FZ23" s="132">
        <v>121</v>
      </c>
      <c r="GA23" s="132">
        <v>137</v>
      </c>
      <c r="GB23" s="132">
        <v>161</v>
      </c>
      <c r="GC23" s="132">
        <v>147</v>
      </c>
      <c r="GD23" s="132">
        <v>179</v>
      </c>
      <c r="GE23" s="132">
        <v>175</v>
      </c>
      <c r="GF23" s="132">
        <v>181</v>
      </c>
      <c r="GG23" s="132">
        <v>133</v>
      </c>
      <c r="GH23" s="132">
        <v>139</v>
      </c>
      <c r="GI23" s="132">
        <v>104</v>
      </c>
      <c r="GJ23" s="132">
        <v>72</v>
      </c>
      <c r="GK23" s="132">
        <v>68</v>
      </c>
      <c r="GL23" s="132">
        <v>52</v>
      </c>
      <c r="GM23" s="132">
        <v>35</v>
      </c>
      <c r="GN23" s="132">
        <v>27</v>
      </c>
      <c r="GO23" s="132">
        <v>11</v>
      </c>
      <c r="GP23" s="132">
        <v>7</v>
      </c>
      <c r="GQ23" s="132">
        <v>0</v>
      </c>
      <c r="GR23" s="132">
        <v>2</v>
      </c>
      <c r="GS23" s="132">
        <v>1</v>
      </c>
      <c r="GT23" s="132">
        <v>2</v>
      </c>
      <c r="GU23" s="132">
        <v>12</v>
      </c>
      <c r="GV23" s="132">
        <v>7</v>
      </c>
      <c r="GW23" s="132">
        <v>17</v>
      </c>
      <c r="GX23" s="132">
        <v>24</v>
      </c>
      <c r="GY23" s="132">
        <v>39</v>
      </c>
      <c r="GZ23" s="132">
        <v>43</v>
      </c>
      <c r="HA23" s="132">
        <v>59</v>
      </c>
      <c r="HB23" s="132">
        <v>84</v>
      </c>
      <c r="HC23" s="132">
        <v>82</v>
      </c>
      <c r="HD23" s="132">
        <v>110</v>
      </c>
      <c r="HE23" s="132">
        <v>142</v>
      </c>
      <c r="HF23" s="132">
        <v>152</v>
      </c>
      <c r="HG23" s="132">
        <v>139</v>
      </c>
      <c r="HH23" s="132">
        <v>159</v>
      </c>
      <c r="HI23" s="132">
        <v>158</v>
      </c>
      <c r="HJ23" s="132">
        <v>165</v>
      </c>
      <c r="HK23" s="132">
        <v>115</v>
      </c>
      <c r="HL23" s="132">
        <v>118</v>
      </c>
      <c r="HM23" s="132">
        <v>114</v>
      </c>
      <c r="HN23" s="132">
        <v>68</v>
      </c>
      <c r="HO23" s="132">
        <v>71</v>
      </c>
      <c r="HP23" s="132">
        <v>48</v>
      </c>
      <c r="HQ23" s="132">
        <v>25</v>
      </c>
      <c r="HR23" s="132">
        <v>21</v>
      </c>
      <c r="HS23" s="132">
        <v>16</v>
      </c>
      <c r="HT23" s="132">
        <v>8</v>
      </c>
      <c r="HU23" s="60">
        <v>0</v>
      </c>
      <c r="HV23" s="60">
        <v>8.6430423509075197E-4</v>
      </c>
      <c r="HW23" s="60">
        <v>2.5146689019279128E-3</v>
      </c>
      <c r="HX23" s="60">
        <v>2.6269702276707531E-3</v>
      </c>
      <c r="HY23" s="60">
        <v>4.5207956600361665E-3</v>
      </c>
      <c r="HZ23" s="60">
        <v>1.0820559062218215E-2</v>
      </c>
      <c r="IA23" s="60">
        <v>1.7159199237368923E-2</v>
      </c>
      <c r="IB23" s="60">
        <v>2.481902792140641E-2</v>
      </c>
      <c r="IC23" s="60">
        <v>3.4297963558413719E-2</v>
      </c>
      <c r="ID23" s="60">
        <v>4.0816326530612242E-2</v>
      </c>
      <c r="IE23" s="60">
        <v>6.0950413223140494E-2</v>
      </c>
      <c r="IF23" s="60">
        <v>5.9487179487179485E-2</v>
      </c>
      <c r="IG23" s="60">
        <v>9.2261904761904767E-2</v>
      </c>
      <c r="IH23" s="60">
        <v>0.12075848303393213</v>
      </c>
      <c r="II23" s="60">
        <v>0.13147792706333974</v>
      </c>
      <c r="IJ23" s="60">
        <v>0.1393939393939394</v>
      </c>
      <c r="IK23" s="60">
        <v>0.12209302325581395</v>
      </c>
      <c r="IL23" s="60">
        <v>0.14319999999999999</v>
      </c>
      <c r="IM23" s="60">
        <v>0.12972572275759822</v>
      </c>
      <c r="IN23" s="60">
        <v>0.1302158273381295</v>
      </c>
      <c r="IO23" s="60">
        <v>9.320252277505256E-2</v>
      </c>
      <c r="IP23" s="60">
        <v>9.3351242444593682E-2</v>
      </c>
      <c r="IQ23" s="60">
        <v>6.7973856209150321E-2</v>
      </c>
      <c r="IR23" s="60">
        <v>4.4526901669758812E-2</v>
      </c>
      <c r="IS23" s="60">
        <v>4.0988547317661245E-2</v>
      </c>
      <c r="IT23" s="60">
        <v>3.0696576151121605E-2</v>
      </c>
      <c r="IU23" s="60">
        <v>2.0746887966804978E-2</v>
      </c>
      <c r="IV23" s="60">
        <v>1.6574585635359115E-2</v>
      </c>
      <c r="IW23" s="60">
        <v>6.9752694990488267E-3</v>
      </c>
      <c r="IX23" s="60">
        <v>4.4247787610619468E-3</v>
      </c>
      <c r="IY23" s="60">
        <v>0</v>
      </c>
      <c r="IZ23" s="60">
        <v>1.6831523368149223E-3</v>
      </c>
      <c r="JA23" s="60">
        <v>8.4873851877688639E-4</v>
      </c>
      <c r="JB23" s="60">
        <v>1.6974770375537728E-3</v>
      </c>
      <c r="JC23" s="60">
        <v>1.0098914020889535E-2</v>
      </c>
      <c r="JD23" s="60">
        <v>6.0231875038307941E-3</v>
      </c>
      <c r="JE23" s="60">
        <v>1.6604850061281397E-2</v>
      </c>
      <c r="JF23" s="60">
        <v>2.4931693989071038E-2</v>
      </c>
      <c r="JG23" s="60">
        <v>3.9727724844689297E-2</v>
      </c>
      <c r="JH23" s="60">
        <v>4.4715864088844821E-2</v>
      </c>
      <c r="JI23" s="60">
        <v>6.2395331722383512E-2</v>
      </c>
      <c r="JJ23" s="60">
        <v>8.4702216181272688E-2</v>
      </c>
      <c r="JK23" s="60">
        <v>8.3359792338586147E-2</v>
      </c>
      <c r="JL23" s="60">
        <v>0.10915368512628117</v>
      </c>
      <c r="JM23" s="60">
        <v>0.12838805245505305</v>
      </c>
      <c r="JN23" s="60">
        <v>0.13296903460837886</v>
      </c>
      <c r="JO23" s="60">
        <v>0.11542066492858864</v>
      </c>
      <c r="JP23" s="60">
        <v>0.12282383715762339</v>
      </c>
      <c r="JQ23" s="60">
        <v>0.11671726371179923</v>
      </c>
      <c r="JR23" s="60">
        <v>0.1199338049036945</v>
      </c>
      <c r="JS23" s="60">
        <v>7.9698257366036682E-2</v>
      </c>
      <c r="JT23" s="60">
        <v>7.9244172140347E-2</v>
      </c>
      <c r="JU23" s="60">
        <v>7.2320944395778575E-2</v>
      </c>
      <c r="JV23" s="60">
        <v>4.1476579602613591E-2</v>
      </c>
      <c r="JW23" s="60">
        <v>4.2731448961352891E-2</v>
      </c>
      <c r="JX23" s="60">
        <v>2.8681157854413657E-2</v>
      </c>
      <c r="JY23" s="60">
        <v>1.5495148532673112E-2</v>
      </c>
      <c r="JZ23" s="60">
        <v>1.3381867700204263E-2</v>
      </c>
      <c r="KA23" s="60">
        <v>1.0248095152861569E-2</v>
      </c>
      <c r="KB23" s="60">
        <v>5.1605058709590767E-3</v>
      </c>
    </row>
    <row r="24" spans="1:288" s="57" customFormat="1" ht="7.15" customHeight="1">
      <c r="A24" s="61"/>
      <c r="B24" s="38"/>
      <c r="C24" s="38"/>
      <c r="D24" s="38"/>
      <c r="E24" s="38"/>
      <c r="F24" s="78"/>
      <c r="G24" s="38"/>
      <c r="H24" s="38"/>
      <c r="I24" s="67"/>
      <c r="J24" s="68"/>
      <c r="K24" s="112"/>
      <c r="L24" s="112"/>
      <c r="M24" s="112"/>
      <c r="N24" s="112"/>
      <c r="O24" s="112"/>
      <c r="P24" s="112"/>
      <c r="Q24" s="46"/>
      <c r="R24" s="46"/>
      <c r="T24" s="49"/>
      <c r="U24" s="49"/>
      <c r="V24" s="49"/>
      <c r="W24" s="46"/>
      <c r="X24" s="46"/>
      <c r="Y24" s="46"/>
      <c r="AB24" s="121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</row>
    <row r="25" spans="1:288">
      <c r="A25" s="50" t="s">
        <v>53</v>
      </c>
      <c r="B25" s="77">
        <v>0</v>
      </c>
      <c r="C25" s="78">
        <v>0</v>
      </c>
      <c r="D25" s="77">
        <v>162</v>
      </c>
      <c r="E25" s="78">
        <v>7.4162241347738505</v>
      </c>
      <c r="F25" s="78">
        <v>1.2712315085612149</v>
      </c>
      <c r="G25" s="77">
        <v>297</v>
      </c>
      <c r="H25" s="78">
        <v>13.596410913752059</v>
      </c>
      <c r="I25" s="86">
        <v>-135</v>
      </c>
      <c r="J25" s="87">
        <v>-6.180186778978209</v>
      </c>
      <c r="K25" s="112"/>
      <c r="L25" s="112"/>
      <c r="M25" s="112"/>
      <c r="N25" s="112"/>
      <c r="O25" s="112"/>
      <c r="P25" s="112"/>
      <c r="Q25" s="132">
        <v>18518</v>
      </c>
      <c r="R25" s="132">
        <v>21844</v>
      </c>
      <c r="S25" s="132">
        <v>91</v>
      </c>
      <c r="T25" s="132">
        <v>91</v>
      </c>
      <c r="U25" s="132">
        <v>109</v>
      </c>
      <c r="V25" s="132">
        <v>130</v>
      </c>
      <c r="W25" s="132">
        <v>130</v>
      </c>
      <c r="X25" s="132">
        <v>175</v>
      </c>
      <c r="Y25" s="132">
        <v>167</v>
      </c>
      <c r="Z25" s="132">
        <v>205</v>
      </c>
      <c r="AA25" s="132">
        <v>218</v>
      </c>
      <c r="AB25" s="134">
        <v>188</v>
      </c>
      <c r="AC25" s="131">
        <v>151</v>
      </c>
      <c r="AD25" s="131">
        <v>149</v>
      </c>
      <c r="AE25" s="131">
        <v>137</v>
      </c>
      <c r="AF25" s="135">
        <v>130</v>
      </c>
      <c r="AG25" s="131">
        <v>109</v>
      </c>
      <c r="AH25" s="135">
        <v>141</v>
      </c>
      <c r="AI25" s="131">
        <v>130</v>
      </c>
      <c r="AJ25" s="132">
        <v>113</v>
      </c>
      <c r="AK25" s="132">
        <v>126</v>
      </c>
      <c r="AL25" s="132">
        <v>115</v>
      </c>
      <c r="AM25" s="132">
        <v>106</v>
      </c>
      <c r="AN25" s="132">
        <v>101</v>
      </c>
      <c r="AO25" s="132">
        <v>110</v>
      </c>
      <c r="AP25" s="132">
        <v>96</v>
      </c>
      <c r="AQ25" s="132">
        <v>118</v>
      </c>
      <c r="AR25" s="132">
        <v>112</v>
      </c>
      <c r="AS25" s="132">
        <v>128</v>
      </c>
      <c r="AT25" s="132">
        <v>102</v>
      </c>
      <c r="AU25" s="132">
        <v>118</v>
      </c>
      <c r="AV25" s="132">
        <v>131</v>
      </c>
      <c r="AW25" s="132">
        <v>90</v>
      </c>
      <c r="AX25" s="132">
        <v>103</v>
      </c>
      <c r="AY25" s="132">
        <v>118</v>
      </c>
      <c r="AZ25" s="132">
        <v>122</v>
      </c>
      <c r="BA25" s="132">
        <v>145</v>
      </c>
      <c r="BB25" s="132">
        <v>160</v>
      </c>
      <c r="BC25" s="132">
        <v>196</v>
      </c>
      <c r="BD25" s="132">
        <v>208</v>
      </c>
      <c r="BE25" s="132">
        <v>188</v>
      </c>
      <c r="BF25" s="132">
        <v>152</v>
      </c>
      <c r="BG25" s="132">
        <v>141</v>
      </c>
      <c r="BH25" s="132">
        <v>140</v>
      </c>
      <c r="BI25" s="132">
        <v>134</v>
      </c>
      <c r="BJ25" s="132">
        <v>104</v>
      </c>
      <c r="BK25" s="132">
        <v>128</v>
      </c>
      <c r="BL25" s="132">
        <v>125</v>
      </c>
      <c r="BM25" s="132">
        <v>106</v>
      </c>
      <c r="BN25" s="132">
        <v>127</v>
      </c>
      <c r="BO25" s="132">
        <v>115</v>
      </c>
      <c r="BP25" s="132">
        <v>99</v>
      </c>
      <c r="BQ25" s="132">
        <v>94</v>
      </c>
      <c r="BR25" s="132">
        <v>110</v>
      </c>
      <c r="BS25" s="132">
        <v>99</v>
      </c>
      <c r="BT25" s="132">
        <v>118</v>
      </c>
      <c r="BU25" s="132">
        <v>110</v>
      </c>
      <c r="BV25" s="132">
        <v>124</v>
      </c>
      <c r="BW25" s="132">
        <v>97</v>
      </c>
      <c r="BX25" s="132">
        <v>111</v>
      </c>
      <c r="BY25" s="132">
        <v>134</v>
      </c>
      <c r="BZ25" s="132">
        <v>105</v>
      </c>
      <c r="CA25" s="132">
        <v>102</v>
      </c>
      <c r="CB25" s="132">
        <v>110</v>
      </c>
      <c r="CC25" s="132">
        <v>101</v>
      </c>
      <c r="CD25" s="132">
        <v>130</v>
      </c>
      <c r="CE25" s="132">
        <v>153</v>
      </c>
      <c r="CF25" s="132">
        <v>194</v>
      </c>
      <c r="CG25" s="132">
        <v>244</v>
      </c>
      <c r="CH25" s="132">
        <v>222</v>
      </c>
      <c r="CI25" s="132">
        <v>194</v>
      </c>
      <c r="CJ25" s="132">
        <v>164</v>
      </c>
      <c r="CK25" s="132">
        <v>154</v>
      </c>
      <c r="CL25" s="132">
        <v>154</v>
      </c>
      <c r="CM25" s="132">
        <v>109</v>
      </c>
      <c r="CN25" s="132">
        <v>136</v>
      </c>
      <c r="CO25" s="132">
        <v>129</v>
      </c>
      <c r="CP25" s="132">
        <v>115</v>
      </c>
      <c r="CQ25" s="132">
        <v>135</v>
      </c>
      <c r="CR25" s="132">
        <v>130</v>
      </c>
      <c r="CS25" s="132">
        <v>102</v>
      </c>
      <c r="CT25" s="132">
        <v>98</v>
      </c>
      <c r="CU25" s="132">
        <v>110</v>
      </c>
      <c r="CV25" s="132">
        <v>105</v>
      </c>
      <c r="CW25" s="132">
        <v>118</v>
      </c>
      <c r="CX25" s="132">
        <v>115</v>
      </c>
      <c r="CY25" s="132">
        <v>124</v>
      </c>
      <c r="CZ25" s="132">
        <v>101</v>
      </c>
      <c r="DA25" s="132">
        <v>111</v>
      </c>
      <c r="DB25" s="132">
        <v>129</v>
      </c>
      <c r="DC25" s="132">
        <v>106</v>
      </c>
      <c r="DD25" s="132">
        <v>120</v>
      </c>
      <c r="DE25" s="132">
        <v>91</v>
      </c>
      <c r="DF25" s="132">
        <v>97</v>
      </c>
      <c r="DG25" s="132">
        <v>114</v>
      </c>
      <c r="DH25" s="132">
        <v>126</v>
      </c>
      <c r="DI25" s="132">
        <v>138</v>
      </c>
      <c r="DJ25" s="132">
        <v>168</v>
      </c>
      <c r="DK25" s="132">
        <v>182</v>
      </c>
      <c r="DL25" s="132">
        <v>207</v>
      </c>
      <c r="DM25" s="132">
        <v>203</v>
      </c>
      <c r="DN25" s="132">
        <v>170</v>
      </c>
      <c r="DO25" s="132">
        <v>146</v>
      </c>
      <c r="DP25" s="132">
        <v>145</v>
      </c>
      <c r="DQ25" s="132">
        <v>136</v>
      </c>
      <c r="DR25" s="132">
        <v>117</v>
      </c>
      <c r="DS25" s="132">
        <v>119</v>
      </c>
      <c r="DT25" s="132">
        <v>133</v>
      </c>
      <c r="DU25" s="132">
        <v>118</v>
      </c>
      <c r="DV25" s="132">
        <v>120</v>
      </c>
      <c r="DW25" s="132">
        <v>121</v>
      </c>
      <c r="DX25" s="132">
        <v>107</v>
      </c>
      <c r="DY25" s="132">
        <v>100</v>
      </c>
      <c r="DZ25" s="132">
        <v>106</v>
      </c>
      <c r="EA25" s="132">
        <v>105</v>
      </c>
      <c r="EB25" s="132">
        <v>107</v>
      </c>
      <c r="EC25" s="132">
        <v>114</v>
      </c>
      <c r="ED25" s="132">
        <v>118</v>
      </c>
      <c r="EE25" s="132">
        <v>113</v>
      </c>
      <c r="EF25" s="132">
        <v>107</v>
      </c>
      <c r="EG25" s="132">
        <v>126</v>
      </c>
      <c r="EH25" s="132">
        <v>118</v>
      </c>
      <c r="EI25" s="132">
        <v>96</v>
      </c>
      <c r="EJ25" s="132">
        <v>107</v>
      </c>
      <c r="EK25" s="132">
        <v>110</v>
      </c>
      <c r="EL25" s="132">
        <v>126</v>
      </c>
      <c r="EM25" s="132">
        <v>149</v>
      </c>
      <c r="EN25" s="132">
        <v>177</v>
      </c>
      <c r="EO25" s="132">
        <v>220</v>
      </c>
      <c r="EP25" s="132">
        <v>215</v>
      </c>
      <c r="EQ25" s="132">
        <v>191</v>
      </c>
      <c r="ER25" s="132">
        <v>158</v>
      </c>
      <c r="ES25" s="132">
        <v>148</v>
      </c>
      <c r="ET25" s="132">
        <v>147</v>
      </c>
      <c r="EU25" s="132">
        <v>122</v>
      </c>
      <c r="EV25" s="132">
        <v>120</v>
      </c>
      <c r="EW25" s="132">
        <v>129</v>
      </c>
      <c r="EX25" s="132">
        <v>120</v>
      </c>
      <c r="EY25" s="132">
        <v>121</v>
      </c>
      <c r="EZ25" s="132">
        <v>129</v>
      </c>
      <c r="FA25" s="132">
        <v>109</v>
      </c>
      <c r="FB25" s="132">
        <v>99</v>
      </c>
      <c r="FC25" s="132">
        <v>102</v>
      </c>
      <c r="FD25" s="132">
        <v>108</v>
      </c>
      <c r="FE25" s="132">
        <v>109</v>
      </c>
      <c r="FF25" s="132">
        <v>117</v>
      </c>
      <c r="FG25" s="132">
        <v>117</v>
      </c>
      <c r="FH25" s="132">
        <v>113</v>
      </c>
      <c r="FI25" s="132">
        <v>104</v>
      </c>
      <c r="FJ25" s="132">
        <v>120</v>
      </c>
      <c r="FK25" s="132">
        <v>120</v>
      </c>
      <c r="FL25" s="132">
        <v>113</v>
      </c>
      <c r="FM25" s="132">
        <v>0</v>
      </c>
      <c r="FN25" s="132">
        <v>0</v>
      </c>
      <c r="FO25" s="132">
        <v>0</v>
      </c>
      <c r="FP25" s="132">
        <v>1</v>
      </c>
      <c r="FQ25" s="132">
        <v>3</v>
      </c>
      <c r="FR25" s="132">
        <v>2</v>
      </c>
      <c r="FS25" s="132">
        <v>5</v>
      </c>
      <c r="FT25" s="132">
        <v>8</v>
      </c>
      <c r="FU25" s="132">
        <v>3</v>
      </c>
      <c r="FV25" s="132">
        <v>4</v>
      </c>
      <c r="FW25" s="132">
        <v>7</v>
      </c>
      <c r="FX25" s="132">
        <v>7</v>
      </c>
      <c r="FY25" s="132">
        <v>10</v>
      </c>
      <c r="FZ25" s="132">
        <v>9</v>
      </c>
      <c r="GA25" s="132">
        <v>14</v>
      </c>
      <c r="GB25" s="132">
        <v>9</v>
      </c>
      <c r="GC25" s="132">
        <v>17</v>
      </c>
      <c r="GD25" s="132">
        <v>18</v>
      </c>
      <c r="GE25" s="132">
        <v>13</v>
      </c>
      <c r="GF25" s="132">
        <v>5</v>
      </c>
      <c r="GG25" s="132">
        <v>6</v>
      </c>
      <c r="GH25" s="132">
        <v>7</v>
      </c>
      <c r="GI25" s="132">
        <v>2</v>
      </c>
      <c r="GJ25" s="132">
        <v>7</v>
      </c>
      <c r="GK25" s="132">
        <v>2</v>
      </c>
      <c r="GL25" s="132">
        <v>0</v>
      </c>
      <c r="GM25" s="132">
        <v>0</v>
      </c>
      <c r="GN25" s="132">
        <v>0</v>
      </c>
      <c r="GO25" s="132">
        <v>0</v>
      </c>
      <c r="GP25" s="132">
        <v>2</v>
      </c>
      <c r="GQ25" s="132">
        <v>1</v>
      </c>
      <c r="GR25" s="132">
        <v>0</v>
      </c>
      <c r="GS25" s="132">
        <v>4</v>
      </c>
      <c r="GT25" s="132">
        <v>3</v>
      </c>
      <c r="GU25" s="132">
        <v>6</v>
      </c>
      <c r="GV25" s="132">
        <v>3</v>
      </c>
      <c r="GW25" s="132">
        <v>6</v>
      </c>
      <c r="GX25" s="132">
        <v>4</v>
      </c>
      <c r="GY25" s="132">
        <v>11</v>
      </c>
      <c r="GZ25" s="132">
        <v>6</v>
      </c>
      <c r="HA25" s="132">
        <v>9</v>
      </c>
      <c r="HB25" s="132">
        <v>11</v>
      </c>
      <c r="HC25" s="132">
        <v>8</v>
      </c>
      <c r="HD25" s="132">
        <v>8</v>
      </c>
      <c r="HE25" s="132">
        <v>11</v>
      </c>
      <c r="HF25" s="132">
        <v>14</v>
      </c>
      <c r="HG25" s="132">
        <v>12</v>
      </c>
      <c r="HH25" s="132">
        <v>8</v>
      </c>
      <c r="HI25" s="132">
        <v>8</v>
      </c>
      <c r="HJ25" s="132">
        <v>5</v>
      </c>
      <c r="HK25" s="132">
        <v>10</v>
      </c>
      <c r="HL25" s="132">
        <v>2</v>
      </c>
      <c r="HM25" s="132">
        <v>6</v>
      </c>
      <c r="HN25" s="132">
        <v>3</v>
      </c>
      <c r="HO25" s="132">
        <v>4</v>
      </c>
      <c r="HP25" s="132">
        <v>1</v>
      </c>
      <c r="HQ25" s="132">
        <v>2</v>
      </c>
      <c r="HR25" s="132">
        <v>2</v>
      </c>
      <c r="HS25" s="132">
        <v>2</v>
      </c>
      <c r="HT25" s="132">
        <v>1</v>
      </c>
      <c r="HU25" s="60">
        <v>0</v>
      </c>
      <c r="HV25" s="60">
        <v>0</v>
      </c>
      <c r="HW25" s="60">
        <v>0</v>
      </c>
      <c r="HX25" s="60">
        <v>7.9365079365079361E-3</v>
      </c>
      <c r="HY25" s="60">
        <v>2.1739130434782608E-2</v>
      </c>
      <c r="HZ25" s="60">
        <v>1.1904761904761904E-2</v>
      </c>
      <c r="IA25" s="60">
        <v>2.7472527472527472E-2</v>
      </c>
      <c r="IB25" s="60">
        <v>3.864734299516908E-2</v>
      </c>
      <c r="IC25" s="60">
        <v>1.4778325123152709E-2</v>
      </c>
      <c r="ID25" s="60">
        <v>2.3529411764705882E-2</v>
      </c>
      <c r="IE25" s="60">
        <v>4.7945205479452052E-2</v>
      </c>
      <c r="IF25" s="60">
        <v>4.8275862068965517E-2</v>
      </c>
      <c r="IG25" s="60">
        <v>7.3529411764705885E-2</v>
      </c>
      <c r="IH25" s="60">
        <v>7.6923076923076927E-2</v>
      </c>
      <c r="II25" s="60">
        <v>0.11764705882352941</v>
      </c>
      <c r="IJ25" s="60">
        <v>6.7669172932330823E-2</v>
      </c>
      <c r="IK25" s="60">
        <v>0.1440677966101695</v>
      </c>
      <c r="IL25" s="60">
        <v>0.15</v>
      </c>
      <c r="IM25" s="60">
        <v>0.10743801652892562</v>
      </c>
      <c r="IN25" s="60">
        <v>4.6728971962616821E-2</v>
      </c>
      <c r="IO25" s="60">
        <v>0.06</v>
      </c>
      <c r="IP25" s="60">
        <v>6.6037735849056603E-2</v>
      </c>
      <c r="IQ25" s="60">
        <v>1.9047619047619049E-2</v>
      </c>
      <c r="IR25" s="60">
        <v>6.5420560747663545E-2</v>
      </c>
      <c r="IS25" s="60">
        <v>1.7543859649122806E-2</v>
      </c>
      <c r="IT25" s="60">
        <v>0</v>
      </c>
      <c r="IU25" s="60">
        <v>0</v>
      </c>
      <c r="IV25" s="60">
        <v>0</v>
      </c>
      <c r="IW25" s="60">
        <v>0</v>
      </c>
      <c r="IX25" s="60">
        <v>1.6949152542372881E-2</v>
      </c>
      <c r="IY25" s="60">
        <v>1.0388205828779598E-2</v>
      </c>
      <c r="IZ25" s="60">
        <v>0</v>
      </c>
      <c r="JA25" s="60">
        <v>3.6264282165921508E-2</v>
      </c>
      <c r="JB25" s="60">
        <v>2.3744470465781941E-2</v>
      </c>
      <c r="JC25" s="60">
        <v>4.0158433270986907E-2</v>
      </c>
      <c r="JD25" s="60">
        <v>1.6902843382421043E-2</v>
      </c>
      <c r="JE25" s="60">
        <v>2.7198211624441131E-2</v>
      </c>
      <c r="JF25" s="60">
        <v>1.8553818782564492E-2</v>
      </c>
      <c r="JG25" s="60">
        <v>5.7434268875346896E-2</v>
      </c>
      <c r="JH25" s="60">
        <v>3.7870927578335753E-2</v>
      </c>
      <c r="JI25" s="60">
        <v>6.0644661054497125E-2</v>
      </c>
      <c r="JJ25" s="60">
        <v>7.4625478606743248E-2</v>
      </c>
      <c r="JK25" s="60">
        <v>6.539460718444863E-2</v>
      </c>
      <c r="JL25" s="60">
        <v>6.6484517304189431E-2</v>
      </c>
      <c r="JM25" s="60">
        <v>8.503833608675393E-2</v>
      </c>
      <c r="JN25" s="60">
        <v>0.11634790528233151</v>
      </c>
      <c r="JO25" s="60">
        <v>9.8902587725240479E-2</v>
      </c>
      <c r="JP25" s="60">
        <v>6.1846062608548309E-2</v>
      </c>
      <c r="JQ25" s="60">
        <v>7.3193964004612228E-2</v>
      </c>
      <c r="JR25" s="60">
        <v>5.0367058563779876E-2</v>
      </c>
      <c r="JS25" s="60">
        <v>9.7771348976749162E-2</v>
      </c>
      <c r="JT25" s="60">
        <v>1.8467921473385954E-2</v>
      </c>
      <c r="JU25" s="60">
        <v>5.4895473003459171E-2</v>
      </c>
      <c r="JV25" s="60">
        <v>2.5570968193919012E-2</v>
      </c>
      <c r="JW25" s="60">
        <v>3.4094624258558685E-2</v>
      </c>
      <c r="JX25" s="60">
        <v>8.8253784032109872E-3</v>
      </c>
      <c r="JY25" s="60">
        <v>1.9178226145439261E-2</v>
      </c>
      <c r="JZ25" s="60">
        <v>1.6621129326047358E-2</v>
      </c>
      <c r="KA25" s="60">
        <v>1.6621129326047358E-2</v>
      </c>
      <c r="KB25" s="60">
        <v>8.8253784032109872E-3</v>
      </c>
    </row>
    <row r="26" spans="1:288">
      <c r="A26" s="50" t="s">
        <v>54</v>
      </c>
      <c r="B26" s="77">
        <v>0</v>
      </c>
      <c r="C26" s="78">
        <v>0</v>
      </c>
      <c r="D26" s="77">
        <v>296</v>
      </c>
      <c r="E26" s="78">
        <v>9.3852056184406596</v>
      </c>
      <c r="F26" s="78">
        <v>1.6945856180581622</v>
      </c>
      <c r="G26" s="77">
        <v>398</v>
      </c>
      <c r="H26" s="78">
        <v>12.619296743714132</v>
      </c>
      <c r="I26" s="86">
        <v>-102</v>
      </c>
      <c r="J26" s="87">
        <v>-3.234091125273471</v>
      </c>
      <c r="K26" s="112"/>
      <c r="L26" s="112"/>
      <c r="M26" s="112"/>
      <c r="N26" s="112"/>
      <c r="O26" s="112"/>
      <c r="P26" s="112"/>
      <c r="Q26" s="132">
        <v>26159</v>
      </c>
      <c r="R26" s="132">
        <v>31539</v>
      </c>
      <c r="S26" s="132">
        <v>141</v>
      </c>
      <c r="T26" s="132">
        <v>127</v>
      </c>
      <c r="U26" s="132">
        <v>161</v>
      </c>
      <c r="V26" s="132">
        <v>142</v>
      </c>
      <c r="W26" s="132">
        <v>136</v>
      </c>
      <c r="X26" s="132">
        <v>126</v>
      </c>
      <c r="Y26" s="132">
        <v>136</v>
      </c>
      <c r="Z26" s="132">
        <v>155</v>
      </c>
      <c r="AA26" s="132">
        <v>151</v>
      </c>
      <c r="AB26" s="134">
        <v>140</v>
      </c>
      <c r="AC26" s="131">
        <v>157</v>
      </c>
      <c r="AD26" s="131">
        <v>169</v>
      </c>
      <c r="AE26" s="131">
        <v>135</v>
      </c>
      <c r="AF26" s="135">
        <v>190</v>
      </c>
      <c r="AG26" s="131">
        <v>198</v>
      </c>
      <c r="AH26" s="135">
        <v>194</v>
      </c>
      <c r="AI26" s="131">
        <v>179</v>
      </c>
      <c r="AJ26" s="132">
        <v>198</v>
      </c>
      <c r="AK26" s="132">
        <v>190</v>
      </c>
      <c r="AL26" s="132">
        <v>190</v>
      </c>
      <c r="AM26" s="132">
        <v>198</v>
      </c>
      <c r="AN26" s="132">
        <v>204</v>
      </c>
      <c r="AO26" s="132">
        <v>192</v>
      </c>
      <c r="AP26" s="132">
        <v>179</v>
      </c>
      <c r="AQ26" s="132">
        <v>182</v>
      </c>
      <c r="AR26" s="132">
        <v>181</v>
      </c>
      <c r="AS26" s="132">
        <v>189</v>
      </c>
      <c r="AT26" s="132">
        <v>186</v>
      </c>
      <c r="AU26" s="132">
        <v>162</v>
      </c>
      <c r="AV26" s="132">
        <v>187</v>
      </c>
      <c r="AW26" s="132">
        <v>132</v>
      </c>
      <c r="AX26" s="132">
        <v>158</v>
      </c>
      <c r="AY26" s="132">
        <v>143</v>
      </c>
      <c r="AZ26" s="132">
        <v>144</v>
      </c>
      <c r="BA26" s="132">
        <v>130</v>
      </c>
      <c r="BB26" s="132">
        <v>143</v>
      </c>
      <c r="BC26" s="132">
        <v>157</v>
      </c>
      <c r="BD26" s="132">
        <v>145</v>
      </c>
      <c r="BE26" s="132">
        <v>125</v>
      </c>
      <c r="BF26" s="132">
        <v>148</v>
      </c>
      <c r="BG26" s="132">
        <v>150</v>
      </c>
      <c r="BH26" s="132">
        <v>132</v>
      </c>
      <c r="BI26" s="132">
        <v>182</v>
      </c>
      <c r="BJ26" s="132">
        <v>182</v>
      </c>
      <c r="BK26" s="132">
        <v>178</v>
      </c>
      <c r="BL26" s="132">
        <v>177</v>
      </c>
      <c r="BM26" s="132">
        <v>186</v>
      </c>
      <c r="BN26" s="132">
        <v>182</v>
      </c>
      <c r="BO26" s="132">
        <v>176</v>
      </c>
      <c r="BP26" s="132">
        <v>188</v>
      </c>
      <c r="BQ26" s="132">
        <v>200</v>
      </c>
      <c r="BR26" s="132">
        <v>178</v>
      </c>
      <c r="BS26" s="132">
        <v>182</v>
      </c>
      <c r="BT26" s="132">
        <v>189</v>
      </c>
      <c r="BU26" s="132">
        <v>175</v>
      </c>
      <c r="BV26" s="132">
        <v>183</v>
      </c>
      <c r="BW26" s="132">
        <v>183</v>
      </c>
      <c r="BX26" s="132">
        <v>162</v>
      </c>
      <c r="BY26" s="132">
        <v>186</v>
      </c>
      <c r="BZ26" s="132">
        <v>190</v>
      </c>
      <c r="CA26" s="132">
        <v>157</v>
      </c>
      <c r="CB26" s="132">
        <v>139</v>
      </c>
      <c r="CC26" s="132">
        <v>141</v>
      </c>
      <c r="CD26" s="132">
        <v>134</v>
      </c>
      <c r="CE26" s="132">
        <v>131</v>
      </c>
      <c r="CF26" s="132">
        <v>152</v>
      </c>
      <c r="CG26" s="132">
        <v>139</v>
      </c>
      <c r="CH26" s="132">
        <v>121</v>
      </c>
      <c r="CI26" s="132">
        <v>142</v>
      </c>
      <c r="CJ26" s="132">
        <v>137</v>
      </c>
      <c r="CK26" s="132">
        <v>128</v>
      </c>
      <c r="CL26" s="132">
        <v>164</v>
      </c>
      <c r="CM26" s="132">
        <v>176</v>
      </c>
      <c r="CN26" s="132">
        <v>169</v>
      </c>
      <c r="CO26" s="132">
        <v>171</v>
      </c>
      <c r="CP26" s="132">
        <v>168</v>
      </c>
      <c r="CQ26" s="132">
        <v>174</v>
      </c>
      <c r="CR26" s="132">
        <v>164</v>
      </c>
      <c r="CS26" s="132">
        <v>180</v>
      </c>
      <c r="CT26" s="132">
        <v>188</v>
      </c>
      <c r="CU26" s="132">
        <v>185</v>
      </c>
      <c r="CV26" s="132">
        <v>181</v>
      </c>
      <c r="CW26" s="132">
        <v>186</v>
      </c>
      <c r="CX26" s="132">
        <v>174</v>
      </c>
      <c r="CY26" s="132">
        <v>182</v>
      </c>
      <c r="CZ26" s="132">
        <v>186</v>
      </c>
      <c r="DA26" s="132">
        <v>153</v>
      </c>
      <c r="DB26" s="132">
        <v>180</v>
      </c>
      <c r="DC26" s="132">
        <v>187</v>
      </c>
      <c r="DD26" s="132">
        <v>184</v>
      </c>
      <c r="DE26" s="132">
        <v>137</v>
      </c>
      <c r="DF26" s="132">
        <v>143</v>
      </c>
      <c r="DG26" s="132">
        <v>152</v>
      </c>
      <c r="DH26" s="132">
        <v>143</v>
      </c>
      <c r="DI26" s="132">
        <v>133</v>
      </c>
      <c r="DJ26" s="132">
        <v>135</v>
      </c>
      <c r="DK26" s="132">
        <v>147</v>
      </c>
      <c r="DL26" s="132">
        <v>150</v>
      </c>
      <c r="DM26" s="132">
        <v>138</v>
      </c>
      <c r="DN26" s="132">
        <v>144</v>
      </c>
      <c r="DO26" s="132">
        <v>154</v>
      </c>
      <c r="DP26" s="132">
        <v>151</v>
      </c>
      <c r="DQ26" s="132">
        <v>159</v>
      </c>
      <c r="DR26" s="132">
        <v>186</v>
      </c>
      <c r="DS26" s="132">
        <v>188</v>
      </c>
      <c r="DT26" s="132">
        <v>186</v>
      </c>
      <c r="DU26" s="132">
        <v>183</v>
      </c>
      <c r="DV26" s="132">
        <v>190</v>
      </c>
      <c r="DW26" s="132">
        <v>183</v>
      </c>
      <c r="DX26" s="132">
        <v>189</v>
      </c>
      <c r="DY26" s="132">
        <v>199</v>
      </c>
      <c r="DZ26" s="132">
        <v>191</v>
      </c>
      <c r="EA26" s="132">
        <v>187</v>
      </c>
      <c r="EB26" s="132">
        <v>184</v>
      </c>
      <c r="EC26" s="132">
        <v>179</v>
      </c>
      <c r="ED26" s="132">
        <v>182</v>
      </c>
      <c r="EE26" s="132">
        <v>186</v>
      </c>
      <c r="EF26" s="132">
        <v>174</v>
      </c>
      <c r="EG26" s="132">
        <v>174</v>
      </c>
      <c r="EH26" s="132">
        <v>189</v>
      </c>
      <c r="EI26" s="132">
        <v>145</v>
      </c>
      <c r="EJ26" s="132">
        <v>149</v>
      </c>
      <c r="EK26" s="132">
        <v>142</v>
      </c>
      <c r="EL26" s="132">
        <v>139</v>
      </c>
      <c r="EM26" s="132">
        <v>131</v>
      </c>
      <c r="EN26" s="132">
        <v>148</v>
      </c>
      <c r="EO26" s="132">
        <v>148</v>
      </c>
      <c r="EP26" s="132">
        <v>133</v>
      </c>
      <c r="EQ26" s="132">
        <v>134</v>
      </c>
      <c r="ER26" s="132">
        <v>143</v>
      </c>
      <c r="ES26" s="132">
        <v>139</v>
      </c>
      <c r="ET26" s="132">
        <v>148</v>
      </c>
      <c r="EU26" s="132">
        <v>179</v>
      </c>
      <c r="EV26" s="132">
        <v>176</v>
      </c>
      <c r="EW26" s="132">
        <v>175</v>
      </c>
      <c r="EX26" s="132">
        <v>173</v>
      </c>
      <c r="EY26" s="132">
        <v>180</v>
      </c>
      <c r="EZ26" s="132">
        <v>173</v>
      </c>
      <c r="FA26" s="132">
        <v>178</v>
      </c>
      <c r="FB26" s="132">
        <v>188</v>
      </c>
      <c r="FC26" s="132">
        <v>193</v>
      </c>
      <c r="FD26" s="132">
        <v>180</v>
      </c>
      <c r="FE26" s="132">
        <v>184</v>
      </c>
      <c r="FF26" s="132">
        <v>182</v>
      </c>
      <c r="FG26" s="132">
        <v>179</v>
      </c>
      <c r="FH26" s="132">
        <v>185</v>
      </c>
      <c r="FI26" s="132">
        <v>168</v>
      </c>
      <c r="FJ26" s="132">
        <v>171</v>
      </c>
      <c r="FK26" s="132">
        <v>187</v>
      </c>
      <c r="FL26" s="132">
        <v>187</v>
      </c>
      <c r="FM26" s="132">
        <v>0</v>
      </c>
      <c r="FN26" s="132">
        <v>1</v>
      </c>
      <c r="FO26" s="132">
        <v>2</v>
      </c>
      <c r="FP26" s="132">
        <v>2</v>
      </c>
      <c r="FQ26" s="132">
        <v>3</v>
      </c>
      <c r="FR26" s="132">
        <v>6</v>
      </c>
      <c r="FS26" s="132">
        <v>7</v>
      </c>
      <c r="FT26" s="132">
        <v>6</v>
      </c>
      <c r="FU26" s="132">
        <v>6</v>
      </c>
      <c r="FV26" s="132">
        <v>10</v>
      </c>
      <c r="FW26" s="132">
        <v>8</v>
      </c>
      <c r="FX26" s="132">
        <v>14</v>
      </c>
      <c r="FY26" s="132">
        <v>25</v>
      </c>
      <c r="FZ26" s="132">
        <v>21</v>
      </c>
      <c r="GA26" s="132">
        <v>19</v>
      </c>
      <c r="GB26" s="132">
        <v>25</v>
      </c>
      <c r="GC26" s="132">
        <v>31</v>
      </c>
      <c r="GD26" s="132">
        <v>19</v>
      </c>
      <c r="GE26" s="132">
        <v>13</v>
      </c>
      <c r="GF26" s="132">
        <v>14</v>
      </c>
      <c r="GG26" s="132">
        <v>14</v>
      </c>
      <c r="GH26" s="132">
        <v>15</v>
      </c>
      <c r="GI26" s="132">
        <v>11</v>
      </c>
      <c r="GJ26" s="132">
        <v>10</v>
      </c>
      <c r="GK26" s="132">
        <v>4</v>
      </c>
      <c r="GL26" s="132">
        <v>6</v>
      </c>
      <c r="GM26" s="132">
        <v>2</v>
      </c>
      <c r="GN26" s="132">
        <v>0</v>
      </c>
      <c r="GO26" s="132">
        <v>0</v>
      </c>
      <c r="GP26" s="132">
        <v>0</v>
      </c>
      <c r="GQ26" s="132">
        <v>0</v>
      </c>
      <c r="GR26" s="132">
        <v>1</v>
      </c>
      <c r="GS26" s="132">
        <v>0</v>
      </c>
      <c r="GT26" s="132">
        <v>0</v>
      </c>
      <c r="GU26" s="132">
        <v>5</v>
      </c>
      <c r="GV26" s="132">
        <v>5</v>
      </c>
      <c r="GW26" s="132">
        <v>4</v>
      </c>
      <c r="GX26" s="132">
        <v>7</v>
      </c>
      <c r="GY26" s="132">
        <v>8</v>
      </c>
      <c r="GZ26" s="132">
        <v>6</v>
      </c>
      <c r="HA26" s="132">
        <v>18</v>
      </c>
      <c r="HB26" s="132">
        <v>7</v>
      </c>
      <c r="HC26" s="132">
        <v>19</v>
      </c>
      <c r="HD26" s="132">
        <v>29</v>
      </c>
      <c r="HE26" s="132">
        <v>16</v>
      </c>
      <c r="HF26" s="132">
        <v>23</v>
      </c>
      <c r="HG26" s="132">
        <v>21</v>
      </c>
      <c r="HH26" s="132">
        <v>17</v>
      </c>
      <c r="HI26" s="132">
        <v>16</v>
      </c>
      <c r="HJ26" s="132">
        <v>22</v>
      </c>
      <c r="HK26" s="132">
        <v>14</v>
      </c>
      <c r="HL26" s="132">
        <v>14</v>
      </c>
      <c r="HM26" s="132">
        <v>7</v>
      </c>
      <c r="HN26" s="132">
        <v>7</v>
      </c>
      <c r="HO26" s="132">
        <v>9</v>
      </c>
      <c r="HP26" s="132">
        <v>9</v>
      </c>
      <c r="HQ26" s="132">
        <v>4</v>
      </c>
      <c r="HR26" s="132">
        <v>4</v>
      </c>
      <c r="HS26" s="132">
        <v>0</v>
      </c>
      <c r="HT26" s="132">
        <v>0</v>
      </c>
      <c r="HU26" s="60">
        <v>0</v>
      </c>
      <c r="HV26" s="60">
        <v>6.993006993006993E-3</v>
      </c>
      <c r="HW26" s="60">
        <v>1.3157894736842105E-2</v>
      </c>
      <c r="HX26" s="60">
        <v>1.3986013986013986E-2</v>
      </c>
      <c r="HY26" s="60">
        <v>2.2556390977443608E-2</v>
      </c>
      <c r="HZ26" s="60">
        <v>4.4444444444444446E-2</v>
      </c>
      <c r="IA26" s="60">
        <v>4.7619047619047616E-2</v>
      </c>
      <c r="IB26" s="60">
        <v>0.04</v>
      </c>
      <c r="IC26" s="60">
        <v>4.3478260869565216E-2</v>
      </c>
      <c r="ID26" s="60">
        <v>6.9444444444444448E-2</v>
      </c>
      <c r="IE26" s="60">
        <v>5.1948051948051951E-2</v>
      </c>
      <c r="IF26" s="60">
        <v>9.2715231788079472E-2</v>
      </c>
      <c r="IG26" s="60">
        <v>0.15723270440251572</v>
      </c>
      <c r="IH26" s="60">
        <v>0.11290322580645161</v>
      </c>
      <c r="II26" s="60">
        <v>0.10106382978723404</v>
      </c>
      <c r="IJ26" s="60">
        <v>0.13440860215053763</v>
      </c>
      <c r="IK26" s="60">
        <v>0.16939890710382513</v>
      </c>
      <c r="IL26" s="60">
        <v>0.1</v>
      </c>
      <c r="IM26" s="60">
        <v>7.1038251366120214E-2</v>
      </c>
      <c r="IN26" s="60">
        <v>7.407407407407407E-2</v>
      </c>
      <c r="IO26" s="60">
        <v>7.0351758793969849E-2</v>
      </c>
      <c r="IP26" s="60">
        <v>7.8534031413612565E-2</v>
      </c>
      <c r="IQ26" s="60">
        <v>5.8823529411764705E-2</v>
      </c>
      <c r="IR26" s="60">
        <v>5.434782608695652E-2</v>
      </c>
      <c r="IS26" s="60">
        <v>2.23463687150838E-2</v>
      </c>
      <c r="IT26" s="60">
        <v>3.2967032967032968E-2</v>
      </c>
      <c r="IU26" s="60">
        <v>1.0752688172043012E-2</v>
      </c>
      <c r="IV26" s="60">
        <v>0</v>
      </c>
      <c r="IW26" s="60">
        <v>0</v>
      </c>
      <c r="IX26" s="60">
        <v>0</v>
      </c>
      <c r="IY26" s="60">
        <v>0</v>
      </c>
      <c r="IZ26" s="60">
        <v>6.6930722118311511E-3</v>
      </c>
      <c r="JA26" s="60">
        <v>0</v>
      </c>
      <c r="JB26" s="60">
        <v>0</v>
      </c>
      <c r="JC26" s="60">
        <v>3.8063654945146623E-2</v>
      </c>
      <c r="JD26" s="60">
        <v>3.3691478363609514E-2</v>
      </c>
      <c r="JE26" s="60">
        <v>2.695318269088761E-2</v>
      </c>
      <c r="JF26" s="60">
        <v>5.2487776819096922E-2</v>
      </c>
      <c r="JG26" s="60">
        <v>5.9538373705244271E-2</v>
      </c>
      <c r="JH26" s="60">
        <v>4.1843402499140203E-2</v>
      </c>
      <c r="JI26" s="60">
        <v>0.12914258756928884</v>
      </c>
      <c r="JJ26" s="60">
        <v>4.7168069709053316E-2</v>
      </c>
      <c r="JK26" s="60">
        <v>0.10585523704856976</v>
      </c>
      <c r="JL26" s="60">
        <v>0.16432252856433183</v>
      </c>
      <c r="JM26" s="60">
        <v>9.1178766588602647E-2</v>
      </c>
      <c r="JN26" s="60">
        <v>0.13258473104014656</v>
      </c>
      <c r="JO26" s="60">
        <v>0.11634790528233151</v>
      </c>
      <c r="JP26" s="60">
        <v>9.7997409899238774E-2</v>
      </c>
      <c r="JQ26" s="60">
        <v>8.9642045803401488E-2</v>
      </c>
      <c r="JR26" s="60">
        <v>0.11670154633182188</v>
      </c>
      <c r="JS26" s="60">
        <v>7.2340666496786429E-2</v>
      </c>
      <c r="JT26" s="60">
        <v>7.7565270188221014E-2</v>
      </c>
      <c r="JU26" s="60">
        <v>3.7939534331195061E-2</v>
      </c>
      <c r="JV26" s="60">
        <v>3.8356452290878522E-2</v>
      </c>
      <c r="JW26" s="60">
        <v>5.0141954391427788E-2</v>
      </c>
      <c r="JX26" s="60">
        <v>4.85157288435977E-2</v>
      </c>
      <c r="JY26" s="60">
        <v>2.3744470465781941E-2</v>
      </c>
      <c r="JZ26" s="60">
        <v>2.3327900808487519E-2</v>
      </c>
      <c r="KA26" s="60">
        <v>0</v>
      </c>
      <c r="KB26" s="60">
        <v>0</v>
      </c>
    </row>
    <row r="27" spans="1:288">
      <c r="A27" s="50" t="s">
        <v>55</v>
      </c>
      <c r="B27" s="77">
        <v>0</v>
      </c>
      <c r="C27" s="78">
        <v>0</v>
      </c>
      <c r="D27" s="77">
        <v>191</v>
      </c>
      <c r="E27" s="78">
        <v>8.1352755771360421</v>
      </c>
      <c r="F27" s="78">
        <v>1.5383641710669047</v>
      </c>
      <c r="G27" s="77">
        <v>338</v>
      </c>
      <c r="H27" s="78">
        <v>14.396456256921374</v>
      </c>
      <c r="I27" s="86">
        <v>-147</v>
      </c>
      <c r="J27" s="87">
        <v>-6.2611806797853315</v>
      </c>
      <c r="K27" s="112"/>
      <c r="L27" s="112"/>
      <c r="M27" s="112"/>
      <c r="N27" s="112"/>
      <c r="O27" s="112"/>
      <c r="P27" s="112"/>
      <c r="Q27" s="132">
        <v>20039</v>
      </c>
      <c r="R27" s="132">
        <v>23478</v>
      </c>
      <c r="S27" s="132">
        <v>109</v>
      </c>
      <c r="T27" s="132">
        <v>109</v>
      </c>
      <c r="U27" s="132">
        <v>103</v>
      </c>
      <c r="V27" s="132">
        <v>123</v>
      </c>
      <c r="W27" s="132">
        <v>109</v>
      </c>
      <c r="X27" s="132">
        <v>106</v>
      </c>
      <c r="Y27" s="132">
        <v>117</v>
      </c>
      <c r="Z27" s="132">
        <v>116</v>
      </c>
      <c r="AA27" s="132">
        <v>133</v>
      </c>
      <c r="AB27" s="134">
        <v>118</v>
      </c>
      <c r="AC27" s="131">
        <v>116</v>
      </c>
      <c r="AD27" s="131">
        <v>141</v>
      </c>
      <c r="AE27" s="131">
        <v>133</v>
      </c>
      <c r="AF27" s="135">
        <v>164</v>
      </c>
      <c r="AG27" s="131">
        <v>115</v>
      </c>
      <c r="AH27" s="135">
        <v>120</v>
      </c>
      <c r="AI27" s="131">
        <v>141</v>
      </c>
      <c r="AJ27" s="132">
        <v>124</v>
      </c>
      <c r="AK27" s="132">
        <v>117</v>
      </c>
      <c r="AL27" s="132">
        <v>119</v>
      </c>
      <c r="AM27" s="132">
        <v>121</v>
      </c>
      <c r="AN27" s="132">
        <v>138</v>
      </c>
      <c r="AO27" s="132">
        <v>125</v>
      </c>
      <c r="AP27" s="132">
        <v>114</v>
      </c>
      <c r="AQ27" s="132">
        <v>101</v>
      </c>
      <c r="AR27" s="132">
        <v>115</v>
      </c>
      <c r="AS27" s="132">
        <v>135</v>
      </c>
      <c r="AT27" s="132">
        <v>117</v>
      </c>
      <c r="AU27" s="132">
        <v>125</v>
      </c>
      <c r="AV27" s="132">
        <v>125</v>
      </c>
      <c r="AW27" s="132">
        <v>110</v>
      </c>
      <c r="AX27" s="132">
        <v>101</v>
      </c>
      <c r="AY27" s="132">
        <v>114</v>
      </c>
      <c r="AZ27" s="132">
        <v>119</v>
      </c>
      <c r="BA27" s="132">
        <v>106</v>
      </c>
      <c r="BB27" s="132">
        <v>107</v>
      </c>
      <c r="BC27" s="132">
        <v>114</v>
      </c>
      <c r="BD27" s="132">
        <v>130</v>
      </c>
      <c r="BE27" s="132">
        <v>137</v>
      </c>
      <c r="BF27" s="132">
        <v>100</v>
      </c>
      <c r="BG27" s="132">
        <v>145</v>
      </c>
      <c r="BH27" s="132">
        <v>136</v>
      </c>
      <c r="BI27" s="132">
        <v>157</v>
      </c>
      <c r="BJ27" s="132">
        <v>118</v>
      </c>
      <c r="BK27" s="132">
        <v>113</v>
      </c>
      <c r="BL27" s="132">
        <v>138</v>
      </c>
      <c r="BM27" s="132">
        <v>122</v>
      </c>
      <c r="BN27" s="132">
        <v>115</v>
      </c>
      <c r="BO27" s="132">
        <v>116</v>
      </c>
      <c r="BP27" s="132">
        <v>119</v>
      </c>
      <c r="BQ27" s="132">
        <v>133</v>
      </c>
      <c r="BR27" s="132">
        <v>118</v>
      </c>
      <c r="BS27" s="132">
        <v>111</v>
      </c>
      <c r="BT27" s="132">
        <v>103</v>
      </c>
      <c r="BU27" s="132">
        <v>111</v>
      </c>
      <c r="BV27" s="132">
        <v>129</v>
      </c>
      <c r="BW27" s="132">
        <v>115</v>
      </c>
      <c r="BX27" s="132">
        <v>126</v>
      </c>
      <c r="BY27" s="132">
        <v>120</v>
      </c>
      <c r="BZ27" s="132">
        <v>120</v>
      </c>
      <c r="CA27" s="132">
        <v>101</v>
      </c>
      <c r="CB27" s="132">
        <v>113</v>
      </c>
      <c r="CC27" s="132">
        <v>122</v>
      </c>
      <c r="CD27" s="132">
        <v>119</v>
      </c>
      <c r="CE27" s="132">
        <v>110</v>
      </c>
      <c r="CF27" s="132">
        <v>119</v>
      </c>
      <c r="CG27" s="132">
        <v>131</v>
      </c>
      <c r="CH27" s="132">
        <v>143</v>
      </c>
      <c r="CI27" s="132">
        <v>114</v>
      </c>
      <c r="CJ27" s="132">
        <v>145</v>
      </c>
      <c r="CK27" s="132">
        <v>135</v>
      </c>
      <c r="CL27" s="132">
        <v>156</v>
      </c>
      <c r="CM27" s="132">
        <v>114</v>
      </c>
      <c r="CN27" s="132">
        <v>114</v>
      </c>
      <c r="CO27" s="132">
        <v>139</v>
      </c>
      <c r="CP27" s="132">
        <v>114</v>
      </c>
      <c r="CQ27" s="132">
        <v>122</v>
      </c>
      <c r="CR27" s="132">
        <v>119</v>
      </c>
      <c r="CS27" s="132">
        <v>110</v>
      </c>
      <c r="CT27" s="132">
        <v>125</v>
      </c>
      <c r="CU27" s="132">
        <v>111</v>
      </c>
      <c r="CV27" s="132">
        <v>109</v>
      </c>
      <c r="CW27" s="132">
        <v>99</v>
      </c>
      <c r="CX27" s="132">
        <v>114</v>
      </c>
      <c r="CY27" s="132">
        <v>132</v>
      </c>
      <c r="CZ27" s="132">
        <v>106</v>
      </c>
      <c r="DA27" s="132">
        <v>121</v>
      </c>
      <c r="DB27" s="132">
        <v>120</v>
      </c>
      <c r="DC27" s="132">
        <v>117</v>
      </c>
      <c r="DD27" s="132">
        <v>125</v>
      </c>
      <c r="DE27" s="132">
        <v>110</v>
      </c>
      <c r="DF27" s="132">
        <v>105</v>
      </c>
      <c r="DG27" s="132">
        <v>109</v>
      </c>
      <c r="DH27" s="132">
        <v>121</v>
      </c>
      <c r="DI27" s="132">
        <v>108</v>
      </c>
      <c r="DJ27" s="132">
        <v>107</v>
      </c>
      <c r="DK27" s="132">
        <v>116</v>
      </c>
      <c r="DL27" s="132">
        <v>123</v>
      </c>
      <c r="DM27" s="132">
        <v>135</v>
      </c>
      <c r="DN27" s="132">
        <v>109</v>
      </c>
      <c r="DO27" s="132">
        <v>131</v>
      </c>
      <c r="DP27" s="132">
        <v>139</v>
      </c>
      <c r="DQ27" s="132">
        <v>145</v>
      </c>
      <c r="DR27" s="132">
        <v>141</v>
      </c>
      <c r="DS27" s="132">
        <v>114</v>
      </c>
      <c r="DT27" s="132">
        <v>129</v>
      </c>
      <c r="DU27" s="132">
        <v>132</v>
      </c>
      <c r="DV27" s="132">
        <v>120</v>
      </c>
      <c r="DW27" s="132">
        <v>117</v>
      </c>
      <c r="DX27" s="132">
        <v>119</v>
      </c>
      <c r="DY27" s="132">
        <v>127</v>
      </c>
      <c r="DZ27" s="132">
        <v>128</v>
      </c>
      <c r="EA27" s="132">
        <v>118</v>
      </c>
      <c r="EB27" s="132">
        <v>109</v>
      </c>
      <c r="EC27" s="132">
        <v>106</v>
      </c>
      <c r="ED27" s="132">
        <v>122</v>
      </c>
      <c r="EE27" s="132">
        <v>125</v>
      </c>
      <c r="EF27" s="132">
        <v>122</v>
      </c>
      <c r="EG27" s="132">
        <v>123</v>
      </c>
      <c r="EH27" s="132">
        <v>123</v>
      </c>
      <c r="EI27" s="132">
        <v>106</v>
      </c>
      <c r="EJ27" s="132">
        <v>107</v>
      </c>
      <c r="EK27" s="132">
        <v>118</v>
      </c>
      <c r="EL27" s="132">
        <v>119</v>
      </c>
      <c r="EM27" s="132">
        <v>108</v>
      </c>
      <c r="EN27" s="132">
        <v>113</v>
      </c>
      <c r="EO27" s="132">
        <v>123</v>
      </c>
      <c r="EP27" s="132">
        <v>137</v>
      </c>
      <c r="EQ27" s="132">
        <v>126</v>
      </c>
      <c r="ER27" s="132">
        <v>123</v>
      </c>
      <c r="ES27" s="132">
        <v>140</v>
      </c>
      <c r="ET27" s="132">
        <v>146</v>
      </c>
      <c r="EU27" s="132">
        <v>136</v>
      </c>
      <c r="EV27" s="132">
        <v>116</v>
      </c>
      <c r="EW27" s="132">
        <v>126</v>
      </c>
      <c r="EX27" s="132">
        <v>126</v>
      </c>
      <c r="EY27" s="132">
        <v>122</v>
      </c>
      <c r="EZ27" s="132">
        <v>117</v>
      </c>
      <c r="FA27" s="132">
        <v>113</v>
      </c>
      <c r="FB27" s="132">
        <v>122</v>
      </c>
      <c r="FC27" s="132">
        <v>122</v>
      </c>
      <c r="FD27" s="132">
        <v>114</v>
      </c>
      <c r="FE27" s="132">
        <v>105</v>
      </c>
      <c r="FF27" s="132">
        <v>109</v>
      </c>
      <c r="FG27" s="132">
        <v>122</v>
      </c>
      <c r="FH27" s="132">
        <v>118</v>
      </c>
      <c r="FI27" s="132">
        <v>118</v>
      </c>
      <c r="FJ27" s="132">
        <v>123</v>
      </c>
      <c r="FK27" s="132">
        <v>119</v>
      </c>
      <c r="FL27" s="132">
        <v>123</v>
      </c>
      <c r="FM27" s="132">
        <v>0</v>
      </c>
      <c r="FN27" s="132">
        <v>1</v>
      </c>
      <c r="FO27" s="132">
        <v>0</v>
      </c>
      <c r="FP27" s="132">
        <v>0</v>
      </c>
      <c r="FQ27" s="132">
        <v>2</v>
      </c>
      <c r="FR27" s="132">
        <v>3</v>
      </c>
      <c r="FS27" s="132">
        <v>5</v>
      </c>
      <c r="FT27" s="132">
        <v>2</v>
      </c>
      <c r="FU27" s="132">
        <v>6</v>
      </c>
      <c r="FV27" s="132">
        <v>7</v>
      </c>
      <c r="FW27" s="132">
        <v>5</v>
      </c>
      <c r="FX27" s="132">
        <v>9</v>
      </c>
      <c r="FY27" s="132">
        <v>14</v>
      </c>
      <c r="FZ27" s="132">
        <v>16</v>
      </c>
      <c r="GA27" s="132">
        <v>15</v>
      </c>
      <c r="GB27" s="132">
        <v>14</v>
      </c>
      <c r="GC27" s="132">
        <v>7</v>
      </c>
      <c r="GD27" s="132">
        <v>7</v>
      </c>
      <c r="GE27" s="132">
        <v>12</v>
      </c>
      <c r="GF27" s="132">
        <v>10</v>
      </c>
      <c r="GG27" s="132">
        <v>11</v>
      </c>
      <c r="GH27" s="132">
        <v>14</v>
      </c>
      <c r="GI27" s="132">
        <v>8</v>
      </c>
      <c r="GJ27" s="132">
        <v>7</v>
      </c>
      <c r="GK27" s="132">
        <v>4</v>
      </c>
      <c r="GL27" s="132">
        <v>4</v>
      </c>
      <c r="GM27" s="132">
        <v>3</v>
      </c>
      <c r="GN27" s="132">
        <v>1</v>
      </c>
      <c r="GO27" s="132">
        <v>4</v>
      </c>
      <c r="GP27" s="132">
        <v>0</v>
      </c>
      <c r="GQ27" s="132">
        <v>1</v>
      </c>
      <c r="GR27" s="132">
        <v>0</v>
      </c>
      <c r="GS27" s="132">
        <v>1</v>
      </c>
      <c r="GT27" s="132">
        <v>2</v>
      </c>
      <c r="GU27" s="132">
        <v>3</v>
      </c>
      <c r="GV27" s="132">
        <v>1</v>
      </c>
      <c r="GW27" s="132">
        <v>2</v>
      </c>
      <c r="GX27" s="132">
        <v>5</v>
      </c>
      <c r="GY27" s="132">
        <v>4</v>
      </c>
      <c r="GZ27" s="132">
        <v>9</v>
      </c>
      <c r="HA27" s="132">
        <v>10</v>
      </c>
      <c r="HB27" s="132">
        <v>10</v>
      </c>
      <c r="HC27" s="132">
        <v>14</v>
      </c>
      <c r="HD27" s="132">
        <v>5</v>
      </c>
      <c r="HE27" s="132">
        <v>15</v>
      </c>
      <c r="HF27" s="132">
        <v>15</v>
      </c>
      <c r="HG27" s="132">
        <v>15</v>
      </c>
      <c r="HH27" s="132">
        <v>11</v>
      </c>
      <c r="HI27" s="132">
        <v>15</v>
      </c>
      <c r="HJ27" s="132">
        <v>14</v>
      </c>
      <c r="HK27" s="132">
        <v>5</v>
      </c>
      <c r="HL27" s="132">
        <v>7</v>
      </c>
      <c r="HM27" s="132">
        <v>9</v>
      </c>
      <c r="HN27" s="132">
        <v>2</v>
      </c>
      <c r="HO27" s="132">
        <v>4</v>
      </c>
      <c r="HP27" s="132">
        <v>5</v>
      </c>
      <c r="HQ27" s="132">
        <v>0</v>
      </c>
      <c r="HR27" s="132">
        <v>2</v>
      </c>
      <c r="HS27" s="132">
        <v>0</v>
      </c>
      <c r="HT27" s="132">
        <v>1</v>
      </c>
      <c r="HU27" s="60">
        <v>0</v>
      </c>
      <c r="HV27" s="60">
        <v>9.5238095238095247E-3</v>
      </c>
      <c r="HW27" s="60">
        <v>0</v>
      </c>
      <c r="HX27" s="60">
        <v>0</v>
      </c>
      <c r="HY27" s="60">
        <v>1.8518518518518517E-2</v>
      </c>
      <c r="HZ27" s="60">
        <v>2.8037383177570093E-2</v>
      </c>
      <c r="IA27" s="60">
        <v>4.3103448275862072E-2</v>
      </c>
      <c r="IB27" s="60">
        <v>1.6260162601626018E-2</v>
      </c>
      <c r="IC27" s="60">
        <v>4.4444444444444446E-2</v>
      </c>
      <c r="ID27" s="60">
        <v>6.4220183486238536E-2</v>
      </c>
      <c r="IE27" s="60">
        <v>3.8167938931297711E-2</v>
      </c>
      <c r="IF27" s="60">
        <v>6.4748201438848921E-2</v>
      </c>
      <c r="IG27" s="60">
        <v>9.6551724137931033E-2</v>
      </c>
      <c r="IH27" s="60">
        <v>0.11347517730496454</v>
      </c>
      <c r="II27" s="60">
        <v>0.13157894736842105</v>
      </c>
      <c r="IJ27" s="60">
        <v>0.10852713178294573</v>
      </c>
      <c r="IK27" s="60">
        <v>5.3030303030303032E-2</v>
      </c>
      <c r="IL27" s="60">
        <v>5.8333333333333334E-2</v>
      </c>
      <c r="IM27" s="60">
        <v>0.10256410256410256</v>
      </c>
      <c r="IN27" s="60">
        <v>8.4033613445378158E-2</v>
      </c>
      <c r="IO27" s="60">
        <v>8.6614173228346455E-2</v>
      </c>
      <c r="IP27" s="60">
        <v>0.109375</v>
      </c>
      <c r="IQ27" s="60">
        <v>6.7796610169491525E-2</v>
      </c>
      <c r="IR27" s="60">
        <v>6.4220183486238536E-2</v>
      </c>
      <c r="IS27" s="60">
        <v>3.7735849056603772E-2</v>
      </c>
      <c r="IT27" s="60">
        <v>3.2786885245901641E-2</v>
      </c>
      <c r="IU27" s="60">
        <v>2.4E-2</v>
      </c>
      <c r="IV27" s="60">
        <v>8.1967213114754103E-3</v>
      </c>
      <c r="IW27" s="60">
        <v>3.2520325203252036E-2</v>
      </c>
      <c r="IX27" s="60">
        <v>0</v>
      </c>
      <c r="IY27" s="60">
        <v>9.408186410970203E-3</v>
      </c>
      <c r="IZ27" s="60">
        <v>0</v>
      </c>
      <c r="JA27" s="60">
        <v>8.4514216912105217E-3</v>
      </c>
      <c r="JB27" s="60">
        <v>1.6760802681728429E-2</v>
      </c>
      <c r="JC27" s="60">
        <v>2.7701882210078931E-2</v>
      </c>
      <c r="JD27" s="60">
        <v>8.8253784032109872E-3</v>
      </c>
      <c r="JE27" s="60">
        <v>1.6215735927851083E-2</v>
      </c>
      <c r="JF27" s="60">
        <v>3.6396633560687647E-2</v>
      </c>
      <c r="JG27" s="60">
        <v>3.1659293954375917E-2</v>
      </c>
      <c r="JH27" s="60">
        <v>7.2970811675329858E-2</v>
      </c>
      <c r="JI27" s="60">
        <v>7.1233411397345819E-2</v>
      </c>
      <c r="JJ27" s="60">
        <v>6.8306010928961741E-2</v>
      </c>
      <c r="JK27" s="60">
        <v>0.10265991642558663</v>
      </c>
      <c r="JL27" s="60">
        <v>4.2985679291501794E-2</v>
      </c>
      <c r="JM27" s="60">
        <v>0.11872235232890969</v>
      </c>
      <c r="JN27" s="60">
        <v>0.11872235232890969</v>
      </c>
      <c r="JO27" s="60">
        <v>0.12261488847084116</v>
      </c>
      <c r="JP27" s="60">
        <v>9.3760216711036376E-2</v>
      </c>
      <c r="JQ27" s="60">
        <v>0.13238067604816481</v>
      </c>
      <c r="JR27" s="60">
        <v>0.11444056257278509</v>
      </c>
      <c r="JS27" s="60">
        <v>4.0871629490280385E-2</v>
      </c>
      <c r="JT27" s="60">
        <v>6.1235739622279739E-2</v>
      </c>
      <c r="JU27" s="60">
        <v>8.5480093676814986E-2</v>
      </c>
      <c r="JV27" s="60">
        <v>1.8298491001153057E-2</v>
      </c>
      <c r="JW27" s="60">
        <v>3.2697303592224315E-2</v>
      </c>
      <c r="JX27" s="60">
        <v>4.2257108456052607E-2</v>
      </c>
      <c r="JY27" s="60">
        <v>0</v>
      </c>
      <c r="JZ27" s="60">
        <v>1.6215735927851083E-2</v>
      </c>
      <c r="KA27" s="60">
        <v>0</v>
      </c>
      <c r="KB27" s="60">
        <v>8.1078679639255413E-3</v>
      </c>
    </row>
    <row r="28" spans="1:288">
      <c r="A28" s="50" t="s">
        <v>56</v>
      </c>
      <c r="B28" s="77">
        <v>0</v>
      </c>
      <c r="C28" s="78">
        <v>0</v>
      </c>
      <c r="D28" s="77">
        <v>137</v>
      </c>
      <c r="E28" s="78">
        <v>6.7607579944729572</v>
      </c>
      <c r="F28" s="78">
        <v>1.4546407882794552</v>
      </c>
      <c r="G28" s="77">
        <v>319</v>
      </c>
      <c r="H28" s="78">
        <v>15.74220292143703</v>
      </c>
      <c r="I28" s="86">
        <v>-182</v>
      </c>
      <c r="J28" s="87">
        <v>-8.981444926964075</v>
      </c>
      <c r="K28" s="112"/>
      <c r="L28" s="112"/>
      <c r="M28" s="112"/>
      <c r="N28" s="112"/>
      <c r="O28" s="112"/>
      <c r="P28" s="112"/>
      <c r="Q28" s="132">
        <v>17476</v>
      </c>
      <c r="R28" s="132">
        <v>20264</v>
      </c>
      <c r="S28" s="132">
        <v>72</v>
      </c>
      <c r="T28" s="132">
        <v>91</v>
      </c>
      <c r="U28" s="132">
        <v>82</v>
      </c>
      <c r="V28" s="132">
        <v>85</v>
      </c>
      <c r="W28" s="132">
        <v>73</v>
      </c>
      <c r="X28" s="132">
        <v>76</v>
      </c>
      <c r="Y28" s="132">
        <v>84</v>
      </c>
      <c r="Z28" s="132">
        <v>73</v>
      </c>
      <c r="AA28" s="132">
        <v>96</v>
      </c>
      <c r="AB28" s="134">
        <v>76</v>
      </c>
      <c r="AC28" s="131">
        <v>76</v>
      </c>
      <c r="AD28" s="131">
        <v>91</v>
      </c>
      <c r="AE28" s="131">
        <v>79</v>
      </c>
      <c r="AF28" s="135">
        <v>84</v>
      </c>
      <c r="AG28" s="131">
        <v>92</v>
      </c>
      <c r="AH28" s="135">
        <v>83</v>
      </c>
      <c r="AI28" s="131">
        <v>89</v>
      </c>
      <c r="AJ28" s="132">
        <v>116</v>
      </c>
      <c r="AK28" s="132">
        <v>113</v>
      </c>
      <c r="AL28" s="132">
        <v>99</v>
      </c>
      <c r="AM28" s="132">
        <v>99</v>
      </c>
      <c r="AN28" s="132">
        <v>106</v>
      </c>
      <c r="AO28" s="132">
        <v>86</v>
      </c>
      <c r="AP28" s="132">
        <v>99</v>
      </c>
      <c r="AQ28" s="132">
        <v>114</v>
      </c>
      <c r="AR28" s="132">
        <v>102</v>
      </c>
      <c r="AS28" s="132">
        <v>123</v>
      </c>
      <c r="AT28" s="132">
        <v>123</v>
      </c>
      <c r="AU28" s="132">
        <v>120</v>
      </c>
      <c r="AV28" s="132">
        <v>96</v>
      </c>
      <c r="AW28" s="132">
        <v>91</v>
      </c>
      <c r="AX28" s="132">
        <v>83</v>
      </c>
      <c r="AY28" s="132">
        <v>89</v>
      </c>
      <c r="AZ28" s="132">
        <v>85</v>
      </c>
      <c r="BA28" s="132">
        <v>83</v>
      </c>
      <c r="BB28" s="132">
        <v>81</v>
      </c>
      <c r="BC28" s="132">
        <v>69</v>
      </c>
      <c r="BD28" s="132">
        <v>93</v>
      </c>
      <c r="BE28" s="132">
        <v>71</v>
      </c>
      <c r="BF28" s="132">
        <v>74</v>
      </c>
      <c r="BG28" s="132">
        <v>80</v>
      </c>
      <c r="BH28" s="132">
        <v>83</v>
      </c>
      <c r="BI28" s="132">
        <v>76</v>
      </c>
      <c r="BJ28" s="132">
        <v>82</v>
      </c>
      <c r="BK28" s="132">
        <v>83</v>
      </c>
      <c r="BL28" s="132">
        <v>84</v>
      </c>
      <c r="BM28" s="132">
        <v>109</v>
      </c>
      <c r="BN28" s="132">
        <v>101</v>
      </c>
      <c r="BO28" s="132">
        <v>99</v>
      </c>
      <c r="BP28" s="132">
        <v>97</v>
      </c>
      <c r="BQ28" s="132">
        <v>107</v>
      </c>
      <c r="BR28" s="132">
        <v>83</v>
      </c>
      <c r="BS28" s="132">
        <v>94</v>
      </c>
      <c r="BT28" s="132">
        <v>109</v>
      </c>
      <c r="BU28" s="132">
        <v>109</v>
      </c>
      <c r="BV28" s="132">
        <v>128</v>
      </c>
      <c r="BW28" s="132">
        <v>118</v>
      </c>
      <c r="BX28" s="132">
        <v>123</v>
      </c>
      <c r="BY28" s="132">
        <v>91</v>
      </c>
      <c r="BZ28" s="132">
        <v>102</v>
      </c>
      <c r="CA28" s="132">
        <v>86</v>
      </c>
      <c r="CB28" s="132">
        <v>85</v>
      </c>
      <c r="CC28" s="132">
        <v>87</v>
      </c>
      <c r="CD28" s="132">
        <v>90</v>
      </c>
      <c r="CE28" s="132">
        <v>89</v>
      </c>
      <c r="CF28" s="132">
        <v>80</v>
      </c>
      <c r="CG28" s="132">
        <v>81</v>
      </c>
      <c r="CH28" s="132">
        <v>67</v>
      </c>
      <c r="CI28" s="132">
        <v>75</v>
      </c>
      <c r="CJ28" s="132">
        <v>71</v>
      </c>
      <c r="CK28" s="132">
        <v>69</v>
      </c>
      <c r="CL28" s="132">
        <v>75</v>
      </c>
      <c r="CM28" s="132">
        <v>73</v>
      </c>
      <c r="CN28" s="132">
        <v>82</v>
      </c>
      <c r="CO28" s="132">
        <v>83</v>
      </c>
      <c r="CP28" s="132">
        <v>99</v>
      </c>
      <c r="CQ28" s="132">
        <v>88</v>
      </c>
      <c r="CR28" s="132">
        <v>89</v>
      </c>
      <c r="CS28" s="132">
        <v>84</v>
      </c>
      <c r="CT28" s="132">
        <v>110</v>
      </c>
      <c r="CU28" s="132">
        <v>81</v>
      </c>
      <c r="CV28" s="132">
        <v>91</v>
      </c>
      <c r="CW28" s="132">
        <v>108</v>
      </c>
      <c r="CX28" s="132">
        <v>105</v>
      </c>
      <c r="CY28" s="132">
        <v>123</v>
      </c>
      <c r="CZ28" s="132">
        <v>116</v>
      </c>
      <c r="DA28" s="132">
        <v>121</v>
      </c>
      <c r="DB28" s="132">
        <v>87</v>
      </c>
      <c r="DC28" s="132">
        <v>98</v>
      </c>
      <c r="DD28" s="132">
        <v>110</v>
      </c>
      <c r="DE28" s="132">
        <v>82</v>
      </c>
      <c r="DF28" s="132">
        <v>87</v>
      </c>
      <c r="DG28" s="132">
        <v>86</v>
      </c>
      <c r="DH28" s="132">
        <v>85</v>
      </c>
      <c r="DI28" s="132">
        <v>78</v>
      </c>
      <c r="DJ28" s="132">
        <v>79</v>
      </c>
      <c r="DK28" s="132">
        <v>77</v>
      </c>
      <c r="DL28" s="132">
        <v>83</v>
      </c>
      <c r="DM28" s="132">
        <v>84</v>
      </c>
      <c r="DN28" s="132">
        <v>75</v>
      </c>
      <c r="DO28" s="132">
        <v>78</v>
      </c>
      <c r="DP28" s="132">
        <v>87</v>
      </c>
      <c r="DQ28" s="132">
        <v>78</v>
      </c>
      <c r="DR28" s="132">
        <v>83</v>
      </c>
      <c r="DS28" s="132">
        <v>88</v>
      </c>
      <c r="DT28" s="132">
        <v>84</v>
      </c>
      <c r="DU28" s="132">
        <v>99</v>
      </c>
      <c r="DV28" s="132">
        <v>109</v>
      </c>
      <c r="DW28" s="132">
        <v>106</v>
      </c>
      <c r="DX28" s="132">
        <v>98</v>
      </c>
      <c r="DY28" s="132">
        <v>103</v>
      </c>
      <c r="DZ28" s="132">
        <v>95</v>
      </c>
      <c r="EA28" s="132">
        <v>90</v>
      </c>
      <c r="EB28" s="132">
        <v>104</v>
      </c>
      <c r="EC28" s="132">
        <v>112</v>
      </c>
      <c r="ED28" s="132">
        <v>115</v>
      </c>
      <c r="EE28" s="132">
        <v>121</v>
      </c>
      <c r="EF28" s="132">
        <v>123</v>
      </c>
      <c r="EG28" s="132">
        <v>106</v>
      </c>
      <c r="EH28" s="132">
        <v>99</v>
      </c>
      <c r="EI28" s="132">
        <v>89</v>
      </c>
      <c r="EJ28" s="132">
        <v>84</v>
      </c>
      <c r="EK28" s="132">
        <v>88</v>
      </c>
      <c r="EL28" s="132">
        <v>88</v>
      </c>
      <c r="EM28" s="132">
        <v>86</v>
      </c>
      <c r="EN28" s="132">
        <v>81</v>
      </c>
      <c r="EO28" s="132">
        <v>75</v>
      </c>
      <c r="EP28" s="132">
        <v>80</v>
      </c>
      <c r="EQ28" s="132">
        <v>73</v>
      </c>
      <c r="ER28" s="132">
        <v>73</v>
      </c>
      <c r="ES28" s="132">
        <v>75</v>
      </c>
      <c r="ET28" s="132">
        <v>79</v>
      </c>
      <c r="EU28" s="132">
        <v>75</v>
      </c>
      <c r="EV28" s="132">
        <v>82</v>
      </c>
      <c r="EW28" s="132">
        <v>83</v>
      </c>
      <c r="EX28" s="132">
        <v>92</v>
      </c>
      <c r="EY28" s="132">
        <v>99</v>
      </c>
      <c r="EZ28" s="132">
        <v>95</v>
      </c>
      <c r="FA28" s="132">
        <v>92</v>
      </c>
      <c r="FB28" s="132">
        <v>104</v>
      </c>
      <c r="FC28" s="132">
        <v>94</v>
      </c>
      <c r="FD28" s="132">
        <v>87</v>
      </c>
      <c r="FE28" s="132">
        <v>101</v>
      </c>
      <c r="FF28" s="132">
        <v>107</v>
      </c>
      <c r="FG28" s="132">
        <v>116</v>
      </c>
      <c r="FH28" s="132">
        <v>122</v>
      </c>
      <c r="FI28" s="132">
        <v>120</v>
      </c>
      <c r="FJ28" s="132">
        <v>105</v>
      </c>
      <c r="FK28" s="132">
        <v>95</v>
      </c>
      <c r="FL28" s="132">
        <v>106</v>
      </c>
      <c r="FM28" s="132">
        <v>0</v>
      </c>
      <c r="FN28" s="132">
        <v>0</v>
      </c>
      <c r="FO28" s="132">
        <v>0</v>
      </c>
      <c r="FP28" s="132">
        <v>2</v>
      </c>
      <c r="FQ28" s="132">
        <v>0</v>
      </c>
      <c r="FR28" s="132">
        <v>1</v>
      </c>
      <c r="FS28" s="132">
        <v>1</v>
      </c>
      <c r="FT28" s="132">
        <v>1</v>
      </c>
      <c r="FU28" s="132">
        <v>6</v>
      </c>
      <c r="FV28" s="132">
        <v>4</v>
      </c>
      <c r="FW28" s="132">
        <v>2</v>
      </c>
      <c r="FX28" s="132">
        <v>7</v>
      </c>
      <c r="FY28" s="132">
        <v>4</v>
      </c>
      <c r="FZ28" s="132">
        <v>8</v>
      </c>
      <c r="GA28" s="132">
        <v>9</v>
      </c>
      <c r="GB28" s="132">
        <v>10</v>
      </c>
      <c r="GC28" s="132">
        <v>9</v>
      </c>
      <c r="GD28" s="132">
        <v>9</v>
      </c>
      <c r="GE28" s="132">
        <v>14</v>
      </c>
      <c r="GF28" s="132">
        <v>9</v>
      </c>
      <c r="GG28" s="132">
        <v>10</v>
      </c>
      <c r="GH28" s="132">
        <v>10</v>
      </c>
      <c r="GI28" s="132">
        <v>4</v>
      </c>
      <c r="GJ28" s="132">
        <v>7</v>
      </c>
      <c r="GK28" s="132">
        <v>4</v>
      </c>
      <c r="GL28" s="132">
        <v>2</v>
      </c>
      <c r="GM28" s="132">
        <v>0</v>
      </c>
      <c r="GN28" s="132">
        <v>0</v>
      </c>
      <c r="GO28" s="132">
        <v>2</v>
      </c>
      <c r="GP28" s="132">
        <v>1</v>
      </c>
      <c r="GQ28" s="132">
        <v>0</v>
      </c>
      <c r="GR28" s="132">
        <v>0</v>
      </c>
      <c r="GS28" s="132">
        <v>0</v>
      </c>
      <c r="GT28" s="132">
        <v>1</v>
      </c>
      <c r="GU28" s="132">
        <v>0</v>
      </c>
      <c r="GV28" s="132">
        <v>3</v>
      </c>
      <c r="GW28" s="132">
        <v>0</v>
      </c>
      <c r="GX28" s="132">
        <v>1</v>
      </c>
      <c r="GY28" s="132">
        <v>4</v>
      </c>
      <c r="GZ28" s="132">
        <v>4</v>
      </c>
      <c r="HA28" s="132">
        <v>6</v>
      </c>
      <c r="HB28" s="132">
        <v>5</v>
      </c>
      <c r="HC28" s="132">
        <v>7</v>
      </c>
      <c r="HD28" s="132">
        <v>9</v>
      </c>
      <c r="HE28" s="132">
        <v>9</v>
      </c>
      <c r="HF28" s="132">
        <v>12</v>
      </c>
      <c r="HG28" s="132">
        <v>19</v>
      </c>
      <c r="HH28" s="132">
        <v>15</v>
      </c>
      <c r="HI28" s="132">
        <v>11</v>
      </c>
      <c r="HJ28" s="132">
        <v>7</v>
      </c>
      <c r="HK28" s="132">
        <v>10</v>
      </c>
      <c r="HL28" s="132">
        <v>1</v>
      </c>
      <c r="HM28" s="132">
        <v>4</v>
      </c>
      <c r="HN28" s="132">
        <v>1</v>
      </c>
      <c r="HO28" s="132">
        <v>9</v>
      </c>
      <c r="HP28" s="132">
        <v>2</v>
      </c>
      <c r="HQ28" s="132">
        <v>1</v>
      </c>
      <c r="HR28" s="132">
        <v>0</v>
      </c>
      <c r="HS28" s="132">
        <v>2</v>
      </c>
      <c r="HT28" s="132">
        <v>2</v>
      </c>
      <c r="HU28" s="60">
        <v>0</v>
      </c>
      <c r="HV28" s="60">
        <v>0</v>
      </c>
      <c r="HW28" s="60">
        <v>0</v>
      </c>
      <c r="HX28" s="60">
        <v>2.3529411764705882E-2</v>
      </c>
      <c r="HY28" s="60">
        <v>0</v>
      </c>
      <c r="HZ28" s="60">
        <v>1.2658227848101266E-2</v>
      </c>
      <c r="IA28" s="60">
        <v>1.2987012987012988E-2</v>
      </c>
      <c r="IB28" s="60">
        <v>1.2048192771084338E-2</v>
      </c>
      <c r="IC28" s="60">
        <v>7.1428571428571425E-2</v>
      </c>
      <c r="ID28" s="60">
        <v>5.3333333333333337E-2</v>
      </c>
      <c r="IE28" s="60">
        <v>2.564102564102564E-2</v>
      </c>
      <c r="IF28" s="60">
        <v>8.0459770114942528E-2</v>
      </c>
      <c r="IG28" s="60">
        <v>5.128205128205128E-2</v>
      </c>
      <c r="IH28" s="60">
        <v>9.6385542168674704E-2</v>
      </c>
      <c r="II28" s="60">
        <v>0.10227272727272728</v>
      </c>
      <c r="IJ28" s="60">
        <v>0.11904761904761904</v>
      </c>
      <c r="IK28" s="60">
        <v>9.0909090909090912E-2</v>
      </c>
      <c r="IL28" s="60">
        <v>8.2568807339449546E-2</v>
      </c>
      <c r="IM28" s="60">
        <v>0.13207547169811321</v>
      </c>
      <c r="IN28" s="60">
        <v>9.1836734693877556E-2</v>
      </c>
      <c r="IO28" s="60">
        <v>9.7087378640776698E-2</v>
      </c>
      <c r="IP28" s="60">
        <v>0.10526315789473684</v>
      </c>
      <c r="IQ28" s="60">
        <v>4.4444444444444446E-2</v>
      </c>
      <c r="IR28" s="60">
        <v>6.7307692307692304E-2</v>
      </c>
      <c r="IS28" s="60">
        <v>3.5714285714285712E-2</v>
      </c>
      <c r="IT28" s="60">
        <v>1.7391304347826087E-2</v>
      </c>
      <c r="IU28" s="60">
        <v>0</v>
      </c>
      <c r="IV28" s="60">
        <v>0</v>
      </c>
      <c r="IW28" s="60">
        <v>1.8867924528301886E-2</v>
      </c>
      <c r="IX28" s="60">
        <v>1.0101010101010102E-2</v>
      </c>
      <c r="IY28" s="60">
        <v>0</v>
      </c>
      <c r="IZ28" s="60">
        <v>0</v>
      </c>
      <c r="JA28" s="60">
        <v>0</v>
      </c>
      <c r="JB28" s="60">
        <v>1.1332588176850473E-2</v>
      </c>
      <c r="JC28" s="60">
        <v>0</v>
      </c>
      <c r="JD28" s="60">
        <v>3.6935842946771907E-2</v>
      </c>
      <c r="JE28" s="60">
        <v>0</v>
      </c>
      <c r="JF28" s="60">
        <v>1.2465846994535519E-2</v>
      </c>
      <c r="JG28" s="60">
        <v>5.4644808743169397E-2</v>
      </c>
      <c r="JH28" s="60">
        <v>5.4644808743169397E-2</v>
      </c>
      <c r="JI28" s="60">
        <v>7.9781420765027325E-2</v>
      </c>
      <c r="JJ28" s="60">
        <v>6.3118212630559598E-2</v>
      </c>
      <c r="JK28" s="60">
        <v>9.3078324225865219E-2</v>
      </c>
      <c r="JL28" s="60">
        <v>0.10945621751299481</v>
      </c>
      <c r="JM28" s="60">
        <v>0.10813746790440451</v>
      </c>
      <c r="JN28" s="60">
        <v>0.13007840342124019</v>
      </c>
      <c r="JO28" s="60">
        <v>0.19139482254236351</v>
      </c>
      <c r="JP28" s="60">
        <v>0.15746333045729075</v>
      </c>
      <c r="JQ28" s="60">
        <v>0.11923853646947019</v>
      </c>
      <c r="JR28" s="60">
        <v>6.7123791509037412E-2</v>
      </c>
      <c r="JS28" s="60">
        <v>0.10609231484711081</v>
      </c>
      <c r="JT28" s="60">
        <v>1.1462847811067144E-2</v>
      </c>
      <c r="JU28" s="60">
        <v>3.9495752853973921E-2</v>
      </c>
      <c r="JV28" s="60">
        <v>9.3202594351667421E-3</v>
      </c>
      <c r="JW28" s="60">
        <v>7.737422272470322E-2</v>
      </c>
      <c r="JX28" s="60">
        <v>1.6348651796112158E-2</v>
      </c>
      <c r="JY28" s="60">
        <v>8.3105646630236788E-3</v>
      </c>
      <c r="JZ28" s="60">
        <v>0</v>
      </c>
      <c r="KA28" s="60">
        <v>2.099511072763877E-2</v>
      </c>
      <c r="KB28" s="60">
        <v>1.8816372821940406E-2</v>
      </c>
    </row>
    <row r="29" spans="1:288">
      <c r="A29" s="50" t="s">
        <v>57</v>
      </c>
      <c r="B29" s="77">
        <v>0</v>
      </c>
      <c r="C29" s="78">
        <v>0</v>
      </c>
      <c r="D29" s="77">
        <v>472</v>
      </c>
      <c r="E29" s="78">
        <v>9.4134540595520626</v>
      </c>
      <c r="F29" s="78">
        <v>1.5721315478264331</v>
      </c>
      <c r="G29" s="77">
        <v>657</v>
      </c>
      <c r="H29" s="78">
        <v>13.103049400690054</v>
      </c>
      <c r="I29" s="86">
        <v>-185</v>
      </c>
      <c r="J29" s="87">
        <v>-3.6895953411379909</v>
      </c>
      <c r="K29" s="112"/>
      <c r="L29" s="112"/>
      <c r="M29" s="112"/>
      <c r="N29" s="112"/>
      <c r="O29" s="112"/>
      <c r="P29" s="112"/>
      <c r="Q29" s="132">
        <v>41154</v>
      </c>
      <c r="R29" s="132">
        <v>50141</v>
      </c>
      <c r="S29" s="132">
        <v>248</v>
      </c>
      <c r="T29" s="132">
        <v>256</v>
      </c>
      <c r="U29" s="132">
        <v>241</v>
      </c>
      <c r="V29" s="132">
        <v>263</v>
      </c>
      <c r="W29" s="132">
        <v>232</v>
      </c>
      <c r="X29" s="132">
        <v>266</v>
      </c>
      <c r="Y29" s="132">
        <v>247</v>
      </c>
      <c r="Z29" s="132">
        <v>303</v>
      </c>
      <c r="AA29" s="132">
        <v>303</v>
      </c>
      <c r="AB29" s="134">
        <v>288</v>
      </c>
      <c r="AC29" s="131">
        <v>315</v>
      </c>
      <c r="AD29" s="131">
        <v>326</v>
      </c>
      <c r="AE29" s="131">
        <v>307</v>
      </c>
      <c r="AF29" s="135">
        <v>274</v>
      </c>
      <c r="AG29" s="131">
        <v>308</v>
      </c>
      <c r="AH29" s="135">
        <v>344</v>
      </c>
      <c r="AI29" s="131">
        <v>295</v>
      </c>
      <c r="AJ29" s="132">
        <v>303</v>
      </c>
      <c r="AK29" s="132">
        <v>312</v>
      </c>
      <c r="AL29" s="132">
        <v>319</v>
      </c>
      <c r="AM29" s="132">
        <v>314</v>
      </c>
      <c r="AN29" s="132">
        <v>263</v>
      </c>
      <c r="AO29" s="132">
        <v>309</v>
      </c>
      <c r="AP29" s="132">
        <v>269</v>
      </c>
      <c r="AQ29" s="132">
        <v>257</v>
      </c>
      <c r="AR29" s="132">
        <v>305</v>
      </c>
      <c r="AS29" s="132">
        <v>301</v>
      </c>
      <c r="AT29" s="132">
        <v>323</v>
      </c>
      <c r="AU29" s="132">
        <v>286</v>
      </c>
      <c r="AV29" s="132">
        <v>323</v>
      </c>
      <c r="AW29" s="132">
        <v>250</v>
      </c>
      <c r="AX29" s="132">
        <v>235</v>
      </c>
      <c r="AY29" s="132">
        <v>253</v>
      </c>
      <c r="AZ29" s="132">
        <v>233</v>
      </c>
      <c r="BA29" s="132">
        <v>261</v>
      </c>
      <c r="BB29" s="132">
        <v>247</v>
      </c>
      <c r="BC29" s="132">
        <v>308</v>
      </c>
      <c r="BD29" s="132">
        <v>299</v>
      </c>
      <c r="BE29" s="132">
        <v>290</v>
      </c>
      <c r="BF29" s="132">
        <v>311</v>
      </c>
      <c r="BG29" s="132">
        <v>314</v>
      </c>
      <c r="BH29" s="132">
        <v>314</v>
      </c>
      <c r="BI29" s="132">
        <v>275</v>
      </c>
      <c r="BJ29" s="132">
        <v>311</v>
      </c>
      <c r="BK29" s="132">
        <v>330</v>
      </c>
      <c r="BL29" s="132">
        <v>304</v>
      </c>
      <c r="BM29" s="132">
        <v>305</v>
      </c>
      <c r="BN29" s="132">
        <v>308</v>
      </c>
      <c r="BO29" s="132">
        <v>318</v>
      </c>
      <c r="BP29" s="132">
        <v>292</v>
      </c>
      <c r="BQ29" s="132">
        <v>267</v>
      </c>
      <c r="BR29" s="132">
        <v>302</v>
      </c>
      <c r="BS29" s="132">
        <v>265</v>
      </c>
      <c r="BT29" s="132">
        <v>265</v>
      </c>
      <c r="BU29" s="132">
        <v>306</v>
      </c>
      <c r="BV29" s="132">
        <v>300</v>
      </c>
      <c r="BW29" s="132">
        <v>316</v>
      </c>
      <c r="BX29" s="132">
        <v>287</v>
      </c>
      <c r="BY29" s="132">
        <v>318</v>
      </c>
      <c r="BZ29" s="132">
        <v>332</v>
      </c>
      <c r="CA29" s="132">
        <v>230</v>
      </c>
      <c r="CB29" s="132">
        <v>253</v>
      </c>
      <c r="CC29" s="132">
        <v>238</v>
      </c>
      <c r="CD29" s="132">
        <v>261</v>
      </c>
      <c r="CE29" s="132">
        <v>259</v>
      </c>
      <c r="CF29" s="132">
        <v>296</v>
      </c>
      <c r="CG29" s="132">
        <v>303</v>
      </c>
      <c r="CH29" s="132">
        <v>292</v>
      </c>
      <c r="CI29" s="132">
        <v>303</v>
      </c>
      <c r="CJ29" s="132">
        <v>302</v>
      </c>
      <c r="CK29" s="132">
        <v>317</v>
      </c>
      <c r="CL29" s="132">
        <v>284</v>
      </c>
      <c r="CM29" s="132">
        <v>301</v>
      </c>
      <c r="CN29" s="132">
        <v>335</v>
      </c>
      <c r="CO29" s="132">
        <v>306</v>
      </c>
      <c r="CP29" s="132">
        <v>311</v>
      </c>
      <c r="CQ29" s="132">
        <v>301</v>
      </c>
      <c r="CR29" s="132">
        <v>308</v>
      </c>
      <c r="CS29" s="132">
        <v>297</v>
      </c>
      <c r="CT29" s="132">
        <v>271</v>
      </c>
      <c r="CU29" s="132">
        <v>296</v>
      </c>
      <c r="CV29" s="132">
        <v>265</v>
      </c>
      <c r="CW29" s="132">
        <v>267</v>
      </c>
      <c r="CX29" s="132">
        <v>306</v>
      </c>
      <c r="CY29" s="132">
        <v>296</v>
      </c>
      <c r="CZ29" s="132">
        <v>324</v>
      </c>
      <c r="DA29" s="132">
        <v>288</v>
      </c>
      <c r="DB29" s="132">
        <v>315</v>
      </c>
      <c r="DC29" s="132">
        <v>329</v>
      </c>
      <c r="DD29" s="132">
        <v>297</v>
      </c>
      <c r="DE29" s="132">
        <v>249</v>
      </c>
      <c r="DF29" s="132">
        <v>246</v>
      </c>
      <c r="DG29" s="132">
        <v>247</v>
      </c>
      <c r="DH29" s="132">
        <v>248</v>
      </c>
      <c r="DI29" s="132">
        <v>247</v>
      </c>
      <c r="DJ29" s="132">
        <v>257</v>
      </c>
      <c r="DK29" s="132">
        <v>278</v>
      </c>
      <c r="DL29" s="132">
        <v>301</v>
      </c>
      <c r="DM29" s="132">
        <v>297</v>
      </c>
      <c r="DN29" s="132">
        <v>300</v>
      </c>
      <c r="DO29" s="132">
        <v>315</v>
      </c>
      <c r="DP29" s="132">
        <v>320</v>
      </c>
      <c r="DQ29" s="132">
        <v>291</v>
      </c>
      <c r="DR29" s="132">
        <v>293</v>
      </c>
      <c r="DS29" s="132">
        <v>319</v>
      </c>
      <c r="DT29" s="132">
        <v>324</v>
      </c>
      <c r="DU29" s="132">
        <v>300</v>
      </c>
      <c r="DV29" s="132">
        <v>306</v>
      </c>
      <c r="DW29" s="132">
        <v>315</v>
      </c>
      <c r="DX29" s="132">
        <v>306</v>
      </c>
      <c r="DY29" s="132">
        <v>291</v>
      </c>
      <c r="DZ29" s="132">
        <v>283</v>
      </c>
      <c r="EA29" s="132">
        <v>287</v>
      </c>
      <c r="EB29" s="132">
        <v>267</v>
      </c>
      <c r="EC29" s="132">
        <v>282</v>
      </c>
      <c r="ED29" s="132">
        <v>303</v>
      </c>
      <c r="EE29" s="132">
        <v>309</v>
      </c>
      <c r="EF29" s="132">
        <v>305</v>
      </c>
      <c r="EG29" s="132">
        <v>302</v>
      </c>
      <c r="EH29" s="132">
        <v>328</v>
      </c>
      <c r="EI29" s="132">
        <v>240</v>
      </c>
      <c r="EJ29" s="132">
        <v>244</v>
      </c>
      <c r="EK29" s="132">
        <v>246</v>
      </c>
      <c r="EL29" s="132">
        <v>247</v>
      </c>
      <c r="EM29" s="132">
        <v>260</v>
      </c>
      <c r="EN29" s="132">
        <v>272</v>
      </c>
      <c r="EO29" s="132">
        <v>306</v>
      </c>
      <c r="EP29" s="132">
        <v>296</v>
      </c>
      <c r="EQ29" s="132">
        <v>297</v>
      </c>
      <c r="ER29" s="132">
        <v>307</v>
      </c>
      <c r="ES29" s="132">
        <v>316</v>
      </c>
      <c r="ET29" s="132">
        <v>299</v>
      </c>
      <c r="EU29" s="132">
        <v>288</v>
      </c>
      <c r="EV29" s="132">
        <v>323</v>
      </c>
      <c r="EW29" s="132">
        <v>318</v>
      </c>
      <c r="EX29" s="132">
        <v>308</v>
      </c>
      <c r="EY29" s="132">
        <v>303</v>
      </c>
      <c r="EZ29" s="132">
        <v>308</v>
      </c>
      <c r="FA29" s="132">
        <v>308</v>
      </c>
      <c r="FB29" s="132">
        <v>282</v>
      </c>
      <c r="FC29" s="132">
        <v>282</v>
      </c>
      <c r="FD29" s="132">
        <v>284</v>
      </c>
      <c r="FE29" s="132">
        <v>266</v>
      </c>
      <c r="FF29" s="132">
        <v>286</v>
      </c>
      <c r="FG29" s="132">
        <v>301</v>
      </c>
      <c r="FH29" s="132">
        <v>312</v>
      </c>
      <c r="FI29" s="132">
        <v>302</v>
      </c>
      <c r="FJ29" s="132">
        <v>301</v>
      </c>
      <c r="FK29" s="132">
        <v>324</v>
      </c>
      <c r="FL29" s="132">
        <v>315</v>
      </c>
      <c r="FM29" s="132">
        <v>0</v>
      </c>
      <c r="FN29" s="132">
        <v>0</v>
      </c>
      <c r="FO29" s="132">
        <v>1</v>
      </c>
      <c r="FP29" s="132">
        <v>5</v>
      </c>
      <c r="FQ29" s="132">
        <v>3</v>
      </c>
      <c r="FR29" s="132">
        <v>5</v>
      </c>
      <c r="FS29" s="132">
        <v>11</v>
      </c>
      <c r="FT29" s="132">
        <v>14</v>
      </c>
      <c r="FU29" s="132">
        <v>9</v>
      </c>
      <c r="FV29" s="132">
        <v>19</v>
      </c>
      <c r="FW29" s="132">
        <v>26</v>
      </c>
      <c r="FX29" s="132">
        <v>12</v>
      </c>
      <c r="FY29" s="132">
        <v>27</v>
      </c>
      <c r="FZ29" s="132">
        <v>32</v>
      </c>
      <c r="GA29" s="132">
        <v>34</v>
      </c>
      <c r="GB29" s="132">
        <v>49</v>
      </c>
      <c r="GC29" s="132">
        <v>36</v>
      </c>
      <c r="GD29" s="132">
        <v>35</v>
      </c>
      <c r="GE29" s="132">
        <v>26</v>
      </c>
      <c r="GF29" s="132">
        <v>21</v>
      </c>
      <c r="GG29" s="132">
        <v>24</v>
      </c>
      <c r="GH29" s="132">
        <v>15</v>
      </c>
      <c r="GI29" s="132">
        <v>17</v>
      </c>
      <c r="GJ29" s="132">
        <v>14</v>
      </c>
      <c r="GK29" s="132">
        <v>10</v>
      </c>
      <c r="GL29" s="132">
        <v>14</v>
      </c>
      <c r="GM29" s="132">
        <v>7</v>
      </c>
      <c r="GN29" s="132">
        <v>4</v>
      </c>
      <c r="GO29" s="132">
        <v>2</v>
      </c>
      <c r="GP29" s="132">
        <v>0</v>
      </c>
      <c r="GQ29" s="132">
        <v>0</v>
      </c>
      <c r="GR29" s="132">
        <v>0</v>
      </c>
      <c r="GS29" s="132">
        <v>2</v>
      </c>
      <c r="GT29" s="132">
        <v>2</v>
      </c>
      <c r="GU29" s="132">
        <v>3</v>
      </c>
      <c r="GV29" s="132">
        <v>10</v>
      </c>
      <c r="GW29" s="132">
        <v>8</v>
      </c>
      <c r="GX29" s="132">
        <v>14</v>
      </c>
      <c r="GY29" s="132">
        <v>10</v>
      </c>
      <c r="GZ29" s="132">
        <v>17</v>
      </c>
      <c r="HA29" s="132">
        <v>25</v>
      </c>
      <c r="HB29" s="132">
        <v>20</v>
      </c>
      <c r="HC29" s="132">
        <v>26</v>
      </c>
      <c r="HD29" s="132">
        <v>36</v>
      </c>
      <c r="HE29" s="132">
        <v>35</v>
      </c>
      <c r="HF29" s="132">
        <v>37</v>
      </c>
      <c r="HG29" s="132">
        <v>53</v>
      </c>
      <c r="HH29" s="132">
        <v>39</v>
      </c>
      <c r="HI29" s="132">
        <v>28</v>
      </c>
      <c r="HJ29" s="132">
        <v>16</v>
      </c>
      <c r="HK29" s="132">
        <v>26</v>
      </c>
      <c r="HL29" s="132">
        <v>23</v>
      </c>
      <c r="HM29" s="132">
        <v>12</v>
      </c>
      <c r="HN29" s="132">
        <v>10</v>
      </c>
      <c r="HO29" s="132">
        <v>4</v>
      </c>
      <c r="HP29" s="132">
        <v>15</v>
      </c>
      <c r="HQ29" s="132">
        <v>3</v>
      </c>
      <c r="HR29" s="132">
        <v>3</v>
      </c>
      <c r="HS29" s="132">
        <v>2</v>
      </c>
      <c r="HT29" s="132">
        <v>1</v>
      </c>
      <c r="HU29" s="60">
        <v>0</v>
      </c>
      <c r="HV29" s="60">
        <v>0</v>
      </c>
      <c r="HW29" s="60">
        <v>4.048582995951417E-3</v>
      </c>
      <c r="HX29" s="60">
        <v>2.0161290322580645E-2</v>
      </c>
      <c r="HY29" s="60">
        <v>1.2145748987854251E-2</v>
      </c>
      <c r="HZ29" s="60">
        <v>1.9455252918287938E-2</v>
      </c>
      <c r="IA29" s="60">
        <v>3.9568345323741004E-2</v>
      </c>
      <c r="IB29" s="60">
        <v>4.6511627906976744E-2</v>
      </c>
      <c r="IC29" s="60">
        <v>3.0303030303030304E-2</v>
      </c>
      <c r="ID29" s="60">
        <v>6.3333333333333339E-2</v>
      </c>
      <c r="IE29" s="60">
        <v>8.2539682539682538E-2</v>
      </c>
      <c r="IF29" s="60">
        <v>3.7499999999999999E-2</v>
      </c>
      <c r="IG29" s="60">
        <v>9.2783505154639179E-2</v>
      </c>
      <c r="IH29" s="60">
        <v>0.10921501706484642</v>
      </c>
      <c r="II29" s="60">
        <v>0.10658307210031348</v>
      </c>
      <c r="IJ29" s="60">
        <v>0.15123456790123457</v>
      </c>
      <c r="IK29" s="60">
        <v>0.12</v>
      </c>
      <c r="IL29" s="60">
        <v>0.11437908496732026</v>
      </c>
      <c r="IM29" s="60">
        <v>8.2539682539682538E-2</v>
      </c>
      <c r="IN29" s="60">
        <v>6.8627450980392163E-2</v>
      </c>
      <c r="IO29" s="60">
        <v>8.247422680412371E-2</v>
      </c>
      <c r="IP29" s="60">
        <v>5.3003533568904596E-2</v>
      </c>
      <c r="IQ29" s="60">
        <v>5.9233449477351915E-2</v>
      </c>
      <c r="IR29" s="60">
        <v>5.2434456928838954E-2</v>
      </c>
      <c r="IS29" s="60">
        <v>3.5460992907801421E-2</v>
      </c>
      <c r="IT29" s="60">
        <v>4.6204620462046202E-2</v>
      </c>
      <c r="IU29" s="60">
        <v>2.2653721682847898E-2</v>
      </c>
      <c r="IV29" s="60">
        <v>1.3114754098360656E-2</v>
      </c>
      <c r="IW29" s="60">
        <v>6.6225165562913907E-3</v>
      </c>
      <c r="IX29" s="60">
        <v>0</v>
      </c>
      <c r="IY29" s="60">
        <v>0</v>
      </c>
      <c r="IZ29" s="60">
        <v>0</v>
      </c>
      <c r="JA29" s="60">
        <v>8.1078679639255413E-3</v>
      </c>
      <c r="JB29" s="60">
        <v>8.0750425875533733E-3</v>
      </c>
      <c r="JC29" s="60">
        <v>1.1506935687263556E-2</v>
      </c>
      <c r="JD29" s="60">
        <v>3.6664255866280943E-2</v>
      </c>
      <c r="JE29" s="60">
        <v>2.6072359727133114E-2</v>
      </c>
      <c r="JF29" s="60">
        <v>4.7168069709053316E-2</v>
      </c>
      <c r="JG29" s="60">
        <v>3.3578039042519915E-2</v>
      </c>
      <c r="JH29" s="60">
        <v>5.5223296132144314E-2</v>
      </c>
      <c r="JI29" s="60">
        <v>7.8897765788199486E-2</v>
      </c>
      <c r="JJ29" s="60">
        <v>6.6706873549353951E-2</v>
      </c>
      <c r="JK29" s="60">
        <v>9.0031117182756526E-2</v>
      </c>
      <c r="JL29" s="60">
        <v>0.11115058620514642</v>
      </c>
      <c r="JM29" s="60">
        <v>0.10976217479465238</v>
      </c>
      <c r="JN29" s="60">
        <v>0.1198016464409907</v>
      </c>
      <c r="JO29" s="60">
        <v>0.17443957510505151</v>
      </c>
      <c r="JP29" s="60">
        <v>0.12627741111347668</v>
      </c>
      <c r="JQ29" s="60">
        <v>9.0660705414803783E-2</v>
      </c>
      <c r="JR29" s="60">
        <v>5.6582567918459094E-2</v>
      </c>
      <c r="JS29" s="60">
        <v>9.1946672867496027E-2</v>
      </c>
      <c r="JT29" s="60">
        <v>8.0764642499807596E-2</v>
      </c>
      <c r="JU29" s="60">
        <v>4.4989522987797362E-2</v>
      </c>
      <c r="JV29" s="60">
        <v>3.4869502082616841E-2</v>
      </c>
      <c r="JW29" s="60">
        <v>1.3252727701831781E-2</v>
      </c>
      <c r="JX29" s="60">
        <v>4.7945565363598154E-2</v>
      </c>
      <c r="JY29" s="60">
        <v>9.9066333731408097E-3</v>
      </c>
      <c r="JZ29" s="60">
        <v>9.939545776373836E-3</v>
      </c>
      <c r="KA29" s="60">
        <v>6.1559738244619843E-3</v>
      </c>
      <c r="KB29" s="60">
        <v>3.165929395437592E-3</v>
      </c>
    </row>
    <row r="30" spans="1:288">
      <c r="A30" s="50" t="s">
        <v>58</v>
      </c>
      <c r="B30" s="77">
        <v>0</v>
      </c>
      <c r="C30" s="78">
        <v>0</v>
      </c>
      <c r="D30" s="77">
        <v>406</v>
      </c>
      <c r="E30" s="78">
        <v>9.3112859206935301</v>
      </c>
      <c r="F30" s="78">
        <v>1.5787200964106609</v>
      </c>
      <c r="G30" s="77">
        <v>537</v>
      </c>
      <c r="H30" s="78">
        <v>12.315666353232576</v>
      </c>
      <c r="I30" s="86">
        <v>-131</v>
      </c>
      <c r="J30" s="87">
        <v>-3.0043804325390453</v>
      </c>
      <c r="K30" s="112"/>
      <c r="L30" s="112"/>
      <c r="M30" s="112"/>
      <c r="N30" s="112"/>
      <c r="O30" s="112"/>
      <c r="P30" s="112"/>
      <c r="Q30" s="132">
        <v>35943</v>
      </c>
      <c r="R30" s="132">
        <v>43603</v>
      </c>
      <c r="S30" s="132">
        <v>207</v>
      </c>
      <c r="T30" s="132">
        <v>199</v>
      </c>
      <c r="U30" s="132">
        <v>193</v>
      </c>
      <c r="V30" s="132">
        <v>190</v>
      </c>
      <c r="W30" s="132">
        <v>221</v>
      </c>
      <c r="X30" s="132">
        <v>209</v>
      </c>
      <c r="Y30" s="132">
        <v>239</v>
      </c>
      <c r="Z30" s="132">
        <v>199</v>
      </c>
      <c r="AA30" s="132">
        <v>233</v>
      </c>
      <c r="AB30" s="134">
        <v>228</v>
      </c>
      <c r="AC30" s="131">
        <v>227</v>
      </c>
      <c r="AD30" s="131">
        <v>245</v>
      </c>
      <c r="AE30" s="131">
        <v>213</v>
      </c>
      <c r="AF30" s="135">
        <v>246</v>
      </c>
      <c r="AG30" s="131">
        <v>253</v>
      </c>
      <c r="AH30" s="135">
        <v>260</v>
      </c>
      <c r="AI30" s="131">
        <v>288</v>
      </c>
      <c r="AJ30" s="132">
        <v>268</v>
      </c>
      <c r="AK30" s="132">
        <v>283</v>
      </c>
      <c r="AL30" s="132">
        <v>265</v>
      </c>
      <c r="AM30" s="132">
        <v>259</v>
      </c>
      <c r="AN30" s="132">
        <v>269</v>
      </c>
      <c r="AO30" s="132">
        <v>279</v>
      </c>
      <c r="AP30" s="132">
        <v>289</v>
      </c>
      <c r="AQ30" s="132">
        <v>279</v>
      </c>
      <c r="AR30" s="132">
        <v>310</v>
      </c>
      <c r="AS30" s="132">
        <v>285</v>
      </c>
      <c r="AT30" s="132">
        <v>287</v>
      </c>
      <c r="AU30" s="132">
        <v>286</v>
      </c>
      <c r="AV30" s="132">
        <v>256</v>
      </c>
      <c r="AW30" s="132">
        <v>202</v>
      </c>
      <c r="AX30" s="132">
        <v>189</v>
      </c>
      <c r="AY30" s="132">
        <v>192</v>
      </c>
      <c r="AZ30" s="132">
        <v>233</v>
      </c>
      <c r="BA30" s="132">
        <v>208</v>
      </c>
      <c r="BB30" s="132">
        <v>215</v>
      </c>
      <c r="BC30" s="132">
        <v>204</v>
      </c>
      <c r="BD30" s="132">
        <v>217</v>
      </c>
      <c r="BE30" s="132">
        <v>209</v>
      </c>
      <c r="BF30" s="132">
        <v>253</v>
      </c>
      <c r="BG30" s="132">
        <v>250</v>
      </c>
      <c r="BH30" s="132">
        <v>205</v>
      </c>
      <c r="BI30" s="132">
        <v>234</v>
      </c>
      <c r="BJ30" s="132">
        <v>254</v>
      </c>
      <c r="BK30" s="132">
        <v>244</v>
      </c>
      <c r="BL30" s="132">
        <v>286</v>
      </c>
      <c r="BM30" s="132">
        <v>262</v>
      </c>
      <c r="BN30" s="132">
        <v>264</v>
      </c>
      <c r="BO30" s="132">
        <v>264</v>
      </c>
      <c r="BP30" s="132">
        <v>246</v>
      </c>
      <c r="BQ30" s="132">
        <v>260</v>
      </c>
      <c r="BR30" s="132">
        <v>274</v>
      </c>
      <c r="BS30" s="132">
        <v>283</v>
      </c>
      <c r="BT30" s="132">
        <v>286</v>
      </c>
      <c r="BU30" s="132">
        <v>294</v>
      </c>
      <c r="BV30" s="132">
        <v>278</v>
      </c>
      <c r="BW30" s="132">
        <v>290</v>
      </c>
      <c r="BX30" s="132">
        <v>280</v>
      </c>
      <c r="BY30" s="132">
        <v>262</v>
      </c>
      <c r="BZ30" s="132">
        <v>291</v>
      </c>
      <c r="CA30" s="132">
        <v>196</v>
      </c>
      <c r="CB30" s="132">
        <v>188</v>
      </c>
      <c r="CC30" s="132">
        <v>238</v>
      </c>
      <c r="CD30" s="132">
        <v>212</v>
      </c>
      <c r="CE30" s="132">
        <v>228</v>
      </c>
      <c r="CF30" s="132">
        <v>203</v>
      </c>
      <c r="CG30" s="132">
        <v>225</v>
      </c>
      <c r="CH30" s="132">
        <v>199</v>
      </c>
      <c r="CI30" s="132">
        <v>260</v>
      </c>
      <c r="CJ30" s="132">
        <v>245</v>
      </c>
      <c r="CK30" s="132">
        <v>212</v>
      </c>
      <c r="CL30" s="132">
        <v>229</v>
      </c>
      <c r="CM30" s="132">
        <v>272</v>
      </c>
      <c r="CN30" s="132">
        <v>224</v>
      </c>
      <c r="CO30" s="132">
        <v>274</v>
      </c>
      <c r="CP30" s="132">
        <v>256</v>
      </c>
      <c r="CQ30" s="132">
        <v>262</v>
      </c>
      <c r="CR30" s="132">
        <v>267</v>
      </c>
      <c r="CS30" s="132">
        <v>233</v>
      </c>
      <c r="CT30" s="132">
        <v>257</v>
      </c>
      <c r="CU30" s="132">
        <v>279</v>
      </c>
      <c r="CV30" s="132">
        <v>282</v>
      </c>
      <c r="CW30" s="132">
        <v>284</v>
      </c>
      <c r="CX30" s="132">
        <v>289</v>
      </c>
      <c r="CY30" s="132">
        <v>280</v>
      </c>
      <c r="CZ30" s="132">
        <v>292</v>
      </c>
      <c r="DA30" s="132">
        <v>283</v>
      </c>
      <c r="DB30" s="132">
        <v>257</v>
      </c>
      <c r="DC30" s="132">
        <v>292</v>
      </c>
      <c r="DD30" s="132">
        <v>252</v>
      </c>
      <c r="DE30" s="132">
        <v>205</v>
      </c>
      <c r="DF30" s="132">
        <v>194</v>
      </c>
      <c r="DG30" s="132">
        <v>193</v>
      </c>
      <c r="DH30" s="132">
        <v>212</v>
      </c>
      <c r="DI30" s="132">
        <v>215</v>
      </c>
      <c r="DJ30" s="132">
        <v>212</v>
      </c>
      <c r="DK30" s="132">
        <v>222</v>
      </c>
      <c r="DL30" s="132">
        <v>208</v>
      </c>
      <c r="DM30" s="132">
        <v>221</v>
      </c>
      <c r="DN30" s="132">
        <v>241</v>
      </c>
      <c r="DO30" s="132">
        <v>239</v>
      </c>
      <c r="DP30" s="132">
        <v>225</v>
      </c>
      <c r="DQ30" s="132">
        <v>224</v>
      </c>
      <c r="DR30" s="132">
        <v>250</v>
      </c>
      <c r="DS30" s="132">
        <v>249</v>
      </c>
      <c r="DT30" s="132">
        <v>273</v>
      </c>
      <c r="DU30" s="132">
        <v>275</v>
      </c>
      <c r="DV30" s="132">
        <v>266</v>
      </c>
      <c r="DW30" s="132">
        <v>274</v>
      </c>
      <c r="DX30" s="132">
        <v>256</v>
      </c>
      <c r="DY30" s="132">
        <v>260</v>
      </c>
      <c r="DZ30" s="132">
        <v>272</v>
      </c>
      <c r="EA30" s="132">
        <v>281</v>
      </c>
      <c r="EB30" s="132">
        <v>288</v>
      </c>
      <c r="EC30" s="132">
        <v>287</v>
      </c>
      <c r="ED30" s="132">
        <v>294</v>
      </c>
      <c r="EE30" s="132">
        <v>288</v>
      </c>
      <c r="EF30" s="132">
        <v>284</v>
      </c>
      <c r="EG30" s="132">
        <v>274</v>
      </c>
      <c r="EH30" s="132">
        <v>274</v>
      </c>
      <c r="EI30" s="132">
        <v>199</v>
      </c>
      <c r="EJ30" s="132">
        <v>189</v>
      </c>
      <c r="EK30" s="132">
        <v>215</v>
      </c>
      <c r="EL30" s="132">
        <v>223</v>
      </c>
      <c r="EM30" s="132">
        <v>218</v>
      </c>
      <c r="EN30" s="132">
        <v>209</v>
      </c>
      <c r="EO30" s="132">
        <v>215</v>
      </c>
      <c r="EP30" s="132">
        <v>208</v>
      </c>
      <c r="EQ30" s="132">
        <v>235</v>
      </c>
      <c r="ER30" s="132">
        <v>249</v>
      </c>
      <c r="ES30" s="132">
        <v>231</v>
      </c>
      <c r="ET30" s="132">
        <v>217</v>
      </c>
      <c r="EU30" s="132">
        <v>253</v>
      </c>
      <c r="EV30" s="132">
        <v>239</v>
      </c>
      <c r="EW30" s="132">
        <v>259</v>
      </c>
      <c r="EX30" s="132">
        <v>271</v>
      </c>
      <c r="EY30" s="132">
        <v>262</v>
      </c>
      <c r="EZ30" s="132">
        <v>266</v>
      </c>
      <c r="FA30" s="132">
        <v>249</v>
      </c>
      <c r="FB30" s="132">
        <v>252</v>
      </c>
      <c r="FC30" s="132">
        <v>270</v>
      </c>
      <c r="FD30" s="132">
        <v>278</v>
      </c>
      <c r="FE30" s="132">
        <v>284</v>
      </c>
      <c r="FF30" s="132">
        <v>288</v>
      </c>
      <c r="FG30" s="132">
        <v>287</v>
      </c>
      <c r="FH30" s="132">
        <v>285</v>
      </c>
      <c r="FI30" s="132">
        <v>287</v>
      </c>
      <c r="FJ30" s="132">
        <v>269</v>
      </c>
      <c r="FK30" s="132">
        <v>277</v>
      </c>
      <c r="FL30" s="132">
        <v>272</v>
      </c>
      <c r="FM30" s="132">
        <v>0</v>
      </c>
      <c r="FN30" s="132">
        <v>1</v>
      </c>
      <c r="FO30" s="132">
        <v>0</v>
      </c>
      <c r="FP30" s="132">
        <v>3</v>
      </c>
      <c r="FQ30" s="132">
        <v>5</v>
      </c>
      <c r="FR30" s="132">
        <v>5</v>
      </c>
      <c r="FS30" s="132">
        <v>7</v>
      </c>
      <c r="FT30" s="132">
        <v>5</v>
      </c>
      <c r="FU30" s="132">
        <v>4</v>
      </c>
      <c r="FV30" s="132">
        <v>8</v>
      </c>
      <c r="FW30" s="132">
        <v>11</v>
      </c>
      <c r="FX30" s="132">
        <v>18</v>
      </c>
      <c r="FY30" s="132">
        <v>19</v>
      </c>
      <c r="FZ30" s="132">
        <v>28</v>
      </c>
      <c r="GA30" s="132">
        <v>31</v>
      </c>
      <c r="GB30" s="132">
        <v>35</v>
      </c>
      <c r="GC30" s="132">
        <v>29</v>
      </c>
      <c r="GD30" s="132">
        <v>32</v>
      </c>
      <c r="GE30" s="132">
        <v>29</v>
      </c>
      <c r="GF30" s="132">
        <v>22</v>
      </c>
      <c r="GG30" s="132">
        <v>27</v>
      </c>
      <c r="GH30" s="132">
        <v>27</v>
      </c>
      <c r="GI30" s="132">
        <v>12</v>
      </c>
      <c r="GJ30" s="132">
        <v>13</v>
      </c>
      <c r="GK30" s="132">
        <v>10</v>
      </c>
      <c r="GL30" s="132">
        <v>12</v>
      </c>
      <c r="GM30" s="132">
        <v>3</v>
      </c>
      <c r="GN30" s="132">
        <v>7</v>
      </c>
      <c r="GO30" s="132">
        <v>2</v>
      </c>
      <c r="GP30" s="132">
        <v>1</v>
      </c>
      <c r="GQ30" s="132">
        <v>0</v>
      </c>
      <c r="GR30" s="132">
        <v>0</v>
      </c>
      <c r="GS30" s="132">
        <v>1</v>
      </c>
      <c r="GT30" s="132">
        <v>1</v>
      </c>
      <c r="GU30" s="132">
        <v>3</v>
      </c>
      <c r="GV30" s="132">
        <v>3</v>
      </c>
      <c r="GW30" s="132">
        <v>15</v>
      </c>
      <c r="GX30" s="132">
        <v>6</v>
      </c>
      <c r="GY30" s="132">
        <v>8</v>
      </c>
      <c r="GZ30" s="132">
        <v>15</v>
      </c>
      <c r="HA30" s="132">
        <v>11</v>
      </c>
      <c r="HB30" s="132">
        <v>21</v>
      </c>
      <c r="HC30" s="132">
        <v>26</v>
      </c>
      <c r="HD30" s="132">
        <v>24</v>
      </c>
      <c r="HE30" s="132">
        <v>27</v>
      </c>
      <c r="HF30" s="132">
        <v>33</v>
      </c>
      <c r="HG30" s="132">
        <v>25</v>
      </c>
      <c r="HH30" s="132">
        <v>30</v>
      </c>
      <c r="HI30" s="132">
        <v>25</v>
      </c>
      <c r="HJ30" s="132">
        <v>28</v>
      </c>
      <c r="HK30" s="132">
        <v>25</v>
      </c>
      <c r="HL30" s="132">
        <v>22</v>
      </c>
      <c r="HM30" s="132">
        <v>27</v>
      </c>
      <c r="HN30" s="132">
        <v>20</v>
      </c>
      <c r="HO30" s="132">
        <v>9</v>
      </c>
      <c r="HP30" s="132">
        <v>8</v>
      </c>
      <c r="HQ30" s="132">
        <v>7</v>
      </c>
      <c r="HR30" s="132">
        <v>5</v>
      </c>
      <c r="HS30" s="132">
        <v>2</v>
      </c>
      <c r="HT30" s="132">
        <v>1</v>
      </c>
      <c r="HU30" s="60">
        <v>0</v>
      </c>
      <c r="HV30" s="60">
        <v>5.1546391752577319E-3</v>
      </c>
      <c r="HW30" s="60">
        <v>0</v>
      </c>
      <c r="HX30" s="60">
        <v>1.4150943396226415E-2</v>
      </c>
      <c r="HY30" s="60">
        <v>2.3255813953488372E-2</v>
      </c>
      <c r="HZ30" s="60">
        <v>2.358490566037736E-2</v>
      </c>
      <c r="IA30" s="60">
        <v>3.1531531531531529E-2</v>
      </c>
      <c r="IB30" s="60">
        <v>2.403846153846154E-2</v>
      </c>
      <c r="IC30" s="60">
        <v>1.8099547511312219E-2</v>
      </c>
      <c r="ID30" s="60">
        <v>3.3195020746887967E-2</v>
      </c>
      <c r="IE30" s="60">
        <v>4.6025104602510462E-2</v>
      </c>
      <c r="IF30" s="60">
        <v>0.08</v>
      </c>
      <c r="IG30" s="60">
        <v>8.4821428571428575E-2</v>
      </c>
      <c r="IH30" s="60">
        <v>0.112</v>
      </c>
      <c r="II30" s="60">
        <v>0.12449799196787148</v>
      </c>
      <c r="IJ30" s="60">
        <v>0.12820512820512819</v>
      </c>
      <c r="IK30" s="60">
        <v>0.10545454545454545</v>
      </c>
      <c r="IL30" s="60">
        <v>0.12030075187969924</v>
      </c>
      <c r="IM30" s="60">
        <v>0.10583941605839416</v>
      </c>
      <c r="IN30" s="60">
        <v>8.59375E-2</v>
      </c>
      <c r="IO30" s="60">
        <v>0.10384615384615385</v>
      </c>
      <c r="IP30" s="60">
        <v>9.9264705882352935E-2</v>
      </c>
      <c r="IQ30" s="60">
        <v>4.2704626334519574E-2</v>
      </c>
      <c r="IR30" s="60">
        <v>4.5138888888888888E-2</v>
      </c>
      <c r="IS30" s="60">
        <v>3.484320557491289E-2</v>
      </c>
      <c r="IT30" s="60">
        <v>4.0816326530612242E-2</v>
      </c>
      <c r="IU30" s="60">
        <v>1.0416666666666666E-2</v>
      </c>
      <c r="IV30" s="60">
        <v>2.464788732394366E-2</v>
      </c>
      <c r="IW30" s="60">
        <v>7.2992700729927005E-3</v>
      </c>
      <c r="IX30" s="60">
        <v>3.6496350364963502E-3</v>
      </c>
      <c r="IY30" s="60">
        <v>0</v>
      </c>
      <c r="IZ30" s="60">
        <v>0</v>
      </c>
      <c r="JA30" s="60">
        <v>4.638454695641123E-3</v>
      </c>
      <c r="JB30" s="60">
        <v>4.4720527334656569E-3</v>
      </c>
      <c r="JC30" s="60">
        <v>1.3723868250864793E-2</v>
      </c>
      <c r="JD30" s="60">
        <v>1.431484822339007E-2</v>
      </c>
      <c r="JE30" s="60">
        <v>6.9576820434616854E-2</v>
      </c>
      <c r="JF30" s="60">
        <v>2.8767339218158893E-2</v>
      </c>
      <c r="JG30" s="60">
        <v>3.3949540751075459E-2</v>
      </c>
      <c r="JH30" s="60">
        <v>6.0076371058002502E-2</v>
      </c>
      <c r="JI30" s="60">
        <v>4.7488940931563882E-2</v>
      </c>
      <c r="JJ30" s="60">
        <v>9.6509783183500786E-2</v>
      </c>
      <c r="JK30" s="60">
        <v>0.10248601481673471</v>
      </c>
      <c r="JL30" s="60">
        <v>0.10014404280128952</v>
      </c>
      <c r="JM30" s="60">
        <v>0.10396227609342364</v>
      </c>
      <c r="JN30" s="60">
        <v>0.12143850946706189</v>
      </c>
      <c r="JO30" s="60">
        <v>9.5159137362866561E-2</v>
      </c>
      <c r="JP30" s="60">
        <v>0.1124738074694934</v>
      </c>
      <c r="JQ30" s="60">
        <v>0.10012728509667083</v>
      </c>
      <c r="JR30" s="60">
        <v>0.11080752884031572</v>
      </c>
      <c r="JS30" s="60">
        <v>9.2339607366929768E-2</v>
      </c>
      <c r="JT30" s="60">
        <v>7.8920470181232064E-2</v>
      </c>
      <c r="JU30" s="60">
        <v>9.4810667282382813E-2</v>
      </c>
      <c r="JV30" s="60">
        <v>6.925470552519733E-2</v>
      </c>
      <c r="JW30" s="60">
        <v>3.1273205003712799E-2</v>
      </c>
      <c r="JX30" s="60">
        <v>2.7993480970185027E-2</v>
      </c>
      <c r="JY30" s="60">
        <v>2.4323603891776624E-2</v>
      </c>
      <c r="JZ30" s="60">
        <v>1.8536575456558395E-2</v>
      </c>
      <c r="KA30" s="60">
        <v>7.2004892387208773E-3</v>
      </c>
      <c r="KB30" s="60">
        <v>3.6664255866280938E-3</v>
      </c>
    </row>
    <row r="31" spans="1:288">
      <c r="A31" s="50" t="s">
        <v>59</v>
      </c>
      <c r="B31" s="77">
        <v>0</v>
      </c>
      <c r="C31" s="78">
        <v>0</v>
      </c>
      <c r="D31" s="77">
        <v>212</v>
      </c>
      <c r="E31" s="78">
        <v>9.6297978650919838</v>
      </c>
      <c r="F31" s="78">
        <v>1.8468070826230587</v>
      </c>
      <c r="G31" s="77">
        <v>239</v>
      </c>
      <c r="H31" s="78">
        <v>10.85623438564615</v>
      </c>
      <c r="I31" s="86">
        <v>-27</v>
      </c>
      <c r="J31" s="87">
        <v>-1.2264365205541676</v>
      </c>
      <c r="K31" s="112"/>
      <c r="L31" s="112"/>
      <c r="M31" s="112"/>
      <c r="N31" s="112"/>
      <c r="O31" s="112"/>
      <c r="P31" s="112"/>
      <c r="Q31" s="132">
        <v>18152</v>
      </c>
      <c r="R31" s="132">
        <v>22015</v>
      </c>
      <c r="S31" s="132">
        <v>106</v>
      </c>
      <c r="T31" s="132">
        <v>100</v>
      </c>
      <c r="U31" s="132">
        <v>96</v>
      </c>
      <c r="V31" s="132">
        <v>105</v>
      </c>
      <c r="W31" s="132">
        <v>106</v>
      </c>
      <c r="X31" s="132">
        <v>95</v>
      </c>
      <c r="Y31" s="132">
        <v>96</v>
      </c>
      <c r="Z31" s="132">
        <v>103</v>
      </c>
      <c r="AA31" s="132">
        <v>90</v>
      </c>
      <c r="AB31" s="134">
        <v>94</v>
      </c>
      <c r="AC31" s="131">
        <v>86</v>
      </c>
      <c r="AD31" s="131">
        <v>72</v>
      </c>
      <c r="AE31" s="131">
        <v>94</v>
      </c>
      <c r="AF31" s="135">
        <v>65</v>
      </c>
      <c r="AG31" s="131">
        <v>103</v>
      </c>
      <c r="AH31" s="135">
        <v>90</v>
      </c>
      <c r="AI31" s="131">
        <v>122</v>
      </c>
      <c r="AJ31" s="132">
        <v>134</v>
      </c>
      <c r="AK31" s="132">
        <v>146</v>
      </c>
      <c r="AL31" s="132">
        <v>123</v>
      </c>
      <c r="AM31" s="132">
        <v>131</v>
      </c>
      <c r="AN31" s="132">
        <v>133</v>
      </c>
      <c r="AO31" s="132">
        <v>151</v>
      </c>
      <c r="AP31" s="132">
        <v>146</v>
      </c>
      <c r="AQ31" s="132">
        <v>147</v>
      </c>
      <c r="AR31" s="132">
        <v>144</v>
      </c>
      <c r="AS31" s="132">
        <v>143</v>
      </c>
      <c r="AT31" s="132">
        <v>132</v>
      </c>
      <c r="AU31" s="132">
        <v>141</v>
      </c>
      <c r="AV31" s="132">
        <v>145</v>
      </c>
      <c r="AW31" s="132">
        <v>97</v>
      </c>
      <c r="AX31" s="132">
        <v>94</v>
      </c>
      <c r="AY31" s="132">
        <v>100</v>
      </c>
      <c r="AZ31" s="132">
        <v>100</v>
      </c>
      <c r="BA31" s="132">
        <v>100</v>
      </c>
      <c r="BB31" s="132">
        <v>96</v>
      </c>
      <c r="BC31" s="132">
        <v>93</v>
      </c>
      <c r="BD31" s="132">
        <v>89</v>
      </c>
      <c r="BE31" s="132">
        <v>92</v>
      </c>
      <c r="BF31" s="132">
        <v>82</v>
      </c>
      <c r="BG31" s="132">
        <v>75</v>
      </c>
      <c r="BH31" s="132">
        <v>87</v>
      </c>
      <c r="BI31" s="132">
        <v>79</v>
      </c>
      <c r="BJ31" s="132">
        <v>103</v>
      </c>
      <c r="BK31" s="132">
        <v>80</v>
      </c>
      <c r="BL31" s="132">
        <v>127</v>
      </c>
      <c r="BM31" s="132">
        <v>119</v>
      </c>
      <c r="BN31" s="132">
        <v>130</v>
      </c>
      <c r="BO31" s="132">
        <v>114</v>
      </c>
      <c r="BP31" s="132">
        <v>127</v>
      </c>
      <c r="BQ31" s="132">
        <v>123</v>
      </c>
      <c r="BR31" s="132">
        <v>138</v>
      </c>
      <c r="BS31" s="132">
        <v>136</v>
      </c>
      <c r="BT31" s="132">
        <v>139</v>
      </c>
      <c r="BU31" s="132">
        <v>131</v>
      </c>
      <c r="BV31" s="132">
        <v>135</v>
      </c>
      <c r="BW31" s="132">
        <v>123</v>
      </c>
      <c r="BX31" s="132">
        <v>142</v>
      </c>
      <c r="BY31" s="132">
        <v>146</v>
      </c>
      <c r="BZ31" s="132">
        <v>144</v>
      </c>
      <c r="CA31" s="132">
        <v>94</v>
      </c>
      <c r="CB31" s="132">
        <v>96</v>
      </c>
      <c r="CC31" s="132">
        <v>102</v>
      </c>
      <c r="CD31" s="132">
        <v>101</v>
      </c>
      <c r="CE31" s="132">
        <v>106</v>
      </c>
      <c r="CF31" s="132">
        <v>90</v>
      </c>
      <c r="CG31" s="132">
        <v>89</v>
      </c>
      <c r="CH31" s="132">
        <v>92</v>
      </c>
      <c r="CI31" s="132">
        <v>81</v>
      </c>
      <c r="CJ31" s="132">
        <v>86</v>
      </c>
      <c r="CK31" s="132">
        <v>81</v>
      </c>
      <c r="CL31" s="132">
        <v>73</v>
      </c>
      <c r="CM31" s="132">
        <v>99</v>
      </c>
      <c r="CN31" s="132">
        <v>72</v>
      </c>
      <c r="CO31" s="132">
        <v>107</v>
      </c>
      <c r="CP31" s="132">
        <v>100</v>
      </c>
      <c r="CQ31" s="132">
        <v>125</v>
      </c>
      <c r="CR31" s="132">
        <v>108</v>
      </c>
      <c r="CS31" s="132">
        <v>118</v>
      </c>
      <c r="CT31" s="132">
        <v>118</v>
      </c>
      <c r="CU31" s="132">
        <v>138</v>
      </c>
      <c r="CV31" s="132">
        <v>130</v>
      </c>
      <c r="CW31" s="132">
        <v>131</v>
      </c>
      <c r="CX31" s="132">
        <v>126</v>
      </c>
      <c r="CY31" s="132">
        <v>140</v>
      </c>
      <c r="CZ31" s="132">
        <v>122</v>
      </c>
      <c r="DA31" s="132">
        <v>142</v>
      </c>
      <c r="DB31" s="132">
        <v>144</v>
      </c>
      <c r="DC31" s="132">
        <v>146</v>
      </c>
      <c r="DD31" s="132">
        <v>133</v>
      </c>
      <c r="DE31" s="132">
        <v>102</v>
      </c>
      <c r="DF31" s="132">
        <v>97</v>
      </c>
      <c r="DG31" s="132">
        <v>98</v>
      </c>
      <c r="DH31" s="132">
        <v>103</v>
      </c>
      <c r="DI31" s="132">
        <v>103</v>
      </c>
      <c r="DJ31" s="132">
        <v>96</v>
      </c>
      <c r="DK31" s="132">
        <v>95</v>
      </c>
      <c r="DL31" s="132">
        <v>96</v>
      </c>
      <c r="DM31" s="132">
        <v>91</v>
      </c>
      <c r="DN31" s="132">
        <v>88</v>
      </c>
      <c r="DO31" s="132">
        <v>81</v>
      </c>
      <c r="DP31" s="132">
        <v>80</v>
      </c>
      <c r="DQ31" s="132">
        <v>87</v>
      </c>
      <c r="DR31" s="132">
        <v>84</v>
      </c>
      <c r="DS31" s="132">
        <v>92</v>
      </c>
      <c r="DT31" s="132">
        <v>109</v>
      </c>
      <c r="DU31" s="132">
        <v>121</v>
      </c>
      <c r="DV31" s="132">
        <v>132</v>
      </c>
      <c r="DW31" s="132">
        <v>130</v>
      </c>
      <c r="DX31" s="132">
        <v>125</v>
      </c>
      <c r="DY31" s="132">
        <v>127</v>
      </c>
      <c r="DZ31" s="132">
        <v>136</v>
      </c>
      <c r="EA31" s="132">
        <v>144</v>
      </c>
      <c r="EB31" s="132">
        <v>143</v>
      </c>
      <c r="EC31" s="132">
        <v>139</v>
      </c>
      <c r="ED31" s="132">
        <v>140</v>
      </c>
      <c r="EE31" s="132">
        <v>133</v>
      </c>
      <c r="EF31" s="132">
        <v>137</v>
      </c>
      <c r="EG31" s="132">
        <v>144</v>
      </c>
      <c r="EH31" s="132">
        <v>145</v>
      </c>
      <c r="EI31" s="132">
        <v>96</v>
      </c>
      <c r="EJ31" s="132">
        <v>95</v>
      </c>
      <c r="EK31" s="132">
        <v>101</v>
      </c>
      <c r="EL31" s="132">
        <v>101</v>
      </c>
      <c r="EM31" s="132">
        <v>103</v>
      </c>
      <c r="EN31" s="132">
        <v>93</v>
      </c>
      <c r="EO31" s="132">
        <v>91</v>
      </c>
      <c r="EP31" s="132">
        <v>91</v>
      </c>
      <c r="EQ31" s="132">
        <v>87</v>
      </c>
      <c r="ER31" s="132">
        <v>84</v>
      </c>
      <c r="ES31" s="132">
        <v>78</v>
      </c>
      <c r="ET31" s="132">
        <v>80</v>
      </c>
      <c r="EU31" s="132">
        <v>89</v>
      </c>
      <c r="EV31" s="132">
        <v>88</v>
      </c>
      <c r="EW31" s="132">
        <v>94</v>
      </c>
      <c r="EX31" s="132">
        <v>114</v>
      </c>
      <c r="EY31" s="132">
        <v>122</v>
      </c>
      <c r="EZ31" s="132">
        <v>119</v>
      </c>
      <c r="FA31" s="132">
        <v>116</v>
      </c>
      <c r="FB31" s="132">
        <v>123</v>
      </c>
      <c r="FC31" s="132">
        <v>131</v>
      </c>
      <c r="FD31" s="132">
        <v>134</v>
      </c>
      <c r="FE31" s="132">
        <v>134</v>
      </c>
      <c r="FF31" s="132">
        <v>133</v>
      </c>
      <c r="FG31" s="132">
        <v>136</v>
      </c>
      <c r="FH31" s="132">
        <v>129</v>
      </c>
      <c r="FI31" s="132">
        <v>133</v>
      </c>
      <c r="FJ31" s="132">
        <v>143</v>
      </c>
      <c r="FK31" s="132">
        <v>146</v>
      </c>
      <c r="FL31" s="132">
        <v>139</v>
      </c>
      <c r="FM31" s="132">
        <v>0</v>
      </c>
      <c r="FN31" s="132">
        <v>0</v>
      </c>
      <c r="FO31" s="132">
        <v>0</v>
      </c>
      <c r="FP31" s="132">
        <v>0</v>
      </c>
      <c r="FQ31" s="132">
        <v>0</v>
      </c>
      <c r="FR31" s="132">
        <v>1</v>
      </c>
      <c r="FS31" s="132">
        <v>4</v>
      </c>
      <c r="FT31" s="132">
        <v>4</v>
      </c>
      <c r="FU31" s="132">
        <v>3</v>
      </c>
      <c r="FV31" s="132">
        <v>6</v>
      </c>
      <c r="FW31" s="132">
        <v>6</v>
      </c>
      <c r="FX31" s="132">
        <v>6</v>
      </c>
      <c r="FY31" s="132">
        <v>8</v>
      </c>
      <c r="FZ31" s="132">
        <v>8</v>
      </c>
      <c r="GA31" s="132">
        <v>10</v>
      </c>
      <c r="GB31" s="132">
        <v>16</v>
      </c>
      <c r="GC31" s="132">
        <v>17</v>
      </c>
      <c r="GD31" s="132">
        <v>11</v>
      </c>
      <c r="GE31" s="132">
        <v>15</v>
      </c>
      <c r="GF31" s="132">
        <v>21</v>
      </c>
      <c r="GG31" s="132">
        <v>14</v>
      </c>
      <c r="GH31" s="132">
        <v>13</v>
      </c>
      <c r="GI31" s="132">
        <v>15</v>
      </c>
      <c r="GJ31" s="132">
        <v>12</v>
      </c>
      <c r="GK31" s="132">
        <v>8</v>
      </c>
      <c r="GL31" s="132">
        <v>7</v>
      </c>
      <c r="GM31" s="132">
        <v>3</v>
      </c>
      <c r="GN31" s="132">
        <v>2</v>
      </c>
      <c r="GO31" s="132">
        <v>2</v>
      </c>
      <c r="GP31" s="132">
        <v>0</v>
      </c>
      <c r="GQ31" s="132">
        <v>0</v>
      </c>
      <c r="GR31" s="132">
        <v>0</v>
      </c>
      <c r="GS31" s="132">
        <v>0</v>
      </c>
      <c r="GT31" s="132">
        <v>1</v>
      </c>
      <c r="GU31" s="132">
        <v>2</v>
      </c>
      <c r="GV31" s="132">
        <v>1</v>
      </c>
      <c r="GW31" s="132">
        <v>5</v>
      </c>
      <c r="GX31" s="132">
        <v>3</v>
      </c>
      <c r="GY31" s="132">
        <v>2</v>
      </c>
      <c r="GZ31" s="132">
        <v>7</v>
      </c>
      <c r="HA31" s="132">
        <v>8</v>
      </c>
      <c r="HB31" s="132">
        <v>10</v>
      </c>
      <c r="HC31" s="132">
        <v>12</v>
      </c>
      <c r="HD31" s="132">
        <v>21</v>
      </c>
      <c r="HE31" s="132">
        <v>13</v>
      </c>
      <c r="HF31" s="132">
        <v>20</v>
      </c>
      <c r="HG31" s="132">
        <v>13</v>
      </c>
      <c r="HH31" s="132">
        <v>18</v>
      </c>
      <c r="HI31" s="132">
        <v>11</v>
      </c>
      <c r="HJ31" s="132">
        <v>13</v>
      </c>
      <c r="HK31" s="132">
        <v>10</v>
      </c>
      <c r="HL31" s="132">
        <v>13</v>
      </c>
      <c r="HM31" s="132">
        <v>11</v>
      </c>
      <c r="HN31" s="132">
        <v>8</v>
      </c>
      <c r="HO31" s="132">
        <v>7</v>
      </c>
      <c r="HP31" s="132">
        <v>5</v>
      </c>
      <c r="HQ31" s="132">
        <v>3</v>
      </c>
      <c r="HR31" s="132">
        <v>8</v>
      </c>
      <c r="HS31" s="132">
        <v>1</v>
      </c>
      <c r="HT31" s="132">
        <v>0</v>
      </c>
      <c r="HU31" s="60">
        <v>0</v>
      </c>
      <c r="HV31" s="60">
        <v>0</v>
      </c>
      <c r="HW31" s="60">
        <v>0</v>
      </c>
      <c r="HX31" s="60">
        <v>0</v>
      </c>
      <c r="HY31" s="60">
        <v>0</v>
      </c>
      <c r="HZ31" s="60">
        <v>1.0416666666666666E-2</v>
      </c>
      <c r="IA31" s="60">
        <v>4.2105263157894736E-2</v>
      </c>
      <c r="IB31" s="60">
        <v>4.1666666666666664E-2</v>
      </c>
      <c r="IC31" s="60">
        <v>3.2967032967032968E-2</v>
      </c>
      <c r="ID31" s="60">
        <v>6.8181818181818177E-2</v>
      </c>
      <c r="IE31" s="60">
        <v>7.407407407407407E-2</v>
      </c>
      <c r="IF31" s="60">
        <v>7.4999999999999997E-2</v>
      </c>
      <c r="IG31" s="60">
        <v>9.1954022988505746E-2</v>
      </c>
      <c r="IH31" s="60">
        <v>9.5238095238095233E-2</v>
      </c>
      <c r="II31" s="60">
        <v>0.10869565217391304</v>
      </c>
      <c r="IJ31" s="60">
        <v>0.14678899082568808</v>
      </c>
      <c r="IK31" s="60">
        <v>0.14049586776859505</v>
      </c>
      <c r="IL31" s="60">
        <v>8.3333333333333329E-2</v>
      </c>
      <c r="IM31" s="60">
        <v>0.11538461538461539</v>
      </c>
      <c r="IN31" s="60">
        <v>0.16800000000000001</v>
      </c>
      <c r="IO31" s="60">
        <v>0.11023622047244094</v>
      </c>
      <c r="IP31" s="60">
        <v>9.5588235294117641E-2</v>
      </c>
      <c r="IQ31" s="60">
        <v>0.10416666666666667</v>
      </c>
      <c r="IR31" s="60">
        <v>8.3916083916083919E-2</v>
      </c>
      <c r="IS31" s="60">
        <v>5.7553956834532377E-2</v>
      </c>
      <c r="IT31" s="60">
        <v>0.05</v>
      </c>
      <c r="IU31" s="60">
        <v>2.2556390977443608E-2</v>
      </c>
      <c r="IV31" s="60">
        <v>1.4598540145985401E-2</v>
      </c>
      <c r="IW31" s="60">
        <v>1.3888888888888888E-2</v>
      </c>
      <c r="IX31" s="60">
        <v>0</v>
      </c>
      <c r="IY31" s="60">
        <v>0</v>
      </c>
      <c r="IZ31" s="60">
        <v>0</v>
      </c>
      <c r="JA31" s="60">
        <v>0</v>
      </c>
      <c r="JB31" s="60">
        <v>9.8739382134934803E-3</v>
      </c>
      <c r="JC31" s="60">
        <v>1.9364422515783328E-2</v>
      </c>
      <c r="JD31" s="60">
        <v>1.0723309242611201E-2</v>
      </c>
      <c r="JE31" s="60">
        <v>5.4794931844112174E-2</v>
      </c>
      <c r="JF31" s="60">
        <v>3.2876959106467304E-2</v>
      </c>
      <c r="JG31" s="60">
        <v>2.2925695622134288E-2</v>
      </c>
      <c r="JH31" s="60">
        <v>8.3105646630236785E-2</v>
      </c>
      <c r="JI31" s="60">
        <v>0.10228387277567605</v>
      </c>
      <c r="JJ31" s="60">
        <v>0.12465846994535519</v>
      </c>
      <c r="JK31" s="60">
        <v>0.13446306870510222</v>
      </c>
      <c r="JL31" s="60">
        <v>0.23798435171385993</v>
      </c>
      <c r="JM31" s="60">
        <v>0.13792000930124404</v>
      </c>
      <c r="JN31" s="60">
        <v>0.17495925606365639</v>
      </c>
      <c r="JO31" s="60">
        <v>0.10626623667472901</v>
      </c>
      <c r="JP31" s="60">
        <v>0.15084722413555585</v>
      </c>
      <c r="JQ31" s="60">
        <v>9.4568494441303927E-2</v>
      </c>
      <c r="JR31" s="60">
        <v>0.10540228353103204</v>
      </c>
      <c r="JS31" s="60">
        <v>7.6127309890293246E-2</v>
      </c>
      <c r="JT31" s="60">
        <v>9.6749857271021936E-2</v>
      </c>
      <c r="JU31" s="60">
        <v>8.1865263844710878E-2</v>
      </c>
      <c r="JV31" s="60">
        <v>5.9986030650396482E-2</v>
      </c>
      <c r="JW31" s="60">
        <v>5.1329958212793313E-2</v>
      </c>
      <c r="JX31" s="60">
        <v>3.8653789130342696E-2</v>
      </c>
      <c r="JY31" s="60">
        <v>2.2494761493898681E-2</v>
      </c>
      <c r="JZ31" s="60">
        <v>5.5791203332186935E-2</v>
      </c>
      <c r="KA31" s="60">
        <v>6.8306010928961746E-3</v>
      </c>
      <c r="KB31" s="60">
        <v>0</v>
      </c>
    </row>
    <row r="32" spans="1:288">
      <c r="A32" s="50" t="s">
        <v>60</v>
      </c>
      <c r="B32" s="77">
        <v>0</v>
      </c>
      <c r="C32" s="78">
        <v>0</v>
      </c>
      <c r="D32" s="77">
        <v>283</v>
      </c>
      <c r="E32" s="78">
        <v>8.2867265965857513</v>
      </c>
      <c r="F32" s="78">
        <v>1.5517312082606867</v>
      </c>
      <c r="G32" s="77">
        <v>475</v>
      </c>
      <c r="H32" s="78">
        <v>13.908816725718134</v>
      </c>
      <c r="I32" s="86">
        <v>-192</v>
      </c>
      <c r="J32" s="87">
        <v>-5.6220901291323822</v>
      </c>
      <c r="K32" s="112"/>
      <c r="L32" s="112"/>
      <c r="M32" s="112"/>
      <c r="N32" s="112"/>
      <c r="O32" s="112"/>
      <c r="P32" s="112"/>
      <c r="Q32" s="132">
        <v>28762</v>
      </c>
      <c r="R32" s="132">
        <v>34151</v>
      </c>
      <c r="S32" s="132">
        <v>158</v>
      </c>
      <c r="T32" s="132">
        <v>152</v>
      </c>
      <c r="U32" s="132">
        <v>143</v>
      </c>
      <c r="V32" s="132">
        <v>151</v>
      </c>
      <c r="W32" s="132">
        <v>136</v>
      </c>
      <c r="X32" s="132">
        <v>147</v>
      </c>
      <c r="Y32" s="132">
        <v>155</v>
      </c>
      <c r="Z32" s="132">
        <v>128</v>
      </c>
      <c r="AA32" s="132">
        <v>162</v>
      </c>
      <c r="AB32" s="134">
        <v>183</v>
      </c>
      <c r="AC32" s="131">
        <v>183</v>
      </c>
      <c r="AD32" s="131">
        <v>147</v>
      </c>
      <c r="AE32" s="131">
        <v>164</v>
      </c>
      <c r="AF32" s="135">
        <v>163</v>
      </c>
      <c r="AG32" s="131">
        <v>173</v>
      </c>
      <c r="AH32" s="135">
        <v>183</v>
      </c>
      <c r="AI32" s="131">
        <v>174</v>
      </c>
      <c r="AJ32" s="132">
        <v>172</v>
      </c>
      <c r="AK32" s="132">
        <v>201</v>
      </c>
      <c r="AL32" s="132">
        <v>184</v>
      </c>
      <c r="AM32" s="132">
        <v>213</v>
      </c>
      <c r="AN32" s="132">
        <v>177</v>
      </c>
      <c r="AO32" s="132">
        <v>199</v>
      </c>
      <c r="AP32" s="132">
        <v>207</v>
      </c>
      <c r="AQ32" s="132">
        <v>205</v>
      </c>
      <c r="AR32" s="132">
        <v>216</v>
      </c>
      <c r="AS32" s="132">
        <v>213</v>
      </c>
      <c r="AT32" s="132">
        <v>203</v>
      </c>
      <c r="AU32" s="132">
        <v>210</v>
      </c>
      <c r="AV32" s="132">
        <v>210</v>
      </c>
      <c r="AW32" s="132">
        <v>151</v>
      </c>
      <c r="AX32" s="132">
        <v>147</v>
      </c>
      <c r="AY32" s="132">
        <v>153</v>
      </c>
      <c r="AZ32" s="132">
        <v>134</v>
      </c>
      <c r="BA32" s="132">
        <v>148</v>
      </c>
      <c r="BB32" s="132">
        <v>145</v>
      </c>
      <c r="BC32" s="132">
        <v>135</v>
      </c>
      <c r="BD32" s="132">
        <v>153</v>
      </c>
      <c r="BE32" s="132">
        <v>183</v>
      </c>
      <c r="BF32" s="132">
        <v>170</v>
      </c>
      <c r="BG32" s="132">
        <v>137</v>
      </c>
      <c r="BH32" s="132">
        <v>150</v>
      </c>
      <c r="BI32" s="132">
        <v>159</v>
      </c>
      <c r="BJ32" s="132">
        <v>176</v>
      </c>
      <c r="BK32" s="132">
        <v>177</v>
      </c>
      <c r="BL32" s="132">
        <v>172</v>
      </c>
      <c r="BM32" s="132">
        <v>168</v>
      </c>
      <c r="BN32" s="132">
        <v>190</v>
      </c>
      <c r="BO32" s="132">
        <v>184</v>
      </c>
      <c r="BP32" s="132">
        <v>197</v>
      </c>
      <c r="BQ32" s="132">
        <v>174</v>
      </c>
      <c r="BR32" s="132">
        <v>194</v>
      </c>
      <c r="BS32" s="132">
        <v>210</v>
      </c>
      <c r="BT32" s="132">
        <v>203</v>
      </c>
      <c r="BU32" s="132">
        <v>204</v>
      </c>
      <c r="BV32" s="132">
        <v>213</v>
      </c>
      <c r="BW32" s="132">
        <v>204</v>
      </c>
      <c r="BX32" s="132">
        <v>212</v>
      </c>
      <c r="BY32" s="132">
        <v>206</v>
      </c>
      <c r="BZ32" s="132">
        <v>208</v>
      </c>
      <c r="CA32" s="132">
        <v>146</v>
      </c>
      <c r="CB32" s="132">
        <v>144</v>
      </c>
      <c r="CC32" s="132">
        <v>141</v>
      </c>
      <c r="CD32" s="132">
        <v>149</v>
      </c>
      <c r="CE32" s="132">
        <v>144</v>
      </c>
      <c r="CF32" s="132">
        <v>141</v>
      </c>
      <c r="CG32" s="132">
        <v>148</v>
      </c>
      <c r="CH32" s="132">
        <v>169</v>
      </c>
      <c r="CI32" s="132">
        <v>150</v>
      </c>
      <c r="CJ32" s="132">
        <v>147</v>
      </c>
      <c r="CK32" s="132">
        <v>154</v>
      </c>
      <c r="CL32" s="132">
        <v>155</v>
      </c>
      <c r="CM32" s="132">
        <v>171</v>
      </c>
      <c r="CN32" s="132">
        <v>168</v>
      </c>
      <c r="CO32" s="132">
        <v>169</v>
      </c>
      <c r="CP32" s="132">
        <v>175</v>
      </c>
      <c r="CQ32" s="132">
        <v>187</v>
      </c>
      <c r="CR32" s="132">
        <v>180</v>
      </c>
      <c r="CS32" s="132">
        <v>190</v>
      </c>
      <c r="CT32" s="132">
        <v>168</v>
      </c>
      <c r="CU32" s="132">
        <v>182</v>
      </c>
      <c r="CV32" s="132">
        <v>210</v>
      </c>
      <c r="CW32" s="132">
        <v>198</v>
      </c>
      <c r="CX32" s="132">
        <v>197</v>
      </c>
      <c r="CY32" s="132">
        <v>214</v>
      </c>
      <c r="CZ32" s="132">
        <v>199</v>
      </c>
      <c r="DA32" s="132">
        <v>201</v>
      </c>
      <c r="DB32" s="132">
        <v>195</v>
      </c>
      <c r="DC32" s="132">
        <v>206</v>
      </c>
      <c r="DD32" s="132">
        <v>186</v>
      </c>
      <c r="DE32" s="132">
        <v>155</v>
      </c>
      <c r="DF32" s="132">
        <v>150</v>
      </c>
      <c r="DG32" s="132">
        <v>148</v>
      </c>
      <c r="DH32" s="132">
        <v>143</v>
      </c>
      <c r="DI32" s="132">
        <v>142</v>
      </c>
      <c r="DJ32" s="132">
        <v>146</v>
      </c>
      <c r="DK32" s="132">
        <v>145</v>
      </c>
      <c r="DL32" s="132">
        <v>141</v>
      </c>
      <c r="DM32" s="132">
        <v>173</v>
      </c>
      <c r="DN32" s="132">
        <v>177</v>
      </c>
      <c r="DO32" s="132">
        <v>160</v>
      </c>
      <c r="DP32" s="132">
        <v>149</v>
      </c>
      <c r="DQ32" s="132">
        <v>162</v>
      </c>
      <c r="DR32" s="132">
        <v>170</v>
      </c>
      <c r="DS32" s="132">
        <v>175</v>
      </c>
      <c r="DT32" s="132">
        <v>178</v>
      </c>
      <c r="DU32" s="132">
        <v>171</v>
      </c>
      <c r="DV32" s="132">
        <v>181</v>
      </c>
      <c r="DW32" s="132">
        <v>193</v>
      </c>
      <c r="DX32" s="132">
        <v>191</v>
      </c>
      <c r="DY32" s="132">
        <v>194</v>
      </c>
      <c r="DZ32" s="132">
        <v>186</v>
      </c>
      <c r="EA32" s="132">
        <v>205</v>
      </c>
      <c r="EB32" s="132">
        <v>205</v>
      </c>
      <c r="EC32" s="132">
        <v>205</v>
      </c>
      <c r="ED32" s="132">
        <v>215</v>
      </c>
      <c r="EE32" s="132">
        <v>209</v>
      </c>
      <c r="EF32" s="132">
        <v>208</v>
      </c>
      <c r="EG32" s="132">
        <v>208</v>
      </c>
      <c r="EH32" s="132">
        <v>209</v>
      </c>
      <c r="EI32" s="132">
        <v>149</v>
      </c>
      <c r="EJ32" s="132">
        <v>146</v>
      </c>
      <c r="EK32" s="132">
        <v>147</v>
      </c>
      <c r="EL32" s="132">
        <v>142</v>
      </c>
      <c r="EM32" s="132">
        <v>146</v>
      </c>
      <c r="EN32" s="132">
        <v>143</v>
      </c>
      <c r="EO32" s="132">
        <v>142</v>
      </c>
      <c r="EP32" s="132">
        <v>161</v>
      </c>
      <c r="EQ32" s="132">
        <v>167</v>
      </c>
      <c r="ER32" s="132">
        <v>159</v>
      </c>
      <c r="ES32" s="132">
        <v>146</v>
      </c>
      <c r="ET32" s="132">
        <v>153</v>
      </c>
      <c r="EU32" s="132">
        <v>165</v>
      </c>
      <c r="EV32" s="132">
        <v>172</v>
      </c>
      <c r="EW32" s="132">
        <v>173</v>
      </c>
      <c r="EX32" s="132">
        <v>174</v>
      </c>
      <c r="EY32" s="132">
        <v>178</v>
      </c>
      <c r="EZ32" s="132">
        <v>185</v>
      </c>
      <c r="FA32" s="132">
        <v>187</v>
      </c>
      <c r="FB32" s="132">
        <v>183</v>
      </c>
      <c r="FC32" s="132">
        <v>178</v>
      </c>
      <c r="FD32" s="132">
        <v>202</v>
      </c>
      <c r="FE32" s="132">
        <v>204</v>
      </c>
      <c r="FF32" s="132">
        <v>200</v>
      </c>
      <c r="FG32" s="132">
        <v>209</v>
      </c>
      <c r="FH32" s="132">
        <v>206</v>
      </c>
      <c r="FI32" s="132">
        <v>203</v>
      </c>
      <c r="FJ32" s="132">
        <v>204</v>
      </c>
      <c r="FK32" s="132">
        <v>206</v>
      </c>
      <c r="FL32" s="132">
        <v>197</v>
      </c>
      <c r="FM32" s="132">
        <v>0</v>
      </c>
      <c r="FN32" s="132">
        <v>0</v>
      </c>
      <c r="FO32" s="132">
        <v>1</v>
      </c>
      <c r="FP32" s="132">
        <v>0</v>
      </c>
      <c r="FQ32" s="132">
        <v>0</v>
      </c>
      <c r="FR32" s="132">
        <v>1</v>
      </c>
      <c r="FS32" s="132">
        <v>5</v>
      </c>
      <c r="FT32" s="132">
        <v>3</v>
      </c>
      <c r="FU32" s="132">
        <v>8</v>
      </c>
      <c r="FV32" s="132">
        <v>8</v>
      </c>
      <c r="FW32" s="132">
        <v>12</v>
      </c>
      <c r="FX32" s="132">
        <v>7</v>
      </c>
      <c r="FY32" s="132">
        <v>9</v>
      </c>
      <c r="FZ32" s="132">
        <v>19</v>
      </c>
      <c r="GA32" s="132">
        <v>17</v>
      </c>
      <c r="GB32" s="132">
        <v>20</v>
      </c>
      <c r="GC32" s="132">
        <v>21</v>
      </c>
      <c r="GD32" s="132">
        <v>17</v>
      </c>
      <c r="GE32" s="132">
        <v>22</v>
      </c>
      <c r="GF32" s="132">
        <v>20</v>
      </c>
      <c r="GG32" s="132">
        <v>18</v>
      </c>
      <c r="GH32" s="132">
        <v>12</v>
      </c>
      <c r="GI32" s="132">
        <v>16</v>
      </c>
      <c r="GJ32" s="132">
        <v>12</v>
      </c>
      <c r="GK32" s="132">
        <v>13</v>
      </c>
      <c r="GL32" s="132">
        <v>9</v>
      </c>
      <c r="GM32" s="132">
        <v>6</v>
      </c>
      <c r="GN32" s="132">
        <v>3</v>
      </c>
      <c r="GO32" s="132">
        <v>2</v>
      </c>
      <c r="GP32" s="132">
        <v>1</v>
      </c>
      <c r="GQ32" s="132">
        <v>0</v>
      </c>
      <c r="GR32" s="132">
        <v>0</v>
      </c>
      <c r="GS32" s="132">
        <v>3</v>
      </c>
      <c r="GT32" s="132">
        <v>1</v>
      </c>
      <c r="GU32" s="132">
        <v>1</v>
      </c>
      <c r="GV32" s="132">
        <v>2</v>
      </c>
      <c r="GW32" s="132">
        <v>3</v>
      </c>
      <c r="GX32" s="132">
        <v>3</v>
      </c>
      <c r="GY32" s="132">
        <v>7</v>
      </c>
      <c r="GZ32" s="132">
        <v>10</v>
      </c>
      <c r="HA32" s="132">
        <v>11</v>
      </c>
      <c r="HB32" s="132">
        <v>14</v>
      </c>
      <c r="HC32" s="132">
        <v>12</v>
      </c>
      <c r="HD32" s="132">
        <v>18</v>
      </c>
      <c r="HE32" s="132">
        <v>15</v>
      </c>
      <c r="HF32" s="132">
        <v>18</v>
      </c>
      <c r="HG32" s="132">
        <v>30</v>
      </c>
      <c r="HH32" s="132">
        <v>13</v>
      </c>
      <c r="HI32" s="132">
        <v>21</v>
      </c>
      <c r="HJ32" s="132">
        <v>25</v>
      </c>
      <c r="HK32" s="132">
        <v>8</v>
      </c>
      <c r="HL32" s="132">
        <v>15</v>
      </c>
      <c r="HM32" s="132">
        <v>14</v>
      </c>
      <c r="HN32" s="132">
        <v>10</v>
      </c>
      <c r="HO32" s="132">
        <v>6</v>
      </c>
      <c r="HP32" s="132">
        <v>1</v>
      </c>
      <c r="HQ32" s="132">
        <v>5</v>
      </c>
      <c r="HR32" s="132">
        <v>3</v>
      </c>
      <c r="HS32" s="132">
        <v>1</v>
      </c>
      <c r="HT32" s="132">
        <v>0</v>
      </c>
      <c r="HU32" s="60">
        <v>0</v>
      </c>
      <c r="HV32" s="60">
        <v>0</v>
      </c>
      <c r="HW32" s="60">
        <v>6.7567567567567571E-3</v>
      </c>
      <c r="HX32" s="60">
        <v>0</v>
      </c>
      <c r="HY32" s="60">
        <v>0</v>
      </c>
      <c r="HZ32" s="60">
        <v>6.8493150684931503E-3</v>
      </c>
      <c r="IA32" s="60">
        <v>3.4482758620689655E-2</v>
      </c>
      <c r="IB32" s="60">
        <v>2.1276595744680851E-2</v>
      </c>
      <c r="IC32" s="60">
        <v>4.6242774566473986E-2</v>
      </c>
      <c r="ID32" s="60">
        <v>4.519774011299435E-2</v>
      </c>
      <c r="IE32" s="60">
        <v>7.4999999999999997E-2</v>
      </c>
      <c r="IF32" s="60">
        <v>4.6979865771812082E-2</v>
      </c>
      <c r="IG32" s="60">
        <v>5.5555555555555552E-2</v>
      </c>
      <c r="IH32" s="60">
        <v>0.11176470588235295</v>
      </c>
      <c r="II32" s="60">
        <v>9.7142857142857142E-2</v>
      </c>
      <c r="IJ32" s="60">
        <v>0.11235955056179775</v>
      </c>
      <c r="IK32" s="60">
        <v>0.12280701754385964</v>
      </c>
      <c r="IL32" s="60">
        <v>9.3922651933701654E-2</v>
      </c>
      <c r="IM32" s="60">
        <v>0.11398963730569948</v>
      </c>
      <c r="IN32" s="60">
        <v>0.10471204188481675</v>
      </c>
      <c r="IO32" s="60">
        <v>9.2783505154639179E-2</v>
      </c>
      <c r="IP32" s="60">
        <v>6.4516129032258063E-2</v>
      </c>
      <c r="IQ32" s="60">
        <v>7.8048780487804878E-2</v>
      </c>
      <c r="IR32" s="60">
        <v>5.8536585365853662E-2</v>
      </c>
      <c r="IS32" s="60">
        <v>6.3414634146341464E-2</v>
      </c>
      <c r="IT32" s="60">
        <v>4.1860465116279069E-2</v>
      </c>
      <c r="IU32" s="60">
        <v>2.8708133971291867E-2</v>
      </c>
      <c r="IV32" s="60">
        <v>1.4423076923076924E-2</v>
      </c>
      <c r="IW32" s="60">
        <v>9.6153846153846159E-3</v>
      </c>
      <c r="IX32" s="60">
        <v>4.7846889952153108E-3</v>
      </c>
      <c r="IY32" s="60">
        <v>0</v>
      </c>
      <c r="IZ32" s="60">
        <v>0</v>
      </c>
      <c r="JA32" s="60">
        <v>2.0352403256384519E-2</v>
      </c>
      <c r="JB32" s="60">
        <v>7.0230123912876164E-3</v>
      </c>
      <c r="JC32" s="60">
        <v>6.8306010928961746E-3</v>
      </c>
      <c r="JD32" s="60">
        <v>1.3947800833046734E-2</v>
      </c>
      <c r="JE32" s="60">
        <v>2.106903717386285E-2</v>
      </c>
      <c r="JF32" s="60">
        <v>1.8582629060177172E-2</v>
      </c>
      <c r="JG32" s="60">
        <v>4.180164261640653E-2</v>
      </c>
      <c r="JH32" s="60">
        <v>6.2721242739801356E-2</v>
      </c>
      <c r="JI32" s="60">
        <v>7.5136612021857924E-2</v>
      </c>
      <c r="JJ32" s="60">
        <v>9.1253259044965881E-2</v>
      </c>
      <c r="JK32" s="60">
        <v>7.2528564331843015E-2</v>
      </c>
      <c r="JL32" s="60">
        <v>0.10436523065192528</v>
      </c>
      <c r="JM32" s="60">
        <v>8.6468302852269488E-2</v>
      </c>
      <c r="JN32" s="60">
        <v>0.10316563029960429</v>
      </c>
      <c r="JO32" s="60">
        <v>0.16807883588137779</v>
      </c>
      <c r="JP32" s="60">
        <v>7.0078274996307782E-2</v>
      </c>
      <c r="JQ32" s="60">
        <v>0.11199263610063996</v>
      </c>
      <c r="JR32" s="60">
        <v>0.13623876496760132</v>
      </c>
      <c r="JS32" s="60">
        <v>4.4821022901700744E-2</v>
      </c>
      <c r="JT32" s="60">
        <v>7.4054536601201107E-2</v>
      </c>
      <c r="JU32" s="60">
        <v>6.8439944283724422E-2</v>
      </c>
      <c r="JV32" s="60">
        <v>4.9863387978142076E-2</v>
      </c>
      <c r="JW32" s="60">
        <v>2.862969644678014E-2</v>
      </c>
      <c r="JX32" s="60">
        <v>4.8411056289458321E-3</v>
      </c>
      <c r="JY32" s="60">
        <v>2.4563245309429594E-2</v>
      </c>
      <c r="JZ32" s="60">
        <v>1.4665702346512375E-2</v>
      </c>
      <c r="KA32" s="60">
        <v>4.8411056289458321E-3</v>
      </c>
      <c r="KB32" s="60">
        <v>0</v>
      </c>
    </row>
    <row r="33" spans="1:288">
      <c r="A33" s="50" t="s">
        <v>61</v>
      </c>
      <c r="B33" s="77">
        <v>0</v>
      </c>
      <c r="C33" s="78">
        <v>0</v>
      </c>
      <c r="D33" s="77">
        <v>139</v>
      </c>
      <c r="E33" s="78">
        <v>6.4432392342279705</v>
      </c>
      <c r="F33" s="78">
        <v>1.578474115663161</v>
      </c>
      <c r="G33" s="77">
        <v>325</v>
      </c>
      <c r="H33" s="78">
        <v>15.065127705928708</v>
      </c>
      <c r="I33" s="86">
        <v>-186</v>
      </c>
      <c r="J33" s="87">
        <v>-8.6218884717007374</v>
      </c>
      <c r="K33" s="112"/>
      <c r="L33" s="112"/>
      <c r="M33" s="112"/>
      <c r="N33" s="113"/>
      <c r="O33" s="112"/>
      <c r="P33" s="112"/>
      <c r="Q33" s="132">
        <v>18633</v>
      </c>
      <c r="R33" s="132">
        <v>21573</v>
      </c>
      <c r="S33" s="132">
        <v>102</v>
      </c>
      <c r="T33" s="132">
        <v>69</v>
      </c>
      <c r="U33" s="132">
        <v>94</v>
      </c>
      <c r="V33" s="132">
        <v>107</v>
      </c>
      <c r="W33" s="132">
        <v>116</v>
      </c>
      <c r="X33" s="132">
        <v>88</v>
      </c>
      <c r="Y33" s="132">
        <v>95</v>
      </c>
      <c r="Z33" s="132">
        <v>99</v>
      </c>
      <c r="AA33" s="132">
        <v>75</v>
      </c>
      <c r="AB33" s="134">
        <v>84</v>
      </c>
      <c r="AC33" s="131">
        <v>74</v>
      </c>
      <c r="AD33" s="131">
        <v>100</v>
      </c>
      <c r="AE33" s="131">
        <v>82</v>
      </c>
      <c r="AF33" s="135">
        <v>69</v>
      </c>
      <c r="AG33" s="131">
        <v>82</v>
      </c>
      <c r="AH33" s="135">
        <v>96</v>
      </c>
      <c r="AI33" s="131">
        <v>86</v>
      </c>
      <c r="AJ33" s="132">
        <v>76</v>
      </c>
      <c r="AK33" s="132">
        <v>107</v>
      </c>
      <c r="AL33" s="132">
        <v>69</v>
      </c>
      <c r="AM33" s="132">
        <v>80</v>
      </c>
      <c r="AN33" s="132">
        <v>105</v>
      </c>
      <c r="AO33" s="132">
        <v>92</v>
      </c>
      <c r="AP33" s="132">
        <v>113</v>
      </c>
      <c r="AQ33" s="132">
        <v>103</v>
      </c>
      <c r="AR33" s="132">
        <v>100</v>
      </c>
      <c r="AS33" s="132">
        <v>94</v>
      </c>
      <c r="AT33" s="132">
        <v>107</v>
      </c>
      <c r="AU33" s="132">
        <v>125</v>
      </c>
      <c r="AV33" s="132">
        <v>101</v>
      </c>
      <c r="AW33" s="132">
        <v>68</v>
      </c>
      <c r="AX33" s="132">
        <v>88</v>
      </c>
      <c r="AY33" s="132">
        <v>103</v>
      </c>
      <c r="AZ33" s="132">
        <v>127</v>
      </c>
      <c r="BA33" s="132">
        <v>110</v>
      </c>
      <c r="BB33" s="132">
        <v>98</v>
      </c>
      <c r="BC33" s="132">
        <v>99</v>
      </c>
      <c r="BD33" s="132">
        <v>83</v>
      </c>
      <c r="BE33" s="132">
        <v>78</v>
      </c>
      <c r="BF33" s="132">
        <v>77</v>
      </c>
      <c r="BG33" s="132">
        <v>97</v>
      </c>
      <c r="BH33" s="132">
        <v>82</v>
      </c>
      <c r="BI33" s="132">
        <v>64</v>
      </c>
      <c r="BJ33" s="132">
        <v>87</v>
      </c>
      <c r="BK33" s="132">
        <v>86</v>
      </c>
      <c r="BL33" s="132">
        <v>82</v>
      </c>
      <c r="BM33" s="132">
        <v>80</v>
      </c>
      <c r="BN33" s="132">
        <v>104</v>
      </c>
      <c r="BO33" s="132">
        <v>67</v>
      </c>
      <c r="BP33" s="132">
        <v>79</v>
      </c>
      <c r="BQ33" s="132">
        <v>94</v>
      </c>
      <c r="BR33" s="132">
        <v>83</v>
      </c>
      <c r="BS33" s="132">
        <v>106</v>
      </c>
      <c r="BT33" s="132">
        <v>100</v>
      </c>
      <c r="BU33" s="132">
        <v>103</v>
      </c>
      <c r="BV33" s="132">
        <v>92</v>
      </c>
      <c r="BW33" s="132">
        <v>111</v>
      </c>
      <c r="BX33" s="132">
        <v>126</v>
      </c>
      <c r="BY33" s="132">
        <v>103</v>
      </c>
      <c r="BZ33" s="132">
        <v>109</v>
      </c>
      <c r="CA33" s="132">
        <v>88</v>
      </c>
      <c r="CB33" s="132">
        <v>99</v>
      </c>
      <c r="CC33" s="132">
        <v>117</v>
      </c>
      <c r="CD33" s="132">
        <v>100</v>
      </c>
      <c r="CE33" s="132">
        <v>115</v>
      </c>
      <c r="CF33" s="132">
        <v>107</v>
      </c>
      <c r="CG33" s="132">
        <v>89</v>
      </c>
      <c r="CH33" s="132">
        <v>77</v>
      </c>
      <c r="CI33" s="132">
        <v>70</v>
      </c>
      <c r="CJ33" s="132">
        <v>95</v>
      </c>
      <c r="CK33" s="132">
        <v>82</v>
      </c>
      <c r="CL33" s="132">
        <v>73</v>
      </c>
      <c r="CM33" s="132">
        <v>90</v>
      </c>
      <c r="CN33" s="132">
        <v>86</v>
      </c>
      <c r="CO33" s="132">
        <v>87</v>
      </c>
      <c r="CP33" s="132">
        <v>76</v>
      </c>
      <c r="CQ33" s="132">
        <v>102</v>
      </c>
      <c r="CR33" s="132">
        <v>71</v>
      </c>
      <c r="CS33" s="132">
        <v>82</v>
      </c>
      <c r="CT33" s="132">
        <v>93</v>
      </c>
      <c r="CU33" s="132">
        <v>86</v>
      </c>
      <c r="CV33" s="132">
        <v>110</v>
      </c>
      <c r="CW33" s="132">
        <v>98</v>
      </c>
      <c r="CX33" s="132">
        <v>100</v>
      </c>
      <c r="CY33" s="132">
        <v>90</v>
      </c>
      <c r="CZ33" s="132">
        <v>111</v>
      </c>
      <c r="DA33" s="132">
        <v>124</v>
      </c>
      <c r="DB33" s="132">
        <v>101</v>
      </c>
      <c r="DC33" s="132">
        <v>107</v>
      </c>
      <c r="DD33" s="132">
        <v>117</v>
      </c>
      <c r="DE33" s="132">
        <v>85</v>
      </c>
      <c r="DF33" s="132">
        <v>79</v>
      </c>
      <c r="DG33" s="132">
        <v>99</v>
      </c>
      <c r="DH33" s="132">
        <v>117</v>
      </c>
      <c r="DI33" s="132">
        <v>113</v>
      </c>
      <c r="DJ33" s="132">
        <v>93</v>
      </c>
      <c r="DK33" s="132">
        <v>97</v>
      </c>
      <c r="DL33" s="132">
        <v>91</v>
      </c>
      <c r="DM33" s="132">
        <v>77</v>
      </c>
      <c r="DN33" s="132">
        <v>81</v>
      </c>
      <c r="DO33" s="132">
        <v>86</v>
      </c>
      <c r="DP33" s="132">
        <v>91</v>
      </c>
      <c r="DQ33" s="132">
        <v>73</v>
      </c>
      <c r="DR33" s="132">
        <v>78</v>
      </c>
      <c r="DS33" s="132">
        <v>84</v>
      </c>
      <c r="DT33" s="132">
        <v>89</v>
      </c>
      <c r="DU33" s="132">
        <v>83</v>
      </c>
      <c r="DV33" s="132">
        <v>90</v>
      </c>
      <c r="DW33" s="132">
        <v>87</v>
      </c>
      <c r="DX33" s="132">
        <v>74</v>
      </c>
      <c r="DY33" s="132">
        <v>87</v>
      </c>
      <c r="DZ33" s="132">
        <v>94</v>
      </c>
      <c r="EA33" s="132">
        <v>99</v>
      </c>
      <c r="EB33" s="132">
        <v>107</v>
      </c>
      <c r="EC33" s="132">
        <v>103</v>
      </c>
      <c r="ED33" s="132">
        <v>96</v>
      </c>
      <c r="EE33" s="132">
        <v>103</v>
      </c>
      <c r="EF33" s="132">
        <v>117</v>
      </c>
      <c r="EG33" s="132">
        <v>114</v>
      </c>
      <c r="EH33" s="132">
        <v>105</v>
      </c>
      <c r="EI33" s="132">
        <v>78</v>
      </c>
      <c r="EJ33" s="132">
        <v>94</v>
      </c>
      <c r="EK33" s="132">
        <v>110</v>
      </c>
      <c r="EL33" s="132">
        <v>114</v>
      </c>
      <c r="EM33" s="132">
        <v>113</v>
      </c>
      <c r="EN33" s="132">
        <v>103</v>
      </c>
      <c r="EO33" s="132">
        <v>94</v>
      </c>
      <c r="EP33" s="132">
        <v>80</v>
      </c>
      <c r="EQ33" s="132">
        <v>74</v>
      </c>
      <c r="ER33" s="132">
        <v>86</v>
      </c>
      <c r="ES33" s="132">
        <v>90</v>
      </c>
      <c r="ET33" s="132">
        <v>78</v>
      </c>
      <c r="EU33" s="132">
        <v>77</v>
      </c>
      <c r="EV33" s="132">
        <v>87</v>
      </c>
      <c r="EW33" s="132">
        <v>87</v>
      </c>
      <c r="EX33" s="132">
        <v>79</v>
      </c>
      <c r="EY33" s="132">
        <v>91</v>
      </c>
      <c r="EZ33" s="132">
        <v>88</v>
      </c>
      <c r="FA33" s="132">
        <v>75</v>
      </c>
      <c r="FB33" s="132">
        <v>86</v>
      </c>
      <c r="FC33" s="132">
        <v>90</v>
      </c>
      <c r="FD33" s="132">
        <v>97</v>
      </c>
      <c r="FE33" s="132">
        <v>102</v>
      </c>
      <c r="FF33" s="132">
        <v>100</v>
      </c>
      <c r="FG33" s="132">
        <v>97</v>
      </c>
      <c r="FH33" s="132">
        <v>102</v>
      </c>
      <c r="FI33" s="132">
        <v>118</v>
      </c>
      <c r="FJ33" s="132">
        <v>114</v>
      </c>
      <c r="FK33" s="132">
        <v>105</v>
      </c>
      <c r="FL33" s="132">
        <v>113</v>
      </c>
      <c r="FM33" s="132">
        <v>0</v>
      </c>
      <c r="FN33" s="132">
        <v>0</v>
      </c>
      <c r="FO33" s="132">
        <v>0</v>
      </c>
      <c r="FP33" s="132">
        <v>2</v>
      </c>
      <c r="FQ33" s="132">
        <v>1</v>
      </c>
      <c r="FR33" s="132">
        <v>2</v>
      </c>
      <c r="FS33" s="132">
        <v>0</v>
      </c>
      <c r="FT33" s="132">
        <v>2</v>
      </c>
      <c r="FU33" s="132">
        <v>3</v>
      </c>
      <c r="FV33" s="132">
        <v>2</v>
      </c>
      <c r="FW33" s="132">
        <v>5</v>
      </c>
      <c r="FX33" s="132">
        <v>6</v>
      </c>
      <c r="FY33" s="132">
        <v>8</v>
      </c>
      <c r="FZ33" s="132">
        <v>6</v>
      </c>
      <c r="GA33" s="132">
        <v>11</v>
      </c>
      <c r="GB33" s="132">
        <v>18</v>
      </c>
      <c r="GC33" s="132">
        <v>11</v>
      </c>
      <c r="GD33" s="132">
        <v>12</v>
      </c>
      <c r="GE33" s="132">
        <v>7</v>
      </c>
      <c r="GF33" s="132">
        <v>7</v>
      </c>
      <c r="GG33" s="132">
        <v>6</v>
      </c>
      <c r="GH33" s="132">
        <v>4</v>
      </c>
      <c r="GI33" s="132">
        <v>8</v>
      </c>
      <c r="GJ33" s="132">
        <v>5</v>
      </c>
      <c r="GK33" s="132">
        <v>4</v>
      </c>
      <c r="GL33" s="132">
        <v>2</v>
      </c>
      <c r="GM33" s="132">
        <v>1</v>
      </c>
      <c r="GN33" s="132">
        <v>5</v>
      </c>
      <c r="GO33" s="132">
        <v>0</v>
      </c>
      <c r="GP33" s="132">
        <v>1</v>
      </c>
      <c r="GQ33" s="132">
        <v>0</v>
      </c>
      <c r="GR33" s="132">
        <v>1</v>
      </c>
      <c r="GS33" s="132">
        <v>1</v>
      </c>
      <c r="GT33" s="132">
        <v>0</v>
      </c>
      <c r="GU33" s="132">
        <v>1</v>
      </c>
      <c r="GV33" s="132">
        <v>1</v>
      </c>
      <c r="GW33" s="132">
        <v>4</v>
      </c>
      <c r="GX33" s="132">
        <v>4</v>
      </c>
      <c r="GY33" s="132">
        <v>3</v>
      </c>
      <c r="GZ33" s="132">
        <v>6</v>
      </c>
      <c r="HA33" s="132">
        <v>8</v>
      </c>
      <c r="HB33" s="132">
        <v>6</v>
      </c>
      <c r="HC33" s="132">
        <v>8</v>
      </c>
      <c r="HD33" s="132">
        <v>11</v>
      </c>
      <c r="HE33" s="132">
        <v>10</v>
      </c>
      <c r="HF33" s="132">
        <v>9</v>
      </c>
      <c r="HG33" s="132">
        <v>6</v>
      </c>
      <c r="HH33" s="132">
        <v>11</v>
      </c>
      <c r="HI33" s="132">
        <v>8</v>
      </c>
      <c r="HJ33" s="132">
        <v>9</v>
      </c>
      <c r="HK33" s="132">
        <v>7</v>
      </c>
      <c r="HL33" s="132">
        <v>3</v>
      </c>
      <c r="HM33" s="132">
        <v>5</v>
      </c>
      <c r="HN33" s="132">
        <v>1</v>
      </c>
      <c r="HO33" s="132">
        <v>5</v>
      </c>
      <c r="HP33" s="132">
        <v>1</v>
      </c>
      <c r="HQ33" s="132">
        <v>3</v>
      </c>
      <c r="HR33" s="132">
        <v>0</v>
      </c>
      <c r="HS33" s="132">
        <v>1</v>
      </c>
      <c r="HT33" s="132">
        <v>1</v>
      </c>
      <c r="HU33" s="60">
        <v>0</v>
      </c>
      <c r="HV33" s="60">
        <v>0</v>
      </c>
      <c r="HW33" s="60">
        <v>0</v>
      </c>
      <c r="HX33" s="60">
        <v>1.7094017094017096E-2</v>
      </c>
      <c r="HY33" s="60">
        <v>8.8495575221238937E-3</v>
      </c>
      <c r="HZ33" s="60">
        <v>2.1505376344086023E-2</v>
      </c>
      <c r="IA33" s="60">
        <v>0</v>
      </c>
      <c r="IB33" s="60">
        <v>2.197802197802198E-2</v>
      </c>
      <c r="IC33" s="60">
        <v>3.896103896103896E-2</v>
      </c>
      <c r="ID33" s="60">
        <v>2.4691358024691357E-2</v>
      </c>
      <c r="IE33" s="60">
        <v>5.8139534883720929E-2</v>
      </c>
      <c r="IF33" s="60">
        <v>6.5934065934065936E-2</v>
      </c>
      <c r="IG33" s="60">
        <v>0.1095890410958904</v>
      </c>
      <c r="IH33" s="60">
        <v>7.6923076923076927E-2</v>
      </c>
      <c r="II33" s="60">
        <v>0.13095238095238096</v>
      </c>
      <c r="IJ33" s="60">
        <v>0.20224719101123595</v>
      </c>
      <c r="IK33" s="60">
        <v>0.13253012048192772</v>
      </c>
      <c r="IL33" s="60">
        <v>0.13333333333333333</v>
      </c>
      <c r="IM33" s="60">
        <v>8.0459770114942528E-2</v>
      </c>
      <c r="IN33" s="60">
        <v>9.45945945945946E-2</v>
      </c>
      <c r="IO33" s="60">
        <v>6.8965517241379309E-2</v>
      </c>
      <c r="IP33" s="60">
        <v>4.2553191489361701E-2</v>
      </c>
      <c r="IQ33" s="60">
        <v>8.0808080808080815E-2</v>
      </c>
      <c r="IR33" s="60">
        <v>4.6728971962616821E-2</v>
      </c>
      <c r="IS33" s="60">
        <v>3.8834951456310676E-2</v>
      </c>
      <c r="IT33" s="60">
        <v>2.0833333333333332E-2</v>
      </c>
      <c r="IU33" s="60">
        <v>9.7087378640776691E-3</v>
      </c>
      <c r="IV33" s="60">
        <v>4.2735042735042736E-2</v>
      </c>
      <c r="IW33" s="60">
        <v>0</v>
      </c>
      <c r="IX33" s="60">
        <v>9.5238095238095247E-3</v>
      </c>
      <c r="IY33" s="60">
        <v>0</v>
      </c>
      <c r="IZ33" s="60">
        <v>1.0609231484711081E-2</v>
      </c>
      <c r="JA33" s="60">
        <v>9.0660705414803769E-3</v>
      </c>
      <c r="JB33" s="60">
        <v>0</v>
      </c>
      <c r="JC33" s="60">
        <v>8.8253784032109872E-3</v>
      </c>
      <c r="JD33" s="60">
        <v>9.6822112578916642E-3</v>
      </c>
      <c r="JE33" s="60">
        <v>4.2436925938844322E-2</v>
      </c>
      <c r="JF33" s="60">
        <v>4.9863387978142076E-2</v>
      </c>
      <c r="JG33" s="60">
        <v>4.0429774036331419E-2</v>
      </c>
      <c r="JH33" s="60">
        <v>6.9576820434616854E-2</v>
      </c>
      <c r="JI33" s="60">
        <v>8.8646023072252583E-2</v>
      </c>
      <c r="JJ33" s="60">
        <v>7.6712904581757044E-2</v>
      </c>
      <c r="JK33" s="60">
        <v>0.10361223475977575</v>
      </c>
      <c r="JL33" s="60">
        <v>0.12609132592173861</v>
      </c>
      <c r="JM33" s="60">
        <v>0.11462847811067144</v>
      </c>
      <c r="JN33" s="60">
        <v>0.11361278273500726</v>
      </c>
      <c r="JO33" s="60">
        <v>6.5753918212934609E-2</v>
      </c>
      <c r="JP33" s="60">
        <v>0.12465846994535519</v>
      </c>
      <c r="JQ33" s="60">
        <v>0.1063752276867031</v>
      </c>
      <c r="JR33" s="60">
        <v>0.10436523065192528</v>
      </c>
      <c r="JS33" s="60">
        <v>7.7565270188221014E-2</v>
      </c>
      <c r="JT33" s="60">
        <v>3.0843332769984792E-2</v>
      </c>
      <c r="JU33" s="60">
        <v>4.8885674488374581E-2</v>
      </c>
      <c r="JV33" s="60">
        <v>9.9726775956284156E-3</v>
      </c>
      <c r="JW33" s="60">
        <v>5.1405554616641314E-2</v>
      </c>
      <c r="JX33" s="60">
        <v>9.7771348976749169E-3</v>
      </c>
      <c r="JY33" s="60">
        <v>2.5354265073631567E-2</v>
      </c>
      <c r="JZ33" s="60">
        <v>0</v>
      </c>
      <c r="KA33" s="60">
        <v>9.4977881863127778E-3</v>
      </c>
      <c r="KB33" s="60">
        <v>8.8253784032109872E-3</v>
      </c>
    </row>
    <row r="34" spans="1:288">
      <c r="A34" s="50" t="s">
        <v>62</v>
      </c>
      <c r="B34" s="77">
        <v>0</v>
      </c>
      <c r="C34" s="78">
        <v>0</v>
      </c>
      <c r="D34" s="77">
        <v>308</v>
      </c>
      <c r="E34" s="78">
        <v>10.629119646616282</v>
      </c>
      <c r="F34" s="78">
        <v>1.7882234277892486</v>
      </c>
      <c r="G34" s="77">
        <v>370</v>
      </c>
      <c r="H34" s="78">
        <v>12.768747627428651</v>
      </c>
      <c r="I34" s="86">
        <v>-62</v>
      </c>
      <c r="J34" s="87">
        <v>-2.1396279808123682</v>
      </c>
      <c r="K34" s="112"/>
      <c r="L34" s="112"/>
      <c r="M34" s="112"/>
      <c r="N34" s="112"/>
      <c r="O34" s="112"/>
      <c r="P34" s="112"/>
      <c r="Q34" s="132">
        <v>23486</v>
      </c>
      <c r="R34" s="132">
        <v>28977</v>
      </c>
      <c r="S34" s="132">
        <v>147</v>
      </c>
      <c r="T34" s="132">
        <v>118</v>
      </c>
      <c r="U34" s="132">
        <v>141</v>
      </c>
      <c r="V34" s="132">
        <v>147</v>
      </c>
      <c r="W34" s="132">
        <v>149</v>
      </c>
      <c r="X34" s="132">
        <v>173</v>
      </c>
      <c r="Y34" s="132">
        <v>181</v>
      </c>
      <c r="Z34" s="132">
        <v>152</v>
      </c>
      <c r="AA34" s="132">
        <v>172</v>
      </c>
      <c r="AB34" s="134">
        <v>167</v>
      </c>
      <c r="AC34" s="131">
        <v>208</v>
      </c>
      <c r="AD34" s="131">
        <v>174</v>
      </c>
      <c r="AE34" s="131">
        <v>191</v>
      </c>
      <c r="AF34" s="135">
        <v>192</v>
      </c>
      <c r="AG34" s="131">
        <v>170</v>
      </c>
      <c r="AH34" s="135">
        <v>181</v>
      </c>
      <c r="AI34" s="131">
        <v>193</v>
      </c>
      <c r="AJ34" s="132">
        <v>189</v>
      </c>
      <c r="AK34" s="132">
        <v>187</v>
      </c>
      <c r="AL34" s="132">
        <v>173</v>
      </c>
      <c r="AM34" s="132">
        <v>162</v>
      </c>
      <c r="AN34" s="132">
        <v>145</v>
      </c>
      <c r="AO34" s="132">
        <v>154</v>
      </c>
      <c r="AP34" s="132">
        <v>155</v>
      </c>
      <c r="AQ34" s="132">
        <v>158</v>
      </c>
      <c r="AR34" s="132">
        <v>134</v>
      </c>
      <c r="AS34" s="132">
        <v>187</v>
      </c>
      <c r="AT34" s="132">
        <v>153</v>
      </c>
      <c r="AU34" s="132">
        <v>155</v>
      </c>
      <c r="AV34" s="132">
        <v>152</v>
      </c>
      <c r="AW34" s="132">
        <v>115</v>
      </c>
      <c r="AX34" s="132">
        <v>134</v>
      </c>
      <c r="AY34" s="132">
        <v>147</v>
      </c>
      <c r="AZ34" s="132">
        <v>140</v>
      </c>
      <c r="BA34" s="132">
        <v>164</v>
      </c>
      <c r="BB34" s="132">
        <v>177</v>
      </c>
      <c r="BC34" s="132">
        <v>145</v>
      </c>
      <c r="BD34" s="132">
        <v>158</v>
      </c>
      <c r="BE34" s="132">
        <v>153</v>
      </c>
      <c r="BF34" s="132">
        <v>221</v>
      </c>
      <c r="BG34" s="132">
        <v>146</v>
      </c>
      <c r="BH34" s="132">
        <v>194</v>
      </c>
      <c r="BI34" s="132">
        <v>180</v>
      </c>
      <c r="BJ34" s="132">
        <v>159</v>
      </c>
      <c r="BK34" s="132">
        <v>186</v>
      </c>
      <c r="BL34" s="132">
        <v>181</v>
      </c>
      <c r="BM34" s="132">
        <v>186</v>
      </c>
      <c r="BN34" s="132">
        <v>184</v>
      </c>
      <c r="BO34" s="132">
        <v>156</v>
      </c>
      <c r="BP34" s="132">
        <v>162</v>
      </c>
      <c r="BQ34" s="132">
        <v>149</v>
      </c>
      <c r="BR34" s="132">
        <v>158</v>
      </c>
      <c r="BS34" s="132">
        <v>162</v>
      </c>
      <c r="BT34" s="132">
        <v>165</v>
      </c>
      <c r="BU34" s="132">
        <v>126</v>
      </c>
      <c r="BV34" s="132">
        <v>189</v>
      </c>
      <c r="BW34" s="132">
        <v>153</v>
      </c>
      <c r="BX34" s="132">
        <v>152</v>
      </c>
      <c r="BY34" s="132">
        <v>155</v>
      </c>
      <c r="BZ34" s="132">
        <v>149</v>
      </c>
      <c r="CA34" s="132">
        <v>131</v>
      </c>
      <c r="CB34" s="132">
        <v>145</v>
      </c>
      <c r="CC34" s="132">
        <v>147</v>
      </c>
      <c r="CD34" s="132">
        <v>148</v>
      </c>
      <c r="CE34" s="132">
        <v>172</v>
      </c>
      <c r="CF34" s="132">
        <v>160</v>
      </c>
      <c r="CG34" s="132">
        <v>157</v>
      </c>
      <c r="CH34" s="132">
        <v>155</v>
      </c>
      <c r="CI34" s="132">
        <v>202</v>
      </c>
      <c r="CJ34" s="132">
        <v>163</v>
      </c>
      <c r="CK34" s="132">
        <v>196</v>
      </c>
      <c r="CL34" s="132">
        <v>187</v>
      </c>
      <c r="CM34" s="132">
        <v>166</v>
      </c>
      <c r="CN34" s="132">
        <v>183</v>
      </c>
      <c r="CO34" s="132">
        <v>166</v>
      </c>
      <c r="CP34" s="132">
        <v>190</v>
      </c>
      <c r="CQ34" s="132">
        <v>186</v>
      </c>
      <c r="CR34" s="132">
        <v>155</v>
      </c>
      <c r="CS34" s="132">
        <v>169</v>
      </c>
      <c r="CT34" s="132">
        <v>157</v>
      </c>
      <c r="CU34" s="132">
        <v>155</v>
      </c>
      <c r="CV34" s="132">
        <v>167</v>
      </c>
      <c r="CW34" s="132">
        <v>157</v>
      </c>
      <c r="CX34" s="132">
        <v>134</v>
      </c>
      <c r="CY34" s="132">
        <v>189</v>
      </c>
      <c r="CZ34" s="132">
        <v>148</v>
      </c>
      <c r="DA34" s="132">
        <v>152</v>
      </c>
      <c r="DB34" s="132">
        <v>146</v>
      </c>
      <c r="DC34" s="132">
        <v>152</v>
      </c>
      <c r="DD34" s="132">
        <v>136</v>
      </c>
      <c r="DE34" s="132">
        <v>131</v>
      </c>
      <c r="DF34" s="132">
        <v>126</v>
      </c>
      <c r="DG34" s="132">
        <v>144</v>
      </c>
      <c r="DH34" s="132">
        <v>144</v>
      </c>
      <c r="DI34" s="132">
        <v>157</v>
      </c>
      <c r="DJ34" s="132">
        <v>175</v>
      </c>
      <c r="DK34" s="132">
        <v>163</v>
      </c>
      <c r="DL34" s="132">
        <v>155</v>
      </c>
      <c r="DM34" s="132">
        <v>163</v>
      </c>
      <c r="DN34" s="132">
        <v>194</v>
      </c>
      <c r="DO34" s="132">
        <v>177</v>
      </c>
      <c r="DP34" s="132">
        <v>184</v>
      </c>
      <c r="DQ34" s="132">
        <v>186</v>
      </c>
      <c r="DR34" s="132">
        <v>176</v>
      </c>
      <c r="DS34" s="132">
        <v>178</v>
      </c>
      <c r="DT34" s="132">
        <v>181</v>
      </c>
      <c r="DU34" s="132">
        <v>190</v>
      </c>
      <c r="DV34" s="132">
        <v>187</v>
      </c>
      <c r="DW34" s="132">
        <v>172</v>
      </c>
      <c r="DX34" s="132">
        <v>168</v>
      </c>
      <c r="DY34" s="132">
        <v>156</v>
      </c>
      <c r="DZ34" s="132">
        <v>152</v>
      </c>
      <c r="EA34" s="132">
        <v>158</v>
      </c>
      <c r="EB34" s="132">
        <v>160</v>
      </c>
      <c r="EC34" s="132">
        <v>142</v>
      </c>
      <c r="ED34" s="132">
        <v>162</v>
      </c>
      <c r="EE34" s="132">
        <v>170</v>
      </c>
      <c r="EF34" s="132">
        <v>153</v>
      </c>
      <c r="EG34" s="132">
        <v>155</v>
      </c>
      <c r="EH34" s="132">
        <v>151</v>
      </c>
      <c r="EI34" s="132">
        <v>123</v>
      </c>
      <c r="EJ34" s="132">
        <v>140</v>
      </c>
      <c r="EK34" s="132">
        <v>147</v>
      </c>
      <c r="EL34" s="132">
        <v>144</v>
      </c>
      <c r="EM34" s="132">
        <v>168</v>
      </c>
      <c r="EN34" s="132">
        <v>169</v>
      </c>
      <c r="EO34" s="132">
        <v>151</v>
      </c>
      <c r="EP34" s="132">
        <v>157</v>
      </c>
      <c r="EQ34" s="132">
        <v>178</v>
      </c>
      <c r="ER34" s="132">
        <v>192</v>
      </c>
      <c r="ES34" s="132">
        <v>171</v>
      </c>
      <c r="ET34" s="132">
        <v>191</v>
      </c>
      <c r="EU34" s="132">
        <v>173</v>
      </c>
      <c r="EV34" s="132">
        <v>171</v>
      </c>
      <c r="EW34" s="132">
        <v>176</v>
      </c>
      <c r="EX34" s="132">
        <v>186</v>
      </c>
      <c r="EY34" s="132">
        <v>186</v>
      </c>
      <c r="EZ34" s="132">
        <v>170</v>
      </c>
      <c r="FA34" s="132">
        <v>163</v>
      </c>
      <c r="FB34" s="132">
        <v>160</v>
      </c>
      <c r="FC34" s="132">
        <v>152</v>
      </c>
      <c r="FD34" s="132">
        <v>163</v>
      </c>
      <c r="FE34" s="132">
        <v>160</v>
      </c>
      <c r="FF34" s="132">
        <v>150</v>
      </c>
      <c r="FG34" s="132">
        <v>158</v>
      </c>
      <c r="FH34" s="132">
        <v>169</v>
      </c>
      <c r="FI34" s="132">
        <v>153</v>
      </c>
      <c r="FJ34" s="132">
        <v>149</v>
      </c>
      <c r="FK34" s="132">
        <v>154</v>
      </c>
      <c r="FL34" s="132">
        <v>143</v>
      </c>
      <c r="FM34" s="132">
        <v>0</v>
      </c>
      <c r="FN34" s="132">
        <v>1</v>
      </c>
      <c r="FO34" s="132">
        <v>1</v>
      </c>
      <c r="FP34" s="132">
        <v>4</v>
      </c>
      <c r="FQ34" s="132">
        <v>5</v>
      </c>
      <c r="FR34" s="132">
        <v>10</v>
      </c>
      <c r="FS34" s="132">
        <v>15</v>
      </c>
      <c r="FT34" s="132">
        <v>3</v>
      </c>
      <c r="FU34" s="132">
        <v>12</v>
      </c>
      <c r="FV34" s="132">
        <v>12</v>
      </c>
      <c r="FW34" s="132">
        <v>23</v>
      </c>
      <c r="FX34" s="132">
        <v>15</v>
      </c>
      <c r="FY34" s="132">
        <v>18</v>
      </c>
      <c r="FZ34" s="132">
        <v>20</v>
      </c>
      <c r="GA34" s="132">
        <v>13</v>
      </c>
      <c r="GB34" s="132">
        <v>21</v>
      </c>
      <c r="GC34" s="132">
        <v>20</v>
      </c>
      <c r="GD34" s="132">
        <v>20</v>
      </c>
      <c r="GE34" s="132">
        <v>18</v>
      </c>
      <c r="GF34" s="132">
        <v>11</v>
      </c>
      <c r="GG34" s="132">
        <v>18</v>
      </c>
      <c r="GH34" s="132">
        <v>11</v>
      </c>
      <c r="GI34" s="132">
        <v>14</v>
      </c>
      <c r="GJ34" s="132">
        <v>4</v>
      </c>
      <c r="GK34" s="132">
        <v>4</v>
      </c>
      <c r="GL34" s="132">
        <v>7</v>
      </c>
      <c r="GM34" s="132">
        <v>3</v>
      </c>
      <c r="GN34" s="132">
        <v>3</v>
      </c>
      <c r="GO34" s="132">
        <v>1</v>
      </c>
      <c r="GP34" s="132">
        <v>0</v>
      </c>
      <c r="GQ34" s="132">
        <v>0</v>
      </c>
      <c r="GR34" s="132">
        <v>1</v>
      </c>
      <c r="GS34" s="132">
        <v>0</v>
      </c>
      <c r="GT34" s="132">
        <v>3</v>
      </c>
      <c r="GU34" s="132">
        <v>4</v>
      </c>
      <c r="GV34" s="132">
        <v>6</v>
      </c>
      <c r="GW34" s="132">
        <v>7</v>
      </c>
      <c r="GX34" s="132">
        <v>7</v>
      </c>
      <c r="GY34" s="132">
        <v>16</v>
      </c>
      <c r="GZ34" s="132">
        <v>26</v>
      </c>
      <c r="HA34" s="132">
        <v>20</v>
      </c>
      <c r="HB34" s="132">
        <v>19</v>
      </c>
      <c r="HC34" s="132">
        <v>25</v>
      </c>
      <c r="HD34" s="132">
        <v>24</v>
      </c>
      <c r="HE34" s="132">
        <v>21</v>
      </c>
      <c r="HF34" s="132">
        <v>17</v>
      </c>
      <c r="HG34" s="132">
        <v>23</v>
      </c>
      <c r="HH34" s="132">
        <v>26</v>
      </c>
      <c r="HI34" s="132">
        <v>15</v>
      </c>
      <c r="HJ34" s="132">
        <v>12</v>
      </c>
      <c r="HK34" s="132">
        <v>17</v>
      </c>
      <c r="HL34" s="132">
        <v>6</v>
      </c>
      <c r="HM34" s="132">
        <v>9</v>
      </c>
      <c r="HN34" s="132">
        <v>5</v>
      </c>
      <c r="HO34" s="132">
        <v>3</v>
      </c>
      <c r="HP34" s="132">
        <v>6</v>
      </c>
      <c r="HQ34" s="132">
        <v>4</v>
      </c>
      <c r="HR34" s="132">
        <v>0</v>
      </c>
      <c r="HS34" s="132">
        <v>0</v>
      </c>
      <c r="HT34" s="132">
        <v>0</v>
      </c>
      <c r="HU34" s="60">
        <v>0</v>
      </c>
      <c r="HV34" s="60">
        <v>7.9365079365079361E-3</v>
      </c>
      <c r="HW34" s="60">
        <v>6.9444444444444441E-3</v>
      </c>
      <c r="HX34" s="60">
        <v>2.7777777777777776E-2</v>
      </c>
      <c r="HY34" s="60">
        <v>3.1847133757961783E-2</v>
      </c>
      <c r="HZ34" s="60">
        <v>5.7142857142857141E-2</v>
      </c>
      <c r="IA34" s="60">
        <v>9.202453987730061E-2</v>
      </c>
      <c r="IB34" s="60">
        <v>1.935483870967742E-2</v>
      </c>
      <c r="IC34" s="60">
        <v>7.3619631901840496E-2</v>
      </c>
      <c r="ID34" s="60">
        <v>6.1855670103092786E-2</v>
      </c>
      <c r="IE34" s="60">
        <v>0.12994350282485875</v>
      </c>
      <c r="IF34" s="60">
        <v>8.1521739130434784E-2</v>
      </c>
      <c r="IG34" s="60">
        <v>9.6774193548387094E-2</v>
      </c>
      <c r="IH34" s="60">
        <v>0.11363636363636363</v>
      </c>
      <c r="II34" s="60">
        <v>7.3033707865168537E-2</v>
      </c>
      <c r="IJ34" s="60">
        <v>0.11602209944751381</v>
      </c>
      <c r="IK34" s="60">
        <v>0.10526315789473684</v>
      </c>
      <c r="IL34" s="60">
        <v>0.10695187165775401</v>
      </c>
      <c r="IM34" s="60">
        <v>0.10465116279069768</v>
      </c>
      <c r="IN34" s="60">
        <v>6.5476190476190479E-2</v>
      </c>
      <c r="IO34" s="60">
        <v>0.11538461538461539</v>
      </c>
      <c r="IP34" s="60">
        <v>7.2368421052631582E-2</v>
      </c>
      <c r="IQ34" s="60">
        <v>8.8607594936708861E-2</v>
      </c>
      <c r="IR34" s="60">
        <v>2.5000000000000001E-2</v>
      </c>
      <c r="IS34" s="60">
        <v>2.8169014084507043E-2</v>
      </c>
      <c r="IT34" s="60">
        <v>4.3209876543209874E-2</v>
      </c>
      <c r="IU34" s="60">
        <v>1.7647058823529412E-2</v>
      </c>
      <c r="IV34" s="60">
        <v>1.9607843137254902E-2</v>
      </c>
      <c r="IW34" s="60">
        <v>6.4516129032258064E-3</v>
      </c>
      <c r="IX34" s="60">
        <v>0</v>
      </c>
      <c r="IY34" s="60">
        <v>0</v>
      </c>
      <c r="IZ34" s="60">
        <v>7.1233411397345825E-3</v>
      </c>
      <c r="JA34" s="60">
        <v>0</v>
      </c>
      <c r="JB34" s="60">
        <v>2.0776411657559196E-2</v>
      </c>
      <c r="JC34" s="60">
        <v>2.3744470465781941E-2</v>
      </c>
      <c r="JD34" s="60">
        <v>3.5405955960810941E-2</v>
      </c>
      <c r="JE34" s="60">
        <v>4.6230955741323777E-2</v>
      </c>
      <c r="JF34" s="60">
        <v>4.4464167623820959E-2</v>
      </c>
      <c r="JG34" s="60">
        <v>8.9642045803401488E-2</v>
      </c>
      <c r="JH34" s="60">
        <v>0.13504667577413479</v>
      </c>
      <c r="JI34" s="60">
        <v>0.1166395040424376</v>
      </c>
      <c r="JJ34" s="60">
        <v>9.9204646239235542E-2</v>
      </c>
      <c r="JK34" s="60">
        <v>0.14411383808711584</v>
      </c>
      <c r="JL34" s="60">
        <v>0.13996740485092513</v>
      </c>
      <c r="JM34" s="60">
        <v>0.11899217585692996</v>
      </c>
      <c r="JN34" s="60">
        <v>9.1148128562195202E-2</v>
      </c>
      <c r="JO34" s="60">
        <v>0.12331805629002879</v>
      </c>
      <c r="JP34" s="60">
        <v>0.15252330440372872</v>
      </c>
      <c r="JQ34" s="60">
        <v>9.1773106708236948E-2</v>
      </c>
      <c r="JR34" s="60">
        <v>7.4795081967213115E-2</v>
      </c>
      <c r="JS34" s="60">
        <v>0.11153652574058096</v>
      </c>
      <c r="JT34" s="60">
        <v>3.6709242683294785E-2</v>
      </c>
      <c r="JU34" s="60">
        <v>5.6096311475409839E-2</v>
      </c>
      <c r="JV34" s="60">
        <v>3.3242258652094715E-2</v>
      </c>
      <c r="JW34" s="60">
        <v>1.8935463789167876E-2</v>
      </c>
      <c r="JX34" s="60">
        <v>3.5405955960810941E-2</v>
      </c>
      <c r="JY34" s="60">
        <v>2.6072359727133114E-2</v>
      </c>
      <c r="JZ34" s="60">
        <v>0</v>
      </c>
      <c r="KA34" s="60">
        <v>0</v>
      </c>
      <c r="KB34" s="60">
        <v>0</v>
      </c>
    </row>
    <row r="35" spans="1:288">
      <c r="A35" s="50" t="s">
        <v>63</v>
      </c>
      <c r="B35" s="77">
        <v>0</v>
      </c>
      <c r="C35" s="78">
        <v>0</v>
      </c>
      <c r="D35" s="77">
        <v>220</v>
      </c>
      <c r="E35" s="78">
        <v>8.6240689925519405</v>
      </c>
      <c r="F35" s="78">
        <v>1.5855643940005235</v>
      </c>
      <c r="G35" s="77">
        <v>346</v>
      </c>
      <c r="H35" s="78">
        <v>13.563308506468051</v>
      </c>
      <c r="I35" s="86">
        <v>-126</v>
      </c>
      <c r="J35" s="87">
        <v>-4.939239513916112</v>
      </c>
      <c r="K35" s="112"/>
      <c r="L35" s="112"/>
      <c r="M35" s="112"/>
      <c r="N35" s="112"/>
      <c r="O35" s="112"/>
      <c r="P35" s="112"/>
      <c r="Q35" s="132">
        <v>21539</v>
      </c>
      <c r="R35" s="132">
        <v>25510</v>
      </c>
      <c r="S35" s="132">
        <v>106</v>
      </c>
      <c r="T35" s="132">
        <v>87</v>
      </c>
      <c r="U35" s="132">
        <v>132</v>
      </c>
      <c r="V35" s="132">
        <v>128</v>
      </c>
      <c r="W35" s="132">
        <v>128</v>
      </c>
      <c r="X35" s="132">
        <v>139</v>
      </c>
      <c r="Y35" s="132">
        <v>140</v>
      </c>
      <c r="Z35" s="132">
        <v>152</v>
      </c>
      <c r="AA35" s="132">
        <v>159</v>
      </c>
      <c r="AB35" s="134">
        <v>163</v>
      </c>
      <c r="AC35" s="131">
        <v>146</v>
      </c>
      <c r="AD35" s="131">
        <v>143</v>
      </c>
      <c r="AE35" s="131">
        <v>138</v>
      </c>
      <c r="AF35" s="135">
        <v>130</v>
      </c>
      <c r="AG35" s="131">
        <v>140</v>
      </c>
      <c r="AH35" s="135">
        <v>162</v>
      </c>
      <c r="AI35" s="131">
        <v>133</v>
      </c>
      <c r="AJ35" s="132">
        <v>140</v>
      </c>
      <c r="AK35" s="132">
        <v>139</v>
      </c>
      <c r="AL35" s="132">
        <v>142</v>
      </c>
      <c r="AM35" s="132">
        <v>126</v>
      </c>
      <c r="AN35" s="132">
        <v>140</v>
      </c>
      <c r="AO35" s="132">
        <v>130</v>
      </c>
      <c r="AP35" s="132">
        <v>131</v>
      </c>
      <c r="AQ35" s="132">
        <v>131</v>
      </c>
      <c r="AR35" s="132">
        <v>115</v>
      </c>
      <c r="AS35" s="132">
        <v>161</v>
      </c>
      <c r="AT35" s="132">
        <v>139</v>
      </c>
      <c r="AU35" s="132">
        <v>151</v>
      </c>
      <c r="AV35" s="132">
        <v>135</v>
      </c>
      <c r="AW35" s="132">
        <v>81</v>
      </c>
      <c r="AX35" s="132">
        <v>131</v>
      </c>
      <c r="AY35" s="132">
        <v>118</v>
      </c>
      <c r="AZ35" s="132">
        <v>122</v>
      </c>
      <c r="BA35" s="132">
        <v>134</v>
      </c>
      <c r="BB35" s="132">
        <v>138</v>
      </c>
      <c r="BC35" s="132">
        <v>146</v>
      </c>
      <c r="BD35" s="132">
        <v>146</v>
      </c>
      <c r="BE35" s="132">
        <v>153</v>
      </c>
      <c r="BF35" s="132">
        <v>153</v>
      </c>
      <c r="BG35" s="132">
        <v>131</v>
      </c>
      <c r="BH35" s="132">
        <v>140</v>
      </c>
      <c r="BI35" s="132">
        <v>133</v>
      </c>
      <c r="BJ35" s="132">
        <v>131</v>
      </c>
      <c r="BK35" s="132">
        <v>150</v>
      </c>
      <c r="BL35" s="132">
        <v>145</v>
      </c>
      <c r="BM35" s="132">
        <v>134</v>
      </c>
      <c r="BN35" s="132">
        <v>132</v>
      </c>
      <c r="BO35" s="132">
        <v>137</v>
      </c>
      <c r="BP35" s="132">
        <v>128</v>
      </c>
      <c r="BQ35" s="132">
        <v>135</v>
      </c>
      <c r="BR35" s="132">
        <v>125</v>
      </c>
      <c r="BS35" s="132">
        <v>134</v>
      </c>
      <c r="BT35" s="132">
        <v>120</v>
      </c>
      <c r="BU35" s="132">
        <v>117</v>
      </c>
      <c r="BV35" s="132">
        <v>163</v>
      </c>
      <c r="BW35" s="132">
        <v>135</v>
      </c>
      <c r="BX35" s="132">
        <v>149</v>
      </c>
      <c r="BY35" s="132">
        <v>137</v>
      </c>
      <c r="BZ35" s="132">
        <v>135</v>
      </c>
      <c r="CA35" s="132">
        <v>130</v>
      </c>
      <c r="CB35" s="132">
        <v>117</v>
      </c>
      <c r="CC35" s="132">
        <v>111</v>
      </c>
      <c r="CD35" s="132">
        <v>126</v>
      </c>
      <c r="CE35" s="132">
        <v>140</v>
      </c>
      <c r="CF35" s="132">
        <v>138</v>
      </c>
      <c r="CG35" s="132">
        <v>148</v>
      </c>
      <c r="CH35" s="132">
        <v>143</v>
      </c>
      <c r="CI35" s="132">
        <v>151</v>
      </c>
      <c r="CJ35" s="132">
        <v>131</v>
      </c>
      <c r="CK35" s="132">
        <v>144</v>
      </c>
      <c r="CL35" s="132">
        <v>145</v>
      </c>
      <c r="CM35" s="132">
        <v>135</v>
      </c>
      <c r="CN35" s="132">
        <v>145</v>
      </c>
      <c r="CO35" s="132">
        <v>149</v>
      </c>
      <c r="CP35" s="132">
        <v>138</v>
      </c>
      <c r="CQ35" s="132">
        <v>139</v>
      </c>
      <c r="CR35" s="132">
        <v>137</v>
      </c>
      <c r="CS35" s="132">
        <v>131</v>
      </c>
      <c r="CT35" s="132">
        <v>134</v>
      </c>
      <c r="CU35" s="132">
        <v>124</v>
      </c>
      <c r="CV35" s="132">
        <v>127</v>
      </c>
      <c r="CW35" s="132">
        <v>121</v>
      </c>
      <c r="CX35" s="132">
        <v>123</v>
      </c>
      <c r="CY35" s="132">
        <v>163</v>
      </c>
      <c r="CZ35" s="132">
        <v>135</v>
      </c>
      <c r="DA35" s="132">
        <v>152</v>
      </c>
      <c r="DB35" s="132">
        <v>143</v>
      </c>
      <c r="DC35" s="132">
        <v>133</v>
      </c>
      <c r="DD35" s="132">
        <v>119</v>
      </c>
      <c r="DE35" s="132">
        <v>94</v>
      </c>
      <c r="DF35" s="132">
        <v>109</v>
      </c>
      <c r="DG35" s="132">
        <v>125</v>
      </c>
      <c r="DH35" s="132">
        <v>125</v>
      </c>
      <c r="DI35" s="132">
        <v>131</v>
      </c>
      <c r="DJ35" s="132">
        <v>139</v>
      </c>
      <c r="DK35" s="132">
        <v>143</v>
      </c>
      <c r="DL35" s="132">
        <v>149</v>
      </c>
      <c r="DM35" s="132">
        <v>156</v>
      </c>
      <c r="DN35" s="132">
        <v>158</v>
      </c>
      <c r="DO35" s="132">
        <v>139</v>
      </c>
      <c r="DP35" s="132">
        <v>142</v>
      </c>
      <c r="DQ35" s="132">
        <v>136</v>
      </c>
      <c r="DR35" s="132">
        <v>131</v>
      </c>
      <c r="DS35" s="132">
        <v>145</v>
      </c>
      <c r="DT35" s="132">
        <v>154</v>
      </c>
      <c r="DU35" s="132">
        <v>134</v>
      </c>
      <c r="DV35" s="132">
        <v>136</v>
      </c>
      <c r="DW35" s="132">
        <v>138</v>
      </c>
      <c r="DX35" s="132">
        <v>135</v>
      </c>
      <c r="DY35" s="132">
        <v>131</v>
      </c>
      <c r="DZ35" s="132">
        <v>133</v>
      </c>
      <c r="EA35" s="132">
        <v>132</v>
      </c>
      <c r="EB35" s="132">
        <v>126</v>
      </c>
      <c r="EC35" s="132">
        <v>124</v>
      </c>
      <c r="ED35" s="132">
        <v>139</v>
      </c>
      <c r="EE35" s="132">
        <v>148</v>
      </c>
      <c r="EF35" s="132">
        <v>144</v>
      </c>
      <c r="EG35" s="132">
        <v>144</v>
      </c>
      <c r="EH35" s="132">
        <v>135</v>
      </c>
      <c r="EI35" s="132">
        <v>106</v>
      </c>
      <c r="EJ35" s="132">
        <v>124</v>
      </c>
      <c r="EK35" s="132">
        <v>115</v>
      </c>
      <c r="EL35" s="132">
        <v>124</v>
      </c>
      <c r="EM35" s="132">
        <v>137</v>
      </c>
      <c r="EN35" s="132">
        <v>138</v>
      </c>
      <c r="EO35" s="132">
        <v>147</v>
      </c>
      <c r="EP35" s="132">
        <v>145</v>
      </c>
      <c r="EQ35" s="132">
        <v>152</v>
      </c>
      <c r="ER35" s="132">
        <v>142</v>
      </c>
      <c r="ES35" s="132">
        <v>138</v>
      </c>
      <c r="ET35" s="132">
        <v>143</v>
      </c>
      <c r="EU35" s="132">
        <v>134</v>
      </c>
      <c r="EV35" s="132">
        <v>138</v>
      </c>
      <c r="EW35" s="132">
        <v>150</v>
      </c>
      <c r="EX35" s="132">
        <v>142</v>
      </c>
      <c r="EY35" s="132">
        <v>137</v>
      </c>
      <c r="EZ35" s="132">
        <v>135</v>
      </c>
      <c r="FA35" s="132">
        <v>134</v>
      </c>
      <c r="FB35" s="132">
        <v>131</v>
      </c>
      <c r="FC35" s="132">
        <v>130</v>
      </c>
      <c r="FD35" s="132">
        <v>126</v>
      </c>
      <c r="FE35" s="132">
        <v>128</v>
      </c>
      <c r="FF35" s="132">
        <v>122</v>
      </c>
      <c r="FG35" s="132">
        <v>140</v>
      </c>
      <c r="FH35" s="132">
        <v>149</v>
      </c>
      <c r="FI35" s="132">
        <v>144</v>
      </c>
      <c r="FJ35" s="132">
        <v>146</v>
      </c>
      <c r="FK35" s="132">
        <v>135</v>
      </c>
      <c r="FL35" s="132">
        <v>127</v>
      </c>
      <c r="FM35" s="132">
        <v>0</v>
      </c>
      <c r="FN35" s="132">
        <v>0</v>
      </c>
      <c r="FO35" s="132">
        <v>1</v>
      </c>
      <c r="FP35" s="132">
        <v>3</v>
      </c>
      <c r="FQ35" s="132">
        <v>5</v>
      </c>
      <c r="FR35" s="132">
        <v>6</v>
      </c>
      <c r="FS35" s="132">
        <v>6</v>
      </c>
      <c r="FT35" s="132">
        <v>4</v>
      </c>
      <c r="FU35" s="132">
        <v>9</v>
      </c>
      <c r="FV35" s="132">
        <v>11</v>
      </c>
      <c r="FW35" s="132">
        <v>18</v>
      </c>
      <c r="FX35" s="132">
        <v>7</v>
      </c>
      <c r="FY35" s="132">
        <v>15</v>
      </c>
      <c r="FZ35" s="132">
        <v>15</v>
      </c>
      <c r="GA35" s="132">
        <v>10</v>
      </c>
      <c r="GB35" s="132">
        <v>12</v>
      </c>
      <c r="GC35" s="132">
        <v>11</v>
      </c>
      <c r="GD35" s="132">
        <v>18</v>
      </c>
      <c r="GE35" s="132">
        <v>11</v>
      </c>
      <c r="GF35" s="132">
        <v>14</v>
      </c>
      <c r="GG35" s="132">
        <v>10</v>
      </c>
      <c r="GH35" s="132">
        <v>6</v>
      </c>
      <c r="GI35" s="132">
        <v>8</v>
      </c>
      <c r="GJ35" s="132">
        <v>2</v>
      </c>
      <c r="GK35" s="132">
        <v>4</v>
      </c>
      <c r="GL35" s="132">
        <v>6</v>
      </c>
      <c r="GM35" s="132">
        <v>6</v>
      </c>
      <c r="GN35" s="132">
        <v>0</v>
      </c>
      <c r="GO35" s="132">
        <v>2</v>
      </c>
      <c r="GP35" s="132">
        <v>0</v>
      </c>
      <c r="GQ35" s="132">
        <v>0</v>
      </c>
      <c r="GR35" s="132">
        <v>2</v>
      </c>
      <c r="GS35" s="132">
        <v>2</v>
      </c>
      <c r="GT35" s="132">
        <v>4</v>
      </c>
      <c r="GU35" s="132">
        <v>6</v>
      </c>
      <c r="GV35" s="132">
        <v>3</v>
      </c>
      <c r="GW35" s="132">
        <v>7</v>
      </c>
      <c r="GX35" s="132">
        <v>9</v>
      </c>
      <c r="GY35" s="132">
        <v>14</v>
      </c>
      <c r="GZ35" s="132">
        <v>5</v>
      </c>
      <c r="HA35" s="132">
        <v>7</v>
      </c>
      <c r="HB35" s="132">
        <v>6</v>
      </c>
      <c r="HC35" s="132">
        <v>9</v>
      </c>
      <c r="HD35" s="132">
        <v>9</v>
      </c>
      <c r="HE35" s="132">
        <v>11</v>
      </c>
      <c r="HF35" s="132">
        <v>20</v>
      </c>
      <c r="HG35" s="132">
        <v>11</v>
      </c>
      <c r="HH35" s="132">
        <v>9</v>
      </c>
      <c r="HI35" s="132">
        <v>9</v>
      </c>
      <c r="HJ35" s="132">
        <v>10</v>
      </c>
      <c r="HK35" s="132">
        <v>6</v>
      </c>
      <c r="HL35" s="132">
        <v>10</v>
      </c>
      <c r="HM35" s="132">
        <v>7</v>
      </c>
      <c r="HN35" s="132">
        <v>1</v>
      </c>
      <c r="HO35" s="132">
        <v>7</v>
      </c>
      <c r="HP35" s="132">
        <v>1</v>
      </c>
      <c r="HQ35" s="132">
        <v>0</v>
      </c>
      <c r="HR35" s="132">
        <v>3</v>
      </c>
      <c r="HS35" s="132">
        <v>1</v>
      </c>
      <c r="HT35" s="132">
        <v>0</v>
      </c>
      <c r="HU35" s="60">
        <v>0</v>
      </c>
      <c r="HV35" s="60">
        <v>0</v>
      </c>
      <c r="HW35" s="60">
        <v>8.0000000000000002E-3</v>
      </c>
      <c r="HX35" s="60">
        <v>2.4E-2</v>
      </c>
      <c r="HY35" s="60">
        <v>3.8167938931297711E-2</v>
      </c>
      <c r="HZ35" s="60">
        <v>4.3165467625899283E-2</v>
      </c>
      <c r="IA35" s="60">
        <v>4.195804195804196E-2</v>
      </c>
      <c r="IB35" s="60">
        <v>2.6845637583892617E-2</v>
      </c>
      <c r="IC35" s="60">
        <v>5.7692307692307696E-2</v>
      </c>
      <c r="ID35" s="60">
        <v>6.9620253164556958E-2</v>
      </c>
      <c r="IE35" s="60">
        <v>0.12949640287769784</v>
      </c>
      <c r="IF35" s="60">
        <v>4.9295774647887321E-2</v>
      </c>
      <c r="IG35" s="60">
        <v>0.11029411764705882</v>
      </c>
      <c r="IH35" s="60">
        <v>0.11450381679389313</v>
      </c>
      <c r="II35" s="60">
        <v>6.8965517241379309E-2</v>
      </c>
      <c r="IJ35" s="60">
        <v>7.792207792207792E-2</v>
      </c>
      <c r="IK35" s="60">
        <v>8.2089552238805971E-2</v>
      </c>
      <c r="IL35" s="60">
        <v>0.13235294117647059</v>
      </c>
      <c r="IM35" s="60">
        <v>7.9710144927536225E-2</v>
      </c>
      <c r="IN35" s="60">
        <v>0.1037037037037037</v>
      </c>
      <c r="IO35" s="60">
        <v>7.6335877862595422E-2</v>
      </c>
      <c r="IP35" s="60">
        <v>4.5112781954887216E-2</v>
      </c>
      <c r="IQ35" s="60">
        <v>6.0606060606060608E-2</v>
      </c>
      <c r="IR35" s="60">
        <v>1.5873015873015872E-2</v>
      </c>
      <c r="IS35" s="60">
        <v>3.2258064516129031E-2</v>
      </c>
      <c r="IT35" s="60">
        <v>4.3165467625899283E-2</v>
      </c>
      <c r="IU35" s="60">
        <v>4.0540540540540543E-2</v>
      </c>
      <c r="IV35" s="60">
        <v>0</v>
      </c>
      <c r="IW35" s="60">
        <v>1.3888888888888888E-2</v>
      </c>
      <c r="IX35" s="60">
        <v>0</v>
      </c>
      <c r="IY35" s="60">
        <v>0</v>
      </c>
      <c r="IZ35" s="60">
        <v>1.60849638639168E-2</v>
      </c>
      <c r="JA35" s="60">
        <v>1.7343787122832025E-2</v>
      </c>
      <c r="JB35" s="60">
        <v>3.21699277278336E-2</v>
      </c>
      <c r="JC35" s="60">
        <v>4.3675960272825179E-2</v>
      </c>
      <c r="JD35" s="60">
        <v>2.1679733903540034E-2</v>
      </c>
      <c r="JE35" s="60">
        <v>4.7488940931563882E-2</v>
      </c>
      <c r="JF35" s="60">
        <v>6.1899378179762578E-2</v>
      </c>
      <c r="JG35" s="60">
        <v>9.1853609433419608E-2</v>
      </c>
      <c r="JH35" s="60">
        <v>3.5115061956438084E-2</v>
      </c>
      <c r="JI35" s="60">
        <v>5.0586045774926744E-2</v>
      </c>
      <c r="JJ35" s="60">
        <v>4.1843402499140203E-2</v>
      </c>
      <c r="JK35" s="60">
        <v>6.6980670418399807E-2</v>
      </c>
      <c r="JL35" s="60">
        <v>6.5039201710620095E-2</v>
      </c>
      <c r="JM35" s="60">
        <v>7.3132969034608378E-2</v>
      </c>
      <c r="JN35" s="60">
        <v>0.14046024782575234</v>
      </c>
      <c r="JO35" s="60">
        <v>8.0072593833512826E-2</v>
      </c>
      <c r="JP35" s="60">
        <v>6.6484517304189431E-2</v>
      </c>
      <c r="JQ35" s="60">
        <v>6.6980670418399807E-2</v>
      </c>
      <c r="JR35" s="60">
        <v>7.6127309890293246E-2</v>
      </c>
      <c r="JS35" s="60">
        <v>4.6027742749054225E-2</v>
      </c>
      <c r="JT35" s="60">
        <v>7.9148234885939805E-2</v>
      </c>
      <c r="JU35" s="60">
        <v>5.4538080601092893E-2</v>
      </c>
      <c r="JV35" s="60">
        <v>8.1743258980560788E-3</v>
      </c>
      <c r="JW35" s="60">
        <v>4.9863387978142076E-2</v>
      </c>
      <c r="JX35" s="60">
        <v>6.6930722118311511E-3</v>
      </c>
      <c r="JY35" s="60">
        <v>0</v>
      </c>
      <c r="JZ35" s="60">
        <v>2.0491803278688523E-2</v>
      </c>
      <c r="KA35" s="60">
        <v>7.3871685893543816E-3</v>
      </c>
      <c r="KB35" s="60">
        <v>0</v>
      </c>
    </row>
    <row r="36" spans="1:288">
      <c r="A36" s="50" t="s">
        <v>64</v>
      </c>
      <c r="B36" s="77">
        <v>0</v>
      </c>
      <c r="C36" s="78">
        <v>0</v>
      </c>
      <c r="D36" s="77">
        <v>214</v>
      </c>
      <c r="E36" s="78">
        <v>7.5934993967780855</v>
      </c>
      <c r="F36" s="78">
        <v>1.6673657487360831</v>
      </c>
      <c r="G36" s="77">
        <v>285</v>
      </c>
      <c r="H36" s="78">
        <v>10.11283798169044</v>
      </c>
      <c r="I36" s="86">
        <v>-71</v>
      </c>
      <c r="J36" s="87">
        <v>-2.5193385849123553</v>
      </c>
      <c r="K36" s="112"/>
      <c r="L36" s="112"/>
      <c r="M36" s="112"/>
      <c r="N36" s="112"/>
      <c r="O36" s="112"/>
      <c r="P36" s="112"/>
      <c r="Q36" s="132">
        <v>23145</v>
      </c>
      <c r="R36" s="132">
        <v>28182</v>
      </c>
      <c r="S36" s="132">
        <v>144</v>
      </c>
      <c r="T36" s="132">
        <v>144</v>
      </c>
      <c r="U36" s="132">
        <v>149</v>
      </c>
      <c r="V36" s="132">
        <v>117</v>
      </c>
      <c r="W36" s="132">
        <v>102</v>
      </c>
      <c r="X36" s="132">
        <v>125</v>
      </c>
      <c r="Y36" s="132">
        <v>115</v>
      </c>
      <c r="Z36" s="132">
        <v>110</v>
      </c>
      <c r="AA36" s="132">
        <v>84</v>
      </c>
      <c r="AB36" s="134">
        <v>102</v>
      </c>
      <c r="AC36" s="131">
        <v>110</v>
      </c>
      <c r="AD36" s="131">
        <v>100</v>
      </c>
      <c r="AE36" s="131">
        <v>92</v>
      </c>
      <c r="AF36" s="135">
        <v>91</v>
      </c>
      <c r="AG36" s="131">
        <v>78</v>
      </c>
      <c r="AH36" s="135">
        <v>117</v>
      </c>
      <c r="AI36" s="131">
        <v>140</v>
      </c>
      <c r="AJ36" s="132">
        <v>150</v>
      </c>
      <c r="AK36" s="132">
        <v>161</v>
      </c>
      <c r="AL36" s="132">
        <v>150</v>
      </c>
      <c r="AM36" s="132">
        <v>156</v>
      </c>
      <c r="AN36" s="132">
        <v>161</v>
      </c>
      <c r="AO36" s="132">
        <v>146</v>
      </c>
      <c r="AP36" s="132">
        <v>184</v>
      </c>
      <c r="AQ36" s="132">
        <v>191</v>
      </c>
      <c r="AR36" s="132">
        <v>209</v>
      </c>
      <c r="AS36" s="132">
        <v>205</v>
      </c>
      <c r="AT36" s="132">
        <v>189</v>
      </c>
      <c r="AU36" s="132">
        <v>211</v>
      </c>
      <c r="AV36" s="132">
        <v>217</v>
      </c>
      <c r="AW36" s="132">
        <v>145</v>
      </c>
      <c r="AX36" s="132">
        <v>152</v>
      </c>
      <c r="AY36" s="132">
        <v>119</v>
      </c>
      <c r="AZ36" s="132">
        <v>114</v>
      </c>
      <c r="BA36" s="132">
        <v>140</v>
      </c>
      <c r="BB36" s="132">
        <v>129</v>
      </c>
      <c r="BC36" s="132">
        <v>127</v>
      </c>
      <c r="BD36" s="132">
        <v>88</v>
      </c>
      <c r="BE36" s="132">
        <v>108</v>
      </c>
      <c r="BF36" s="132">
        <v>108</v>
      </c>
      <c r="BG36" s="132">
        <v>97</v>
      </c>
      <c r="BH36" s="132">
        <v>90</v>
      </c>
      <c r="BI36" s="132">
        <v>88</v>
      </c>
      <c r="BJ36" s="132">
        <v>69</v>
      </c>
      <c r="BK36" s="132">
        <v>106</v>
      </c>
      <c r="BL36" s="132">
        <v>138</v>
      </c>
      <c r="BM36" s="132">
        <v>137</v>
      </c>
      <c r="BN36" s="132">
        <v>155</v>
      </c>
      <c r="BO36" s="132">
        <v>133</v>
      </c>
      <c r="BP36" s="132">
        <v>148</v>
      </c>
      <c r="BQ36" s="132">
        <v>155</v>
      </c>
      <c r="BR36" s="132">
        <v>140</v>
      </c>
      <c r="BS36" s="132">
        <v>188</v>
      </c>
      <c r="BT36" s="132">
        <v>186</v>
      </c>
      <c r="BU36" s="132">
        <v>206</v>
      </c>
      <c r="BV36" s="132">
        <v>199</v>
      </c>
      <c r="BW36" s="132">
        <v>185</v>
      </c>
      <c r="BX36" s="132">
        <v>206</v>
      </c>
      <c r="BY36" s="132">
        <v>214</v>
      </c>
      <c r="BZ36" s="132">
        <v>173</v>
      </c>
      <c r="CA36" s="132">
        <v>154</v>
      </c>
      <c r="CB36" s="132">
        <v>121</v>
      </c>
      <c r="CC36" s="132">
        <v>121</v>
      </c>
      <c r="CD36" s="132">
        <v>156</v>
      </c>
      <c r="CE36" s="132">
        <v>133</v>
      </c>
      <c r="CF36" s="132">
        <v>138</v>
      </c>
      <c r="CG36" s="132">
        <v>99</v>
      </c>
      <c r="CH36" s="132">
        <v>114</v>
      </c>
      <c r="CI36" s="132">
        <v>119</v>
      </c>
      <c r="CJ36" s="132">
        <v>101</v>
      </c>
      <c r="CK36" s="132">
        <v>95</v>
      </c>
      <c r="CL36" s="132">
        <v>92</v>
      </c>
      <c r="CM36" s="132">
        <v>66</v>
      </c>
      <c r="CN36" s="132">
        <v>96</v>
      </c>
      <c r="CO36" s="132">
        <v>131</v>
      </c>
      <c r="CP36" s="132">
        <v>124</v>
      </c>
      <c r="CQ36" s="132">
        <v>152</v>
      </c>
      <c r="CR36" s="132">
        <v>136</v>
      </c>
      <c r="CS36" s="132">
        <v>138</v>
      </c>
      <c r="CT36" s="132">
        <v>149</v>
      </c>
      <c r="CU36" s="132">
        <v>142</v>
      </c>
      <c r="CV36" s="132">
        <v>186</v>
      </c>
      <c r="CW36" s="132">
        <v>176</v>
      </c>
      <c r="CX36" s="132">
        <v>201</v>
      </c>
      <c r="CY36" s="132">
        <v>199</v>
      </c>
      <c r="CZ36" s="132">
        <v>187</v>
      </c>
      <c r="DA36" s="132">
        <v>198</v>
      </c>
      <c r="DB36" s="132">
        <v>209</v>
      </c>
      <c r="DC36" s="132">
        <v>178</v>
      </c>
      <c r="DD36" s="132">
        <v>175</v>
      </c>
      <c r="DE36" s="132">
        <v>145</v>
      </c>
      <c r="DF36" s="132">
        <v>148</v>
      </c>
      <c r="DG36" s="132">
        <v>134</v>
      </c>
      <c r="DH36" s="132">
        <v>116</v>
      </c>
      <c r="DI36" s="132">
        <v>121</v>
      </c>
      <c r="DJ36" s="132">
        <v>127</v>
      </c>
      <c r="DK36" s="132">
        <v>121</v>
      </c>
      <c r="DL36" s="132">
        <v>99</v>
      </c>
      <c r="DM36" s="132">
        <v>96</v>
      </c>
      <c r="DN36" s="132">
        <v>105</v>
      </c>
      <c r="DO36" s="132">
        <v>104</v>
      </c>
      <c r="DP36" s="132">
        <v>95</v>
      </c>
      <c r="DQ36" s="132">
        <v>90</v>
      </c>
      <c r="DR36" s="132">
        <v>80</v>
      </c>
      <c r="DS36" s="132">
        <v>92</v>
      </c>
      <c r="DT36" s="132">
        <v>128</v>
      </c>
      <c r="DU36" s="132">
        <v>139</v>
      </c>
      <c r="DV36" s="132">
        <v>153</v>
      </c>
      <c r="DW36" s="132">
        <v>147</v>
      </c>
      <c r="DX36" s="132">
        <v>149</v>
      </c>
      <c r="DY36" s="132">
        <v>156</v>
      </c>
      <c r="DZ36" s="132">
        <v>151</v>
      </c>
      <c r="EA36" s="132">
        <v>167</v>
      </c>
      <c r="EB36" s="132">
        <v>185</v>
      </c>
      <c r="EC36" s="132">
        <v>199</v>
      </c>
      <c r="ED36" s="132">
        <v>204</v>
      </c>
      <c r="EE36" s="132">
        <v>195</v>
      </c>
      <c r="EF36" s="132">
        <v>198</v>
      </c>
      <c r="EG36" s="132">
        <v>213</v>
      </c>
      <c r="EH36" s="132">
        <v>195</v>
      </c>
      <c r="EI36" s="132">
        <v>150</v>
      </c>
      <c r="EJ36" s="132">
        <v>137</v>
      </c>
      <c r="EK36" s="132">
        <v>120</v>
      </c>
      <c r="EL36" s="132">
        <v>135</v>
      </c>
      <c r="EM36" s="132">
        <v>137</v>
      </c>
      <c r="EN36" s="132">
        <v>134</v>
      </c>
      <c r="EO36" s="132">
        <v>113</v>
      </c>
      <c r="EP36" s="132">
        <v>101</v>
      </c>
      <c r="EQ36" s="132">
        <v>114</v>
      </c>
      <c r="ER36" s="132">
        <v>105</v>
      </c>
      <c r="ES36" s="132">
        <v>96</v>
      </c>
      <c r="ET36" s="132">
        <v>91</v>
      </c>
      <c r="EU36" s="132">
        <v>77</v>
      </c>
      <c r="EV36" s="132">
        <v>83</v>
      </c>
      <c r="EW36" s="132">
        <v>119</v>
      </c>
      <c r="EX36" s="132">
        <v>131</v>
      </c>
      <c r="EY36" s="132">
        <v>145</v>
      </c>
      <c r="EZ36" s="132">
        <v>146</v>
      </c>
      <c r="FA36" s="132">
        <v>136</v>
      </c>
      <c r="FB36" s="132">
        <v>149</v>
      </c>
      <c r="FC36" s="132">
        <v>149</v>
      </c>
      <c r="FD36" s="132">
        <v>163</v>
      </c>
      <c r="FE36" s="132">
        <v>182</v>
      </c>
      <c r="FF36" s="132">
        <v>194</v>
      </c>
      <c r="FG36" s="132">
        <v>203</v>
      </c>
      <c r="FH36" s="132">
        <v>193</v>
      </c>
      <c r="FI36" s="132">
        <v>192</v>
      </c>
      <c r="FJ36" s="132">
        <v>208</v>
      </c>
      <c r="FK36" s="132">
        <v>196</v>
      </c>
      <c r="FL36" s="132">
        <v>174</v>
      </c>
      <c r="FM36" s="132">
        <v>0</v>
      </c>
      <c r="FN36" s="132">
        <v>0</v>
      </c>
      <c r="FO36" s="132">
        <v>0</v>
      </c>
      <c r="FP36" s="132">
        <v>2</v>
      </c>
      <c r="FQ36" s="132">
        <v>0</v>
      </c>
      <c r="FR36" s="132">
        <v>0</v>
      </c>
      <c r="FS36" s="132">
        <v>2</v>
      </c>
      <c r="FT36" s="132">
        <v>1</v>
      </c>
      <c r="FU36" s="132">
        <v>2</v>
      </c>
      <c r="FV36" s="132">
        <v>2</v>
      </c>
      <c r="FW36" s="132">
        <v>5</v>
      </c>
      <c r="FX36" s="132">
        <v>7</v>
      </c>
      <c r="FY36" s="132">
        <v>11</v>
      </c>
      <c r="FZ36" s="132">
        <v>13</v>
      </c>
      <c r="GA36" s="132">
        <v>17</v>
      </c>
      <c r="GB36" s="132">
        <v>21</v>
      </c>
      <c r="GC36" s="132">
        <v>16</v>
      </c>
      <c r="GD36" s="132">
        <v>17</v>
      </c>
      <c r="GE36" s="132">
        <v>25</v>
      </c>
      <c r="GF36" s="132">
        <v>8</v>
      </c>
      <c r="GG36" s="132">
        <v>16</v>
      </c>
      <c r="GH36" s="132">
        <v>12</v>
      </c>
      <c r="GI36" s="132">
        <v>7</v>
      </c>
      <c r="GJ36" s="132">
        <v>12</v>
      </c>
      <c r="GK36" s="132">
        <v>7</v>
      </c>
      <c r="GL36" s="132">
        <v>7</v>
      </c>
      <c r="GM36" s="132">
        <v>2</v>
      </c>
      <c r="GN36" s="132">
        <v>1</v>
      </c>
      <c r="GO36" s="132">
        <v>1</v>
      </c>
      <c r="GP36" s="132">
        <v>0</v>
      </c>
      <c r="GQ36" s="132">
        <v>0</v>
      </c>
      <c r="GR36" s="132">
        <v>0</v>
      </c>
      <c r="GS36" s="132">
        <v>1</v>
      </c>
      <c r="GT36" s="132">
        <v>0</v>
      </c>
      <c r="GU36" s="132">
        <v>3</v>
      </c>
      <c r="GV36" s="132">
        <v>0</v>
      </c>
      <c r="GW36" s="132">
        <v>1</v>
      </c>
      <c r="GX36" s="132">
        <v>2</v>
      </c>
      <c r="GY36" s="132">
        <v>4</v>
      </c>
      <c r="GZ36" s="132">
        <v>7</v>
      </c>
      <c r="HA36" s="132">
        <v>6</v>
      </c>
      <c r="HB36" s="132">
        <v>6</v>
      </c>
      <c r="HC36" s="132">
        <v>6</v>
      </c>
      <c r="HD36" s="132">
        <v>15</v>
      </c>
      <c r="HE36" s="132">
        <v>14</v>
      </c>
      <c r="HF36" s="132">
        <v>17</v>
      </c>
      <c r="HG36" s="132">
        <v>17</v>
      </c>
      <c r="HH36" s="132">
        <v>13</v>
      </c>
      <c r="HI36" s="132">
        <v>14</v>
      </c>
      <c r="HJ36" s="132">
        <v>20</v>
      </c>
      <c r="HK36" s="132">
        <v>14</v>
      </c>
      <c r="HL36" s="132">
        <v>10</v>
      </c>
      <c r="HM36" s="132">
        <v>17</v>
      </c>
      <c r="HN36" s="132">
        <v>6</v>
      </c>
      <c r="HO36" s="132">
        <v>4</v>
      </c>
      <c r="HP36" s="132">
        <v>2</v>
      </c>
      <c r="HQ36" s="132">
        <v>3</v>
      </c>
      <c r="HR36" s="132">
        <v>3</v>
      </c>
      <c r="HS36" s="132">
        <v>1</v>
      </c>
      <c r="HT36" s="132">
        <v>1</v>
      </c>
      <c r="HU36" s="60">
        <v>0</v>
      </c>
      <c r="HV36" s="60">
        <v>0</v>
      </c>
      <c r="HW36" s="60">
        <v>0</v>
      </c>
      <c r="HX36" s="60">
        <v>1.7241379310344827E-2</v>
      </c>
      <c r="HY36" s="60">
        <v>0</v>
      </c>
      <c r="HZ36" s="60">
        <v>0</v>
      </c>
      <c r="IA36" s="60">
        <v>1.6528925619834711E-2</v>
      </c>
      <c r="IB36" s="60">
        <v>1.0101010101010102E-2</v>
      </c>
      <c r="IC36" s="60">
        <v>2.0833333333333332E-2</v>
      </c>
      <c r="ID36" s="60">
        <v>1.9047619047619049E-2</v>
      </c>
      <c r="IE36" s="60">
        <v>4.807692307692308E-2</v>
      </c>
      <c r="IF36" s="60">
        <v>7.3684210526315783E-2</v>
      </c>
      <c r="IG36" s="60">
        <v>0.12222222222222222</v>
      </c>
      <c r="IH36" s="60">
        <v>0.16250000000000001</v>
      </c>
      <c r="II36" s="60">
        <v>0.18478260869565216</v>
      </c>
      <c r="IJ36" s="60">
        <v>0.1640625</v>
      </c>
      <c r="IK36" s="60">
        <v>0.11510791366906475</v>
      </c>
      <c r="IL36" s="60">
        <v>0.1111111111111111</v>
      </c>
      <c r="IM36" s="60">
        <v>0.17006802721088435</v>
      </c>
      <c r="IN36" s="60">
        <v>5.3691275167785234E-2</v>
      </c>
      <c r="IO36" s="60">
        <v>0.10256410256410256</v>
      </c>
      <c r="IP36" s="60">
        <v>7.9470198675496692E-2</v>
      </c>
      <c r="IQ36" s="60">
        <v>4.1916167664670656E-2</v>
      </c>
      <c r="IR36" s="60">
        <v>6.4864864864864868E-2</v>
      </c>
      <c r="IS36" s="60">
        <v>3.5175879396984924E-2</v>
      </c>
      <c r="IT36" s="60">
        <v>3.4313725490196081E-2</v>
      </c>
      <c r="IU36" s="60">
        <v>1.0256410256410256E-2</v>
      </c>
      <c r="IV36" s="60">
        <v>5.0505050505050509E-3</v>
      </c>
      <c r="IW36" s="60">
        <v>4.6948356807511738E-3</v>
      </c>
      <c r="IX36" s="60">
        <v>0</v>
      </c>
      <c r="IY36" s="60">
        <v>0</v>
      </c>
      <c r="IZ36" s="60">
        <v>0</v>
      </c>
      <c r="JA36" s="60">
        <v>8.3105646630236788E-3</v>
      </c>
      <c r="JB36" s="60">
        <v>0</v>
      </c>
      <c r="JC36" s="60">
        <v>2.1837980136412589E-2</v>
      </c>
      <c r="JD36" s="60">
        <v>0</v>
      </c>
      <c r="JE36" s="60">
        <v>8.8253784032109872E-3</v>
      </c>
      <c r="JF36" s="60">
        <v>1.9747876426986961E-2</v>
      </c>
      <c r="JG36" s="60">
        <v>3.4991851212731281E-2</v>
      </c>
      <c r="JH36" s="60">
        <v>6.6484517304189431E-2</v>
      </c>
      <c r="JI36" s="60">
        <v>6.2329234972677595E-2</v>
      </c>
      <c r="JJ36" s="60">
        <v>6.5753918212934609E-2</v>
      </c>
      <c r="JK36" s="60">
        <v>7.7709176069831812E-2</v>
      </c>
      <c r="JL36" s="60">
        <v>0.1802291131740075</v>
      </c>
      <c r="JM36" s="60">
        <v>0.117325618772099</v>
      </c>
      <c r="JN36" s="60">
        <v>0.12941642681349852</v>
      </c>
      <c r="JO36" s="60">
        <v>0.11692104767288487</v>
      </c>
      <c r="JP36" s="60">
        <v>8.8797814207650275E-2</v>
      </c>
      <c r="JQ36" s="60">
        <v>0.10265991642558663</v>
      </c>
      <c r="JR36" s="60">
        <v>0.13386144423662302</v>
      </c>
      <c r="JS36" s="60">
        <v>9.3703010965636116E-2</v>
      </c>
      <c r="JT36" s="60">
        <v>6.118207113882463E-2</v>
      </c>
      <c r="JU36" s="60">
        <v>9.3151384134990689E-2</v>
      </c>
      <c r="JV36" s="60">
        <v>3.0843332769984792E-2</v>
      </c>
      <c r="JW36" s="60">
        <v>1.9650596247543676E-2</v>
      </c>
      <c r="JX36" s="60">
        <v>1.0334380928112348E-2</v>
      </c>
      <c r="JY36" s="60">
        <v>1.5582308743169399E-2</v>
      </c>
      <c r="JZ36" s="60">
        <v>1.4383669609079447E-2</v>
      </c>
      <c r="KA36" s="60">
        <v>5.0881008140961298E-3</v>
      </c>
      <c r="KB36" s="60">
        <v>5.731423905533572E-3</v>
      </c>
    </row>
    <row r="37" spans="1:288">
      <c r="A37" s="50" t="s">
        <v>65</v>
      </c>
      <c r="B37" s="77">
        <v>0</v>
      </c>
      <c r="C37" s="78">
        <v>0</v>
      </c>
      <c r="D37" s="77">
        <v>261</v>
      </c>
      <c r="E37" s="78">
        <v>11.254365917812944</v>
      </c>
      <c r="F37" s="78">
        <v>1.8930718805916267</v>
      </c>
      <c r="G37" s="77">
        <v>237</v>
      </c>
      <c r="H37" s="78">
        <v>10.219481695485317</v>
      </c>
      <c r="I37" s="86">
        <v>24</v>
      </c>
      <c r="J37" s="87">
        <v>1.0348842223276271</v>
      </c>
      <c r="K37" s="112"/>
      <c r="L37" s="112"/>
      <c r="M37" s="112"/>
      <c r="N37" s="112"/>
      <c r="O37" s="112"/>
      <c r="P37" s="112"/>
      <c r="Q37" s="132">
        <v>18781</v>
      </c>
      <c r="R37" s="132">
        <v>23191</v>
      </c>
      <c r="S37" s="132">
        <v>122</v>
      </c>
      <c r="T37" s="132">
        <v>118</v>
      </c>
      <c r="U37" s="132">
        <v>123</v>
      </c>
      <c r="V37" s="132">
        <v>113</v>
      </c>
      <c r="W37" s="132">
        <v>128</v>
      </c>
      <c r="X37" s="132">
        <v>130</v>
      </c>
      <c r="Y37" s="132">
        <v>128</v>
      </c>
      <c r="Z37" s="132">
        <v>104</v>
      </c>
      <c r="AA37" s="132">
        <v>119</v>
      </c>
      <c r="AB37" s="134">
        <v>145</v>
      </c>
      <c r="AC37" s="131">
        <v>148</v>
      </c>
      <c r="AD37" s="131">
        <v>144</v>
      </c>
      <c r="AE37" s="131">
        <v>132</v>
      </c>
      <c r="AF37" s="135">
        <v>125</v>
      </c>
      <c r="AG37" s="131">
        <v>139</v>
      </c>
      <c r="AH37" s="135">
        <v>139</v>
      </c>
      <c r="AI37" s="131">
        <v>154</v>
      </c>
      <c r="AJ37" s="132">
        <v>140</v>
      </c>
      <c r="AK37" s="132">
        <v>160</v>
      </c>
      <c r="AL37" s="132">
        <v>145</v>
      </c>
      <c r="AM37" s="132">
        <v>122</v>
      </c>
      <c r="AN37" s="132">
        <v>139</v>
      </c>
      <c r="AO37" s="132">
        <v>139</v>
      </c>
      <c r="AP37" s="132">
        <v>156</v>
      </c>
      <c r="AQ37" s="132">
        <v>169</v>
      </c>
      <c r="AR37" s="132">
        <v>169</v>
      </c>
      <c r="AS37" s="132">
        <v>154</v>
      </c>
      <c r="AT37" s="132">
        <v>169</v>
      </c>
      <c r="AU37" s="132">
        <v>162</v>
      </c>
      <c r="AV37" s="132">
        <v>168</v>
      </c>
      <c r="AW37" s="132">
        <v>117</v>
      </c>
      <c r="AX37" s="132">
        <v>123</v>
      </c>
      <c r="AY37" s="132">
        <v>113</v>
      </c>
      <c r="AZ37" s="132">
        <v>122</v>
      </c>
      <c r="BA37" s="132">
        <v>131</v>
      </c>
      <c r="BB37" s="132">
        <v>133</v>
      </c>
      <c r="BC37" s="132">
        <v>112</v>
      </c>
      <c r="BD37" s="132">
        <v>118</v>
      </c>
      <c r="BE37" s="132">
        <v>122</v>
      </c>
      <c r="BF37" s="132">
        <v>145</v>
      </c>
      <c r="BG37" s="132">
        <v>134</v>
      </c>
      <c r="BH37" s="132">
        <v>124</v>
      </c>
      <c r="BI37" s="132">
        <v>124</v>
      </c>
      <c r="BJ37" s="132">
        <v>125</v>
      </c>
      <c r="BK37" s="132">
        <v>131</v>
      </c>
      <c r="BL37" s="132">
        <v>144</v>
      </c>
      <c r="BM37" s="132">
        <v>137</v>
      </c>
      <c r="BN37" s="132">
        <v>150</v>
      </c>
      <c r="BO37" s="132">
        <v>138</v>
      </c>
      <c r="BP37" s="132">
        <v>113</v>
      </c>
      <c r="BQ37" s="132">
        <v>144</v>
      </c>
      <c r="BR37" s="132">
        <v>131</v>
      </c>
      <c r="BS37" s="132">
        <v>157</v>
      </c>
      <c r="BT37" s="132">
        <v>162</v>
      </c>
      <c r="BU37" s="132">
        <v>166</v>
      </c>
      <c r="BV37" s="132">
        <v>161</v>
      </c>
      <c r="BW37" s="132">
        <v>164</v>
      </c>
      <c r="BX37" s="132">
        <v>160</v>
      </c>
      <c r="BY37" s="132">
        <v>167</v>
      </c>
      <c r="BZ37" s="132">
        <v>159</v>
      </c>
      <c r="CA37" s="132">
        <v>123</v>
      </c>
      <c r="CB37" s="132">
        <v>114</v>
      </c>
      <c r="CC37" s="132">
        <v>114</v>
      </c>
      <c r="CD37" s="132">
        <v>127</v>
      </c>
      <c r="CE37" s="132">
        <v>127</v>
      </c>
      <c r="CF37" s="132">
        <v>101</v>
      </c>
      <c r="CG37" s="132">
        <v>105</v>
      </c>
      <c r="CH37" s="132">
        <v>106</v>
      </c>
      <c r="CI37" s="132">
        <v>139</v>
      </c>
      <c r="CJ37" s="132">
        <v>140</v>
      </c>
      <c r="CK37" s="132">
        <v>119</v>
      </c>
      <c r="CL37" s="132">
        <v>114</v>
      </c>
      <c r="CM37" s="132">
        <v>128</v>
      </c>
      <c r="CN37" s="132">
        <v>118</v>
      </c>
      <c r="CO37" s="132">
        <v>138</v>
      </c>
      <c r="CP37" s="132">
        <v>124</v>
      </c>
      <c r="CQ37" s="132">
        <v>138</v>
      </c>
      <c r="CR37" s="132">
        <v>123</v>
      </c>
      <c r="CS37" s="132">
        <v>112</v>
      </c>
      <c r="CT37" s="132">
        <v>141</v>
      </c>
      <c r="CU37" s="132">
        <v>121</v>
      </c>
      <c r="CV37" s="132">
        <v>146</v>
      </c>
      <c r="CW37" s="132">
        <v>158</v>
      </c>
      <c r="CX37" s="132">
        <v>163</v>
      </c>
      <c r="CY37" s="132">
        <v>160</v>
      </c>
      <c r="CZ37" s="132">
        <v>158</v>
      </c>
      <c r="DA37" s="132">
        <v>155</v>
      </c>
      <c r="DB37" s="132">
        <v>162</v>
      </c>
      <c r="DC37" s="132">
        <v>149</v>
      </c>
      <c r="DD37" s="132">
        <v>135</v>
      </c>
      <c r="DE37" s="132">
        <v>120</v>
      </c>
      <c r="DF37" s="132">
        <v>121</v>
      </c>
      <c r="DG37" s="132">
        <v>118</v>
      </c>
      <c r="DH37" s="132">
        <v>118</v>
      </c>
      <c r="DI37" s="132">
        <v>130</v>
      </c>
      <c r="DJ37" s="132">
        <v>132</v>
      </c>
      <c r="DK37" s="132">
        <v>120</v>
      </c>
      <c r="DL37" s="132">
        <v>111</v>
      </c>
      <c r="DM37" s="132">
        <v>121</v>
      </c>
      <c r="DN37" s="132">
        <v>145</v>
      </c>
      <c r="DO37" s="132">
        <v>141</v>
      </c>
      <c r="DP37" s="132">
        <v>134</v>
      </c>
      <c r="DQ37" s="132">
        <v>128</v>
      </c>
      <c r="DR37" s="132">
        <v>125</v>
      </c>
      <c r="DS37" s="132">
        <v>135</v>
      </c>
      <c r="DT37" s="132">
        <v>142</v>
      </c>
      <c r="DU37" s="132">
        <v>146</v>
      </c>
      <c r="DV37" s="132">
        <v>145</v>
      </c>
      <c r="DW37" s="132">
        <v>149</v>
      </c>
      <c r="DX37" s="132">
        <v>129</v>
      </c>
      <c r="DY37" s="132">
        <v>133</v>
      </c>
      <c r="DZ37" s="132">
        <v>135</v>
      </c>
      <c r="EA37" s="132">
        <v>148</v>
      </c>
      <c r="EB37" s="132">
        <v>159</v>
      </c>
      <c r="EC37" s="132">
        <v>168</v>
      </c>
      <c r="ED37" s="132">
        <v>165</v>
      </c>
      <c r="EE37" s="132">
        <v>159</v>
      </c>
      <c r="EF37" s="132">
        <v>165</v>
      </c>
      <c r="EG37" s="132">
        <v>165</v>
      </c>
      <c r="EH37" s="132">
        <v>164</v>
      </c>
      <c r="EI37" s="132">
        <v>120</v>
      </c>
      <c r="EJ37" s="132">
        <v>119</v>
      </c>
      <c r="EK37" s="132">
        <v>114</v>
      </c>
      <c r="EL37" s="132">
        <v>125</v>
      </c>
      <c r="EM37" s="132">
        <v>129</v>
      </c>
      <c r="EN37" s="132">
        <v>117</v>
      </c>
      <c r="EO37" s="132">
        <v>109</v>
      </c>
      <c r="EP37" s="132">
        <v>112</v>
      </c>
      <c r="EQ37" s="132">
        <v>131</v>
      </c>
      <c r="ER37" s="132">
        <v>143</v>
      </c>
      <c r="ES37" s="132">
        <v>127</v>
      </c>
      <c r="ET37" s="132">
        <v>119</v>
      </c>
      <c r="EU37" s="132">
        <v>126</v>
      </c>
      <c r="EV37" s="132">
        <v>122</v>
      </c>
      <c r="EW37" s="132">
        <v>135</v>
      </c>
      <c r="EX37" s="132">
        <v>134</v>
      </c>
      <c r="EY37" s="132">
        <v>138</v>
      </c>
      <c r="EZ37" s="132">
        <v>137</v>
      </c>
      <c r="FA37" s="132">
        <v>125</v>
      </c>
      <c r="FB37" s="132">
        <v>127</v>
      </c>
      <c r="FC37" s="132">
        <v>133</v>
      </c>
      <c r="FD37" s="132">
        <v>139</v>
      </c>
      <c r="FE37" s="132">
        <v>158</v>
      </c>
      <c r="FF37" s="132">
        <v>163</v>
      </c>
      <c r="FG37" s="132">
        <v>163</v>
      </c>
      <c r="FH37" s="132">
        <v>160</v>
      </c>
      <c r="FI37" s="132">
        <v>160</v>
      </c>
      <c r="FJ37" s="132">
        <v>161</v>
      </c>
      <c r="FK37" s="132">
        <v>158</v>
      </c>
      <c r="FL37" s="132">
        <v>147</v>
      </c>
      <c r="FM37" s="132">
        <v>0</v>
      </c>
      <c r="FN37" s="132">
        <v>2</v>
      </c>
      <c r="FO37" s="132">
        <v>0</v>
      </c>
      <c r="FP37" s="132">
        <v>1</v>
      </c>
      <c r="FQ37" s="132">
        <v>2</v>
      </c>
      <c r="FR37" s="132">
        <v>6</v>
      </c>
      <c r="FS37" s="132">
        <v>3</v>
      </c>
      <c r="FT37" s="132">
        <v>2</v>
      </c>
      <c r="FU37" s="132">
        <v>7</v>
      </c>
      <c r="FV37" s="132">
        <v>9</v>
      </c>
      <c r="FW37" s="132">
        <v>8</v>
      </c>
      <c r="FX37" s="132">
        <v>13</v>
      </c>
      <c r="FY37" s="132">
        <v>19</v>
      </c>
      <c r="FZ37" s="132">
        <v>19</v>
      </c>
      <c r="GA37" s="132">
        <v>27</v>
      </c>
      <c r="GB37" s="132">
        <v>18</v>
      </c>
      <c r="GC37" s="132">
        <v>24</v>
      </c>
      <c r="GD37" s="132">
        <v>17</v>
      </c>
      <c r="GE37" s="132">
        <v>20</v>
      </c>
      <c r="GF37" s="132">
        <v>17</v>
      </c>
      <c r="GG37" s="132">
        <v>6</v>
      </c>
      <c r="GH37" s="132">
        <v>12</v>
      </c>
      <c r="GI37" s="132">
        <v>7</v>
      </c>
      <c r="GJ37" s="132">
        <v>7</v>
      </c>
      <c r="GK37" s="132">
        <v>7</v>
      </c>
      <c r="GL37" s="132">
        <v>5</v>
      </c>
      <c r="GM37" s="132">
        <v>1</v>
      </c>
      <c r="GN37" s="132">
        <v>1</v>
      </c>
      <c r="GO37" s="132">
        <v>1</v>
      </c>
      <c r="GP37" s="132">
        <v>0</v>
      </c>
      <c r="GQ37" s="132">
        <v>0</v>
      </c>
      <c r="GR37" s="132">
        <v>0</v>
      </c>
      <c r="GS37" s="132">
        <v>0</v>
      </c>
      <c r="GT37" s="132">
        <v>2</v>
      </c>
      <c r="GU37" s="132">
        <v>2</v>
      </c>
      <c r="GV37" s="132">
        <v>7</v>
      </c>
      <c r="GW37" s="132">
        <v>2</v>
      </c>
      <c r="GX37" s="132">
        <v>4</v>
      </c>
      <c r="GY37" s="132">
        <v>9</v>
      </c>
      <c r="GZ37" s="132">
        <v>8</v>
      </c>
      <c r="HA37" s="132">
        <v>11</v>
      </c>
      <c r="HB37" s="132">
        <v>10</v>
      </c>
      <c r="HC37" s="132">
        <v>14</v>
      </c>
      <c r="HD37" s="132">
        <v>9</v>
      </c>
      <c r="HE37" s="132">
        <v>16</v>
      </c>
      <c r="HF37" s="132">
        <v>18</v>
      </c>
      <c r="HG37" s="132">
        <v>21</v>
      </c>
      <c r="HH37" s="132">
        <v>12</v>
      </c>
      <c r="HI37" s="132">
        <v>18</v>
      </c>
      <c r="HJ37" s="132">
        <v>16</v>
      </c>
      <c r="HK37" s="132">
        <v>15</v>
      </c>
      <c r="HL37" s="132">
        <v>6</v>
      </c>
      <c r="HM37" s="132">
        <v>10</v>
      </c>
      <c r="HN37" s="132">
        <v>11</v>
      </c>
      <c r="HO37" s="132">
        <v>5</v>
      </c>
      <c r="HP37" s="132">
        <v>6</v>
      </c>
      <c r="HQ37" s="132">
        <v>1</v>
      </c>
      <c r="HR37" s="132">
        <v>0</v>
      </c>
      <c r="HS37" s="132">
        <v>0</v>
      </c>
      <c r="HT37" s="132">
        <v>0</v>
      </c>
      <c r="HU37" s="60">
        <v>0</v>
      </c>
      <c r="HV37" s="60">
        <v>1.6528925619834711E-2</v>
      </c>
      <c r="HW37" s="60">
        <v>0</v>
      </c>
      <c r="HX37" s="60">
        <v>8.4745762711864406E-3</v>
      </c>
      <c r="HY37" s="60">
        <v>1.5384615384615385E-2</v>
      </c>
      <c r="HZ37" s="60">
        <v>4.5454545454545456E-2</v>
      </c>
      <c r="IA37" s="60">
        <v>2.5000000000000001E-2</v>
      </c>
      <c r="IB37" s="60">
        <v>1.8018018018018018E-2</v>
      </c>
      <c r="IC37" s="60">
        <v>5.7851239669421489E-2</v>
      </c>
      <c r="ID37" s="60">
        <v>6.2068965517241378E-2</v>
      </c>
      <c r="IE37" s="60">
        <v>5.6737588652482268E-2</v>
      </c>
      <c r="IF37" s="60">
        <v>9.7014925373134331E-2</v>
      </c>
      <c r="IG37" s="60">
        <v>0.1484375</v>
      </c>
      <c r="IH37" s="60">
        <v>0.152</v>
      </c>
      <c r="II37" s="60">
        <v>0.2</v>
      </c>
      <c r="IJ37" s="60">
        <v>0.12676056338028169</v>
      </c>
      <c r="IK37" s="60">
        <v>0.16438356164383561</v>
      </c>
      <c r="IL37" s="60">
        <v>0.11724137931034483</v>
      </c>
      <c r="IM37" s="60">
        <v>0.13422818791946309</v>
      </c>
      <c r="IN37" s="60">
        <v>0.13178294573643412</v>
      </c>
      <c r="IO37" s="60">
        <v>4.5112781954887216E-2</v>
      </c>
      <c r="IP37" s="60">
        <v>8.8888888888888892E-2</v>
      </c>
      <c r="IQ37" s="60">
        <v>4.72972972972973E-2</v>
      </c>
      <c r="IR37" s="60">
        <v>4.40251572327044E-2</v>
      </c>
      <c r="IS37" s="60">
        <v>4.1666666666666664E-2</v>
      </c>
      <c r="IT37" s="60">
        <v>3.0303030303030304E-2</v>
      </c>
      <c r="IU37" s="60">
        <v>6.2893081761006293E-3</v>
      </c>
      <c r="IV37" s="60">
        <v>6.0606060606060606E-3</v>
      </c>
      <c r="IW37" s="60">
        <v>6.0606060606060606E-3</v>
      </c>
      <c r="IX37" s="60">
        <v>0</v>
      </c>
      <c r="IY37" s="60">
        <v>0</v>
      </c>
      <c r="IZ37" s="60">
        <v>0</v>
      </c>
      <c r="JA37" s="60">
        <v>0</v>
      </c>
      <c r="JB37" s="60">
        <v>1.5956284153005464E-2</v>
      </c>
      <c r="JC37" s="60">
        <v>1.5461515652137077E-2</v>
      </c>
      <c r="JD37" s="60">
        <v>5.9665592452477698E-2</v>
      </c>
      <c r="JE37" s="60">
        <v>1.8298491001153057E-2</v>
      </c>
      <c r="JF37" s="60">
        <v>3.561670569867291E-2</v>
      </c>
      <c r="JG37" s="60">
        <v>6.8514578901263931E-2</v>
      </c>
      <c r="JH37" s="60">
        <v>5.5791203332186935E-2</v>
      </c>
      <c r="JI37" s="60">
        <v>8.6377522481820915E-2</v>
      </c>
      <c r="JJ37" s="60">
        <v>8.3804013408642158E-2</v>
      </c>
      <c r="JK37" s="60">
        <v>0.11080752884031572</v>
      </c>
      <c r="JL37" s="60">
        <v>7.3568933082504701E-2</v>
      </c>
      <c r="JM37" s="60">
        <v>0.11819469742967011</v>
      </c>
      <c r="JN37" s="60">
        <v>0.13396134083679961</v>
      </c>
      <c r="JO37" s="60">
        <v>0.15175813732478025</v>
      </c>
      <c r="JP37" s="60">
        <v>8.7351920545650358E-2</v>
      </c>
      <c r="JQ37" s="60">
        <v>0.14360655737704917</v>
      </c>
      <c r="JR37" s="60">
        <v>0.12564003270083043</v>
      </c>
      <c r="JS37" s="60">
        <v>0.1124738074694934</v>
      </c>
      <c r="JT37" s="60">
        <v>4.3047529189762943E-2</v>
      </c>
      <c r="JU37" s="60">
        <v>6.3118212630559598E-2</v>
      </c>
      <c r="JV37" s="60">
        <v>6.7300278252707096E-2</v>
      </c>
      <c r="JW37" s="60">
        <v>3.0591035569412315E-2</v>
      </c>
      <c r="JX37" s="60">
        <v>3.7397540983606557E-2</v>
      </c>
      <c r="JY37" s="60">
        <v>6.2329234972677595E-3</v>
      </c>
      <c r="JZ37" s="60">
        <v>0</v>
      </c>
      <c r="KA37" s="60">
        <v>0</v>
      </c>
      <c r="KB37" s="60">
        <v>0</v>
      </c>
    </row>
    <row r="38" spans="1:288">
      <c r="A38" s="50" t="s">
        <v>66</v>
      </c>
      <c r="B38" s="77">
        <v>0</v>
      </c>
      <c r="C38" s="78">
        <v>0</v>
      </c>
      <c r="D38" s="77">
        <v>777</v>
      </c>
      <c r="E38" s="78">
        <v>9.6617756776921162</v>
      </c>
      <c r="F38" s="78">
        <v>1.6335685800634754</v>
      </c>
      <c r="G38" s="77">
        <v>894</v>
      </c>
      <c r="H38" s="78">
        <v>11.116637652325291</v>
      </c>
      <c r="I38" s="86">
        <v>-117</v>
      </c>
      <c r="J38" s="87">
        <v>-1.4548619746331759</v>
      </c>
      <c r="K38" s="112"/>
      <c r="L38" s="112"/>
      <c r="M38" s="112"/>
      <c r="N38" s="112"/>
      <c r="O38" s="112"/>
      <c r="P38" s="112"/>
      <c r="Q38" s="132">
        <v>67482</v>
      </c>
      <c r="R38" s="132">
        <v>80420</v>
      </c>
      <c r="S38" s="132">
        <v>316</v>
      </c>
      <c r="T38" s="132">
        <v>318</v>
      </c>
      <c r="U38" s="132">
        <v>334</v>
      </c>
      <c r="V38" s="132">
        <v>363</v>
      </c>
      <c r="W38" s="132">
        <v>314</v>
      </c>
      <c r="X38" s="132">
        <v>325</v>
      </c>
      <c r="Y38" s="132">
        <v>325</v>
      </c>
      <c r="Z38" s="132">
        <v>317</v>
      </c>
      <c r="AA38" s="132">
        <v>325</v>
      </c>
      <c r="AB38" s="134">
        <v>357</v>
      </c>
      <c r="AC38" s="131">
        <v>389</v>
      </c>
      <c r="AD38" s="131">
        <v>409</v>
      </c>
      <c r="AE38" s="131">
        <v>415</v>
      </c>
      <c r="AF38" s="135">
        <v>451</v>
      </c>
      <c r="AG38" s="131">
        <v>430</v>
      </c>
      <c r="AH38" s="135">
        <v>467</v>
      </c>
      <c r="AI38" s="131">
        <v>521</v>
      </c>
      <c r="AJ38" s="132">
        <v>572</v>
      </c>
      <c r="AK38" s="132">
        <v>537</v>
      </c>
      <c r="AL38" s="132">
        <v>549</v>
      </c>
      <c r="AM38" s="132">
        <v>526</v>
      </c>
      <c r="AN38" s="132">
        <v>583</v>
      </c>
      <c r="AO38" s="132">
        <v>488</v>
      </c>
      <c r="AP38" s="132">
        <v>578</v>
      </c>
      <c r="AQ38" s="132">
        <v>601</v>
      </c>
      <c r="AR38" s="132">
        <v>543</v>
      </c>
      <c r="AS38" s="132">
        <v>562</v>
      </c>
      <c r="AT38" s="132">
        <v>544</v>
      </c>
      <c r="AU38" s="132">
        <v>519</v>
      </c>
      <c r="AV38" s="132">
        <v>529</v>
      </c>
      <c r="AW38" s="132">
        <v>312</v>
      </c>
      <c r="AX38" s="132">
        <v>337</v>
      </c>
      <c r="AY38" s="132">
        <v>365</v>
      </c>
      <c r="AZ38" s="132">
        <v>324</v>
      </c>
      <c r="BA38" s="132">
        <v>309</v>
      </c>
      <c r="BB38" s="132">
        <v>315</v>
      </c>
      <c r="BC38" s="132">
        <v>300</v>
      </c>
      <c r="BD38" s="132">
        <v>310</v>
      </c>
      <c r="BE38" s="132">
        <v>356</v>
      </c>
      <c r="BF38" s="132">
        <v>366</v>
      </c>
      <c r="BG38" s="132">
        <v>416</v>
      </c>
      <c r="BH38" s="132">
        <v>378</v>
      </c>
      <c r="BI38" s="132">
        <v>409</v>
      </c>
      <c r="BJ38" s="132">
        <v>400</v>
      </c>
      <c r="BK38" s="132">
        <v>426</v>
      </c>
      <c r="BL38" s="132">
        <v>498</v>
      </c>
      <c r="BM38" s="132">
        <v>543</v>
      </c>
      <c r="BN38" s="132">
        <v>495</v>
      </c>
      <c r="BO38" s="132">
        <v>522</v>
      </c>
      <c r="BP38" s="132">
        <v>508</v>
      </c>
      <c r="BQ38" s="132">
        <v>542</v>
      </c>
      <c r="BR38" s="132">
        <v>480</v>
      </c>
      <c r="BS38" s="132">
        <v>553</v>
      </c>
      <c r="BT38" s="132">
        <v>589</v>
      </c>
      <c r="BU38" s="132">
        <v>537</v>
      </c>
      <c r="BV38" s="132">
        <v>548</v>
      </c>
      <c r="BW38" s="132">
        <v>540</v>
      </c>
      <c r="BX38" s="132">
        <v>509</v>
      </c>
      <c r="BY38" s="132">
        <v>522</v>
      </c>
      <c r="BZ38" s="132">
        <v>446</v>
      </c>
      <c r="CA38" s="132">
        <v>335</v>
      </c>
      <c r="CB38" s="132">
        <v>367</v>
      </c>
      <c r="CC38" s="132">
        <v>325</v>
      </c>
      <c r="CD38" s="132">
        <v>324</v>
      </c>
      <c r="CE38" s="132">
        <v>340</v>
      </c>
      <c r="CF38" s="132">
        <v>313</v>
      </c>
      <c r="CG38" s="132">
        <v>325</v>
      </c>
      <c r="CH38" s="132">
        <v>357</v>
      </c>
      <c r="CI38" s="132">
        <v>355</v>
      </c>
      <c r="CJ38" s="132">
        <v>388</v>
      </c>
      <c r="CK38" s="132">
        <v>366</v>
      </c>
      <c r="CL38" s="132">
        <v>396</v>
      </c>
      <c r="CM38" s="132">
        <v>409</v>
      </c>
      <c r="CN38" s="132">
        <v>434</v>
      </c>
      <c r="CO38" s="132">
        <v>509</v>
      </c>
      <c r="CP38" s="132">
        <v>544</v>
      </c>
      <c r="CQ38" s="132">
        <v>495</v>
      </c>
      <c r="CR38" s="132">
        <v>509</v>
      </c>
      <c r="CS38" s="132">
        <v>510</v>
      </c>
      <c r="CT38" s="132">
        <v>551</v>
      </c>
      <c r="CU38" s="132">
        <v>467</v>
      </c>
      <c r="CV38" s="132">
        <v>542</v>
      </c>
      <c r="CW38" s="132">
        <v>589</v>
      </c>
      <c r="CX38" s="132">
        <v>529</v>
      </c>
      <c r="CY38" s="132">
        <v>540</v>
      </c>
      <c r="CZ38" s="132">
        <v>546</v>
      </c>
      <c r="DA38" s="132">
        <v>506</v>
      </c>
      <c r="DB38" s="132">
        <v>526</v>
      </c>
      <c r="DC38" s="132">
        <v>430</v>
      </c>
      <c r="DD38" s="132">
        <v>475</v>
      </c>
      <c r="DE38" s="132">
        <v>314</v>
      </c>
      <c r="DF38" s="132">
        <v>328</v>
      </c>
      <c r="DG38" s="132">
        <v>350</v>
      </c>
      <c r="DH38" s="132">
        <v>344</v>
      </c>
      <c r="DI38" s="132">
        <v>312</v>
      </c>
      <c r="DJ38" s="132">
        <v>320</v>
      </c>
      <c r="DK38" s="132">
        <v>313</v>
      </c>
      <c r="DL38" s="132">
        <v>314</v>
      </c>
      <c r="DM38" s="132">
        <v>341</v>
      </c>
      <c r="DN38" s="132">
        <v>362</v>
      </c>
      <c r="DO38" s="132">
        <v>403</v>
      </c>
      <c r="DP38" s="132">
        <v>394</v>
      </c>
      <c r="DQ38" s="132">
        <v>412</v>
      </c>
      <c r="DR38" s="132">
        <v>426</v>
      </c>
      <c r="DS38" s="132">
        <v>428</v>
      </c>
      <c r="DT38" s="132">
        <v>483</v>
      </c>
      <c r="DU38" s="132">
        <v>532</v>
      </c>
      <c r="DV38" s="132">
        <v>534</v>
      </c>
      <c r="DW38" s="132">
        <v>530</v>
      </c>
      <c r="DX38" s="132">
        <v>529</v>
      </c>
      <c r="DY38" s="132">
        <v>534</v>
      </c>
      <c r="DZ38" s="132">
        <v>532</v>
      </c>
      <c r="EA38" s="132">
        <v>521</v>
      </c>
      <c r="EB38" s="132">
        <v>584</v>
      </c>
      <c r="EC38" s="132">
        <v>569</v>
      </c>
      <c r="ED38" s="132">
        <v>546</v>
      </c>
      <c r="EE38" s="132">
        <v>551</v>
      </c>
      <c r="EF38" s="132">
        <v>527</v>
      </c>
      <c r="EG38" s="132">
        <v>521</v>
      </c>
      <c r="EH38" s="132">
        <v>488</v>
      </c>
      <c r="EI38" s="132">
        <v>324</v>
      </c>
      <c r="EJ38" s="132">
        <v>352</v>
      </c>
      <c r="EK38" s="132">
        <v>345</v>
      </c>
      <c r="EL38" s="132">
        <v>324</v>
      </c>
      <c r="EM38" s="132">
        <v>325</v>
      </c>
      <c r="EN38" s="132">
        <v>314</v>
      </c>
      <c r="EO38" s="132">
        <v>313</v>
      </c>
      <c r="EP38" s="132">
        <v>334</v>
      </c>
      <c r="EQ38" s="132">
        <v>356</v>
      </c>
      <c r="ER38" s="132">
        <v>377</v>
      </c>
      <c r="ES38" s="132">
        <v>391</v>
      </c>
      <c r="ET38" s="132">
        <v>387</v>
      </c>
      <c r="EU38" s="132">
        <v>409</v>
      </c>
      <c r="EV38" s="132">
        <v>417</v>
      </c>
      <c r="EW38" s="132">
        <v>468</v>
      </c>
      <c r="EX38" s="132">
        <v>521</v>
      </c>
      <c r="EY38" s="132">
        <v>519</v>
      </c>
      <c r="EZ38" s="132">
        <v>502</v>
      </c>
      <c r="FA38" s="132">
        <v>516</v>
      </c>
      <c r="FB38" s="132">
        <v>530</v>
      </c>
      <c r="FC38" s="132">
        <v>505</v>
      </c>
      <c r="FD38" s="132">
        <v>511</v>
      </c>
      <c r="FE38" s="132">
        <v>571</v>
      </c>
      <c r="FF38" s="132">
        <v>559</v>
      </c>
      <c r="FG38" s="132">
        <v>539</v>
      </c>
      <c r="FH38" s="132">
        <v>547</v>
      </c>
      <c r="FI38" s="132">
        <v>523</v>
      </c>
      <c r="FJ38" s="132">
        <v>518</v>
      </c>
      <c r="FK38" s="132">
        <v>476</v>
      </c>
      <c r="FL38" s="132">
        <v>461</v>
      </c>
      <c r="FM38" s="132">
        <v>0</v>
      </c>
      <c r="FN38" s="132">
        <v>0</v>
      </c>
      <c r="FO38" s="132">
        <v>1</v>
      </c>
      <c r="FP38" s="132">
        <v>2</v>
      </c>
      <c r="FQ38" s="132">
        <v>1</v>
      </c>
      <c r="FR38" s="132">
        <v>3</v>
      </c>
      <c r="FS38" s="132">
        <v>11</v>
      </c>
      <c r="FT38" s="132">
        <v>11</v>
      </c>
      <c r="FU38" s="132">
        <v>16</v>
      </c>
      <c r="FV38" s="132">
        <v>23</v>
      </c>
      <c r="FW38" s="132">
        <v>31</v>
      </c>
      <c r="FX38" s="132">
        <v>34</v>
      </c>
      <c r="FY38" s="132">
        <v>29</v>
      </c>
      <c r="FZ38" s="132">
        <v>37</v>
      </c>
      <c r="GA38" s="132">
        <v>47</v>
      </c>
      <c r="GB38" s="132">
        <v>49</v>
      </c>
      <c r="GC38" s="132">
        <v>76</v>
      </c>
      <c r="GD38" s="132">
        <v>61</v>
      </c>
      <c r="GE38" s="132">
        <v>66</v>
      </c>
      <c r="GF38" s="132">
        <v>62</v>
      </c>
      <c r="GG38" s="132">
        <v>62</v>
      </c>
      <c r="GH38" s="132">
        <v>36</v>
      </c>
      <c r="GI38" s="132">
        <v>39</v>
      </c>
      <c r="GJ38" s="132">
        <v>32</v>
      </c>
      <c r="GK38" s="132">
        <v>16</v>
      </c>
      <c r="GL38" s="132">
        <v>16</v>
      </c>
      <c r="GM38" s="132">
        <v>5</v>
      </c>
      <c r="GN38" s="132">
        <v>7</v>
      </c>
      <c r="GO38" s="132">
        <v>2</v>
      </c>
      <c r="GP38" s="132">
        <v>2</v>
      </c>
      <c r="GQ38" s="132">
        <v>1</v>
      </c>
      <c r="GR38" s="132">
        <v>0</v>
      </c>
      <c r="GS38" s="132">
        <v>3</v>
      </c>
      <c r="GT38" s="132">
        <v>0</v>
      </c>
      <c r="GU38" s="132">
        <v>3</v>
      </c>
      <c r="GV38" s="132">
        <v>3</v>
      </c>
      <c r="GW38" s="132">
        <v>6</v>
      </c>
      <c r="GX38" s="132">
        <v>9</v>
      </c>
      <c r="GY38" s="132">
        <v>12</v>
      </c>
      <c r="GZ38" s="132">
        <v>16</v>
      </c>
      <c r="HA38" s="132">
        <v>33</v>
      </c>
      <c r="HB38" s="132">
        <v>27</v>
      </c>
      <c r="HC38" s="132">
        <v>34</v>
      </c>
      <c r="HD38" s="132">
        <v>45</v>
      </c>
      <c r="HE38" s="132">
        <v>58</v>
      </c>
      <c r="HF38" s="132">
        <v>54</v>
      </c>
      <c r="HG38" s="132">
        <v>57</v>
      </c>
      <c r="HH38" s="132">
        <v>55</v>
      </c>
      <c r="HI38" s="132">
        <v>55</v>
      </c>
      <c r="HJ38" s="132">
        <v>66</v>
      </c>
      <c r="HK38" s="132">
        <v>41</v>
      </c>
      <c r="HL38" s="132">
        <v>27</v>
      </c>
      <c r="HM38" s="132">
        <v>41</v>
      </c>
      <c r="HN38" s="132">
        <v>32</v>
      </c>
      <c r="HO38" s="132">
        <v>23</v>
      </c>
      <c r="HP38" s="132">
        <v>18</v>
      </c>
      <c r="HQ38" s="132">
        <v>9</v>
      </c>
      <c r="HR38" s="132">
        <v>5</v>
      </c>
      <c r="HS38" s="132">
        <v>6</v>
      </c>
      <c r="HT38" s="132">
        <v>0</v>
      </c>
      <c r="HU38" s="60">
        <v>0</v>
      </c>
      <c r="HV38" s="60">
        <v>0</v>
      </c>
      <c r="HW38" s="60">
        <v>2.8571428571428571E-3</v>
      </c>
      <c r="HX38" s="60">
        <v>5.8139534883720929E-3</v>
      </c>
      <c r="HY38" s="60">
        <v>3.205128205128205E-3</v>
      </c>
      <c r="HZ38" s="60">
        <v>9.3749999999999997E-3</v>
      </c>
      <c r="IA38" s="60">
        <v>3.5143769968051117E-2</v>
      </c>
      <c r="IB38" s="60">
        <v>3.5031847133757961E-2</v>
      </c>
      <c r="IC38" s="60">
        <v>4.6920821114369501E-2</v>
      </c>
      <c r="ID38" s="60">
        <v>6.3535911602209949E-2</v>
      </c>
      <c r="IE38" s="60">
        <v>7.6923076923076927E-2</v>
      </c>
      <c r="IF38" s="60">
        <v>8.6294416243654817E-2</v>
      </c>
      <c r="IG38" s="60">
        <v>7.0388349514563103E-2</v>
      </c>
      <c r="IH38" s="60">
        <v>8.6854460093896718E-2</v>
      </c>
      <c r="II38" s="60">
        <v>0.10981308411214953</v>
      </c>
      <c r="IJ38" s="60">
        <v>0.10144927536231885</v>
      </c>
      <c r="IK38" s="60">
        <v>0.14285714285714285</v>
      </c>
      <c r="IL38" s="60">
        <v>0.11423220973782772</v>
      </c>
      <c r="IM38" s="60">
        <v>0.12452830188679245</v>
      </c>
      <c r="IN38" s="60">
        <v>0.11720226843100189</v>
      </c>
      <c r="IO38" s="60">
        <v>0.11610486891385768</v>
      </c>
      <c r="IP38" s="60">
        <v>6.7669172932330823E-2</v>
      </c>
      <c r="IQ38" s="60">
        <v>7.4856046065259113E-2</v>
      </c>
      <c r="IR38" s="60">
        <v>5.4794520547945202E-2</v>
      </c>
      <c r="IS38" s="60">
        <v>2.8119507908611598E-2</v>
      </c>
      <c r="IT38" s="60">
        <v>2.9304029304029304E-2</v>
      </c>
      <c r="IU38" s="60">
        <v>9.0744101633393835E-3</v>
      </c>
      <c r="IV38" s="60">
        <v>1.3282732447817837E-2</v>
      </c>
      <c r="IW38" s="60">
        <v>3.838771593090211E-3</v>
      </c>
      <c r="IX38" s="60">
        <v>4.0983606557377051E-3</v>
      </c>
      <c r="IY38" s="60">
        <v>3.0779869122309921E-3</v>
      </c>
      <c r="IZ38" s="60">
        <v>0</v>
      </c>
      <c r="JA38" s="60">
        <v>8.6718935614160126E-3</v>
      </c>
      <c r="JB38" s="60">
        <v>0</v>
      </c>
      <c r="JC38" s="60">
        <v>9.2055485498108453E-3</v>
      </c>
      <c r="JD38" s="60">
        <v>9.5280359193902053E-3</v>
      </c>
      <c r="JE38" s="60">
        <v>1.911695385743466E-2</v>
      </c>
      <c r="JF38" s="60">
        <v>2.6872484539118485E-2</v>
      </c>
      <c r="JG38" s="60">
        <v>3.3615767176275554E-2</v>
      </c>
      <c r="JH38" s="60">
        <v>4.2324361148555603E-2</v>
      </c>
      <c r="JI38" s="60">
        <v>8.4168378684331885E-2</v>
      </c>
      <c r="JJ38" s="60">
        <v>6.9576820434616854E-2</v>
      </c>
      <c r="JK38" s="60">
        <v>8.2902454340187309E-2</v>
      </c>
      <c r="JL38" s="60">
        <v>0.10761882297440735</v>
      </c>
      <c r="JM38" s="60">
        <v>0.12359301293727523</v>
      </c>
      <c r="JN38" s="60">
        <v>0.10336364494509298</v>
      </c>
      <c r="JO38" s="60">
        <v>0.10952651694620803</v>
      </c>
      <c r="JP38" s="60">
        <v>0.1092624039361679</v>
      </c>
      <c r="JQ38" s="60">
        <v>0.10629792010844241</v>
      </c>
      <c r="JR38" s="60">
        <v>0.12418806062480668</v>
      </c>
      <c r="JS38" s="60">
        <v>8.0966293350646548E-2</v>
      </c>
      <c r="JT38" s="60">
        <v>5.2693208430913345E-2</v>
      </c>
      <c r="JU38" s="60">
        <v>7.1607667499258315E-2</v>
      </c>
      <c r="JV38" s="60">
        <v>5.7088673177121518E-2</v>
      </c>
      <c r="JW38" s="60">
        <v>4.2555024990622178E-2</v>
      </c>
      <c r="JX38" s="60">
        <v>3.2816854976473762E-2</v>
      </c>
      <c r="JY38" s="60">
        <v>1.7161395480048899E-2</v>
      </c>
      <c r="JZ38" s="60">
        <v>9.6261366753170024E-3</v>
      </c>
      <c r="KA38" s="60">
        <v>1.2570602011296322E-2</v>
      </c>
      <c r="KB38" s="60">
        <v>0</v>
      </c>
    </row>
    <row r="39" spans="1:288">
      <c r="A39" s="50" t="s">
        <v>67</v>
      </c>
      <c r="B39" s="77">
        <v>0</v>
      </c>
      <c r="C39" s="78">
        <v>0</v>
      </c>
      <c r="D39" s="77">
        <v>281</v>
      </c>
      <c r="E39" s="78">
        <v>8.8212211583738824</v>
      </c>
      <c r="F39" s="78">
        <v>1.5570344393633531</v>
      </c>
      <c r="G39" s="77">
        <v>522</v>
      </c>
      <c r="H39" s="78">
        <v>16.386752472139381</v>
      </c>
      <c r="I39" s="86">
        <v>-241</v>
      </c>
      <c r="J39" s="87">
        <v>-7.5655313137654998</v>
      </c>
      <c r="K39" s="112"/>
      <c r="L39" s="112"/>
      <c r="M39" s="112"/>
      <c r="N39" s="112"/>
      <c r="O39" s="112"/>
      <c r="P39" s="112"/>
      <c r="Q39" s="132">
        <v>26660</v>
      </c>
      <c r="R39" s="132">
        <v>31855</v>
      </c>
      <c r="S39" s="132">
        <v>136</v>
      </c>
      <c r="T39" s="132">
        <v>125</v>
      </c>
      <c r="U39" s="132">
        <v>152</v>
      </c>
      <c r="V39" s="132">
        <v>126</v>
      </c>
      <c r="W39" s="132">
        <v>158</v>
      </c>
      <c r="X39" s="132">
        <v>162</v>
      </c>
      <c r="Y39" s="132">
        <v>177</v>
      </c>
      <c r="Z39" s="132">
        <v>177</v>
      </c>
      <c r="AA39" s="132">
        <v>179</v>
      </c>
      <c r="AB39" s="134">
        <v>167</v>
      </c>
      <c r="AC39" s="131">
        <v>200</v>
      </c>
      <c r="AD39" s="131">
        <v>181</v>
      </c>
      <c r="AE39" s="131">
        <v>172</v>
      </c>
      <c r="AF39" s="135">
        <v>210</v>
      </c>
      <c r="AG39" s="131">
        <v>146</v>
      </c>
      <c r="AH39" s="135">
        <v>175</v>
      </c>
      <c r="AI39" s="131">
        <v>213</v>
      </c>
      <c r="AJ39" s="132">
        <v>172</v>
      </c>
      <c r="AK39" s="132">
        <v>181</v>
      </c>
      <c r="AL39" s="132">
        <v>182</v>
      </c>
      <c r="AM39" s="132">
        <v>171</v>
      </c>
      <c r="AN39" s="132">
        <v>191</v>
      </c>
      <c r="AO39" s="132">
        <v>186</v>
      </c>
      <c r="AP39" s="132">
        <v>159</v>
      </c>
      <c r="AQ39" s="132">
        <v>192</v>
      </c>
      <c r="AR39" s="132">
        <v>163</v>
      </c>
      <c r="AS39" s="132">
        <v>174</v>
      </c>
      <c r="AT39" s="132">
        <v>165</v>
      </c>
      <c r="AU39" s="132">
        <v>169</v>
      </c>
      <c r="AV39" s="132">
        <v>161</v>
      </c>
      <c r="AW39" s="132">
        <v>123</v>
      </c>
      <c r="AX39" s="132">
        <v>149</v>
      </c>
      <c r="AY39" s="132">
        <v>124</v>
      </c>
      <c r="AZ39" s="132">
        <v>150</v>
      </c>
      <c r="BA39" s="132">
        <v>171</v>
      </c>
      <c r="BB39" s="132">
        <v>186</v>
      </c>
      <c r="BC39" s="132">
        <v>169</v>
      </c>
      <c r="BD39" s="132">
        <v>173</v>
      </c>
      <c r="BE39" s="132">
        <v>165</v>
      </c>
      <c r="BF39" s="132">
        <v>195</v>
      </c>
      <c r="BG39" s="132">
        <v>191</v>
      </c>
      <c r="BH39" s="132">
        <v>157</v>
      </c>
      <c r="BI39" s="132">
        <v>202</v>
      </c>
      <c r="BJ39" s="132">
        <v>150</v>
      </c>
      <c r="BK39" s="132">
        <v>177</v>
      </c>
      <c r="BL39" s="132">
        <v>198</v>
      </c>
      <c r="BM39" s="132">
        <v>171</v>
      </c>
      <c r="BN39" s="132">
        <v>191</v>
      </c>
      <c r="BO39" s="132">
        <v>180</v>
      </c>
      <c r="BP39" s="132">
        <v>171</v>
      </c>
      <c r="BQ39" s="132">
        <v>195</v>
      </c>
      <c r="BR39" s="132">
        <v>184</v>
      </c>
      <c r="BS39" s="132">
        <v>156</v>
      </c>
      <c r="BT39" s="132">
        <v>180</v>
      </c>
      <c r="BU39" s="132">
        <v>160</v>
      </c>
      <c r="BV39" s="132">
        <v>174</v>
      </c>
      <c r="BW39" s="132">
        <v>160</v>
      </c>
      <c r="BX39" s="132">
        <v>168</v>
      </c>
      <c r="BY39" s="132">
        <v>154</v>
      </c>
      <c r="BZ39" s="132">
        <v>174</v>
      </c>
      <c r="CA39" s="132">
        <v>146</v>
      </c>
      <c r="CB39" s="132">
        <v>122</v>
      </c>
      <c r="CC39" s="132">
        <v>154</v>
      </c>
      <c r="CD39" s="132">
        <v>161</v>
      </c>
      <c r="CE39" s="132">
        <v>185</v>
      </c>
      <c r="CF39" s="132">
        <v>172</v>
      </c>
      <c r="CG39" s="132">
        <v>170</v>
      </c>
      <c r="CH39" s="132">
        <v>157</v>
      </c>
      <c r="CI39" s="132">
        <v>182</v>
      </c>
      <c r="CJ39" s="132">
        <v>194</v>
      </c>
      <c r="CK39" s="132">
        <v>164</v>
      </c>
      <c r="CL39" s="132">
        <v>203</v>
      </c>
      <c r="CM39" s="132">
        <v>161</v>
      </c>
      <c r="CN39" s="132">
        <v>169</v>
      </c>
      <c r="CO39" s="132">
        <v>191</v>
      </c>
      <c r="CP39" s="132">
        <v>178</v>
      </c>
      <c r="CQ39" s="132">
        <v>190</v>
      </c>
      <c r="CR39" s="132">
        <v>189</v>
      </c>
      <c r="CS39" s="132">
        <v>179</v>
      </c>
      <c r="CT39" s="132">
        <v>189</v>
      </c>
      <c r="CU39" s="132">
        <v>177</v>
      </c>
      <c r="CV39" s="132">
        <v>158</v>
      </c>
      <c r="CW39" s="132">
        <v>183</v>
      </c>
      <c r="CX39" s="132">
        <v>157</v>
      </c>
      <c r="CY39" s="132">
        <v>175</v>
      </c>
      <c r="CZ39" s="132">
        <v>163</v>
      </c>
      <c r="DA39" s="132">
        <v>169</v>
      </c>
      <c r="DB39" s="132">
        <v>149</v>
      </c>
      <c r="DC39" s="132">
        <v>174</v>
      </c>
      <c r="DD39" s="132">
        <v>185</v>
      </c>
      <c r="DE39" s="132">
        <v>130</v>
      </c>
      <c r="DF39" s="132">
        <v>137</v>
      </c>
      <c r="DG39" s="132">
        <v>138</v>
      </c>
      <c r="DH39" s="132">
        <v>138</v>
      </c>
      <c r="DI39" s="132">
        <v>165</v>
      </c>
      <c r="DJ39" s="132">
        <v>174</v>
      </c>
      <c r="DK39" s="132">
        <v>173</v>
      </c>
      <c r="DL39" s="132">
        <v>175</v>
      </c>
      <c r="DM39" s="132">
        <v>172</v>
      </c>
      <c r="DN39" s="132">
        <v>181</v>
      </c>
      <c r="DO39" s="132">
        <v>196</v>
      </c>
      <c r="DP39" s="132">
        <v>169</v>
      </c>
      <c r="DQ39" s="132">
        <v>187</v>
      </c>
      <c r="DR39" s="132">
        <v>180</v>
      </c>
      <c r="DS39" s="132">
        <v>162</v>
      </c>
      <c r="DT39" s="132">
        <v>187</v>
      </c>
      <c r="DU39" s="132">
        <v>192</v>
      </c>
      <c r="DV39" s="132">
        <v>182</v>
      </c>
      <c r="DW39" s="132">
        <v>181</v>
      </c>
      <c r="DX39" s="132">
        <v>177</v>
      </c>
      <c r="DY39" s="132">
        <v>183</v>
      </c>
      <c r="DZ39" s="132">
        <v>188</v>
      </c>
      <c r="EA39" s="132">
        <v>171</v>
      </c>
      <c r="EB39" s="132">
        <v>170</v>
      </c>
      <c r="EC39" s="132">
        <v>176</v>
      </c>
      <c r="ED39" s="132">
        <v>169</v>
      </c>
      <c r="EE39" s="132">
        <v>167</v>
      </c>
      <c r="EF39" s="132">
        <v>167</v>
      </c>
      <c r="EG39" s="132">
        <v>162</v>
      </c>
      <c r="EH39" s="132">
        <v>168</v>
      </c>
      <c r="EI39" s="132">
        <v>135</v>
      </c>
      <c r="EJ39" s="132">
        <v>136</v>
      </c>
      <c r="EK39" s="132">
        <v>139</v>
      </c>
      <c r="EL39" s="132">
        <v>156</v>
      </c>
      <c r="EM39" s="132">
        <v>178</v>
      </c>
      <c r="EN39" s="132">
        <v>179</v>
      </c>
      <c r="EO39" s="132">
        <v>170</v>
      </c>
      <c r="EP39" s="132">
        <v>165</v>
      </c>
      <c r="EQ39" s="132">
        <v>174</v>
      </c>
      <c r="ER39" s="132">
        <v>195</v>
      </c>
      <c r="ES39" s="132">
        <v>178</v>
      </c>
      <c r="ET39" s="132">
        <v>180</v>
      </c>
      <c r="EU39" s="132">
        <v>182</v>
      </c>
      <c r="EV39" s="132">
        <v>160</v>
      </c>
      <c r="EW39" s="132">
        <v>184</v>
      </c>
      <c r="EX39" s="132">
        <v>188</v>
      </c>
      <c r="EY39" s="132">
        <v>181</v>
      </c>
      <c r="EZ39" s="132">
        <v>190</v>
      </c>
      <c r="FA39" s="132">
        <v>180</v>
      </c>
      <c r="FB39" s="132">
        <v>180</v>
      </c>
      <c r="FC39" s="132">
        <v>186</v>
      </c>
      <c r="FD39" s="132">
        <v>171</v>
      </c>
      <c r="FE39" s="132">
        <v>170</v>
      </c>
      <c r="FF39" s="132">
        <v>169</v>
      </c>
      <c r="FG39" s="132">
        <v>168</v>
      </c>
      <c r="FH39" s="132">
        <v>169</v>
      </c>
      <c r="FI39" s="132">
        <v>165</v>
      </c>
      <c r="FJ39" s="132">
        <v>159</v>
      </c>
      <c r="FK39" s="132">
        <v>164</v>
      </c>
      <c r="FL39" s="132">
        <v>180</v>
      </c>
      <c r="FM39" s="132">
        <v>1</v>
      </c>
      <c r="FN39" s="132">
        <v>0</v>
      </c>
      <c r="FO39" s="132">
        <v>1</v>
      </c>
      <c r="FP39" s="132">
        <v>2</v>
      </c>
      <c r="FQ39" s="132">
        <v>4</v>
      </c>
      <c r="FR39" s="132">
        <v>3</v>
      </c>
      <c r="FS39" s="132">
        <v>4</v>
      </c>
      <c r="FT39" s="132">
        <v>5</v>
      </c>
      <c r="FU39" s="132">
        <v>7</v>
      </c>
      <c r="FV39" s="132">
        <v>15</v>
      </c>
      <c r="FW39" s="132">
        <v>17</v>
      </c>
      <c r="FX39" s="132">
        <v>15</v>
      </c>
      <c r="FY39" s="132">
        <v>18</v>
      </c>
      <c r="FZ39" s="132">
        <v>15</v>
      </c>
      <c r="GA39" s="132">
        <v>18</v>
      </c>
      <c r="GB39" s="132">
        <v>16</v>
      </c>
      <c r="GC39" s="132">
        <v>25</v>
      </c>
      <c r="GD39" s="132">
        <v>13</v>
      </c>
      <c r="GE39" s="132">
        <v>13</v>
      </c>
      <c r="GF39" s="132">
        <v>19</v>
      </c>
      <c r="GG39" s="132">
        <v>21</v>
      </c>
      <c r="GH39" s="132">
        <v>13</v>
      </c>
      <c r="GI39" s="132">
        <v>8</v>
      </c>
      <c r="GJ39" s="132">
        <v>7</v>
      </c>
      <c r="GK39" s="132">
        <v>4</v>
      </c>
      <c r="GL39" s="132">
        <v>7</v>
      </c>
      <c r="GM39" s="132">
        <v>3</v>
      </c>
      <c r="GN39" s="132">
        <v>2</v>
      </c>
      <c r="GO39" s="132">
        <v>2</v>
      </c>
      <c r="GP39" s="132">
        <v>0</v>
      </c>
      <c r="GQ39" s="132">
        <v>2</v>
      </c>
      <c r="GR39" s="132">
        <v>0</v>
      </c>
      <c r="GS39" s="132">
        <v>2</v>
      </c>
      <c r="GT39" s="132">
        <v>4</v>
      </c>
      <c r="GU39" s="132">
        <v>5</v>
      </c>
      <c r="GV39" s="132">
        <v>2</v>
      </c>
      <c r="GW39" s="132">
        <v>9</v>
      </c>
      <c r="GX39" s="132">
        <v>10</v>
      </c>
      <c r="GY39" s="132">
        <v>9</v>
      </c>
      <c r="GZ39" s="132">
        <v>15</v>
      </c>
      <c r="HA39" s="132">
        <v>13</v>
      </c>
      <c r="HB39" s="132">
        <v>18</v>
      </c>
      <c r="HC39" s="132">
        <v>14</v>
      </c>
      <c r="HD39" s="132">
        <v>14</v>
      </c>
      <c r="HE39" s="132">
        <v>13</v>
      </c>
      <c r="HF39" s="132">
        <v>15</v>
      </c>
      <c r="HG39" s="132">
        <v>18</v>
      </c>
      <c r="HH39" s="132">
        <v>18</v>
      </c>
      <c r="HI39" s="132">
        <v>16</v>
      </c>
      <c r="HJ39" s="132">
        <v>19</v>
      </c>
      <c r="HK39" s="132">
        <v>5</v>
      </c>
      <c r="HL39" s="132">
        <v>10</v>
      </c>
      <c r="HM39" s="132">
        <v>9</v>
      </c>
      <c r="HN39" s="132">
        <v>5</v>
      </c>
      <c r="HO39" s="132">
        <v>6</v>
      </c>
      <c r="HP39" s="132">
        <v>6</v>
      </c>
      <c r="HQ39" s="132">
        <v>1</v>
      </c>
      <c r="HR39" s="132">
        <v>2</v>
      </c>
      <c r="HS39" s="132">
        <v>1</v>
      </c>
      <c r="HT39" s="132">
        <v>0</v>
      </c>
      <c r="HU39" s="60">
        <v>7.6923076923076927E-3</v>
      </c>
      <c r="HV39" s="60">
        <v>0</v>
      </c>
      <c r="HW39" s="60">
        <v>7.246376811594203E-3</v>
      </c>
      <c r="HX39" s="60">
        <v>1.4492753623188406E-2</v>
      </c>
      <c r="HY39" s="60">
        <v>2.4242424242424242E-2</v>
      </c>
      <c r="HZ39" s="60">
        <v>1.7241379310344827E-2</v>
      </c>
      <c r="IA39" s="60">
        <v>2.3121387283236993E-2</v>
      </c>
      <c r="IB39" s="60">
        <v>2.8571428571428571E-2</v>
      </c>
      <c r="IC39" s="60">
        <v>4.0697674418604654E-2</v>
      </c>
      <c r="ID39" s="60">
        <v>8.2872928176795577E-2</v>
      </c>
      <c r="IE39" s="60">
        <v>8.673469387755102E-2</v>
      </c>
      <c r="IF39" s="60">
        <v>8.8757396449704137E-2</v>
      </c>
      <c r="IG39" s="60">
        <v>9.6256684491978606E-2</v>
      </c>
      <c r="IH39" s="60">
        <v>8.3333333333333329E-2</v>
      </c>
      <c r="II39" s="60">
        <v>0.1111111111111111</v>
      </c>
      <c r="IJ39" s="60">
        <v>8.5561497326203204E-2</v>
      </c>
      <c r="IK39" s="60">
        <v>0.13020833333333334</v>
      </c>
      <c r="IL39" s="60">
        <v>7.1428571428571425E-2</v>
      </c>
      <c r="IM39" s="60">
        <v>7.18232044198895E-2</v>
      </c>
      <c r="IN39" s="60">
        <v>0.10734463276836158</v>
      </c>
      <c r="IO39" s="60">
        <v>0.11475409836065574</v>
      </c>
      <c r="IP39" s="60">
        <v>6.9148936170212769E-2</v>
      </c>
      <c r="IQ39" s="60">
        <v>4.6783625730994149E-2</v>
      </c>
      <c r="IR39" s="60">
        <v>4.1176470588235294E-2</v>
      </c>
      <c r="IS39" s="60">
        <v>2.2727272727272728E-2</v>
      </c>
      <c r="IT39" s="60">
        <v>4.142011834319527E-2</v>
      </c>
      <c r="IU39" s="60">
        <v>1.7964071856287425E-2</v>
      </c>
      <c r="IV39" s="60">
        <v>1.1976047904191617E-2</v>
      </c>
      <c r="IW39" s="60">
        <v>1.2345679012345678E-2</v>
      </c>
      <c r="IX39" s="60">
        <v>0</v>
      </c>
      <c r="IY39" s="60">
        <v>1.4774337178708763E-2</v>
      </c>
      <c r="IZ39" s="60">
        <v>0</v>
      </c>
      <c r="JA39" s="60">
        <v>1.4349176396587648E-2</v>
      </c>
      <c r="JB39" s="60">
        <v>2.5570968193919012E-2</v>
      </c>
      <c r="JC39" s="60">
        <v>2.8013139313562963E-2</v>
      </c>
      <c r="JD39" s="60">
        <v>1.1142656531428397E-2</v>
      </c>
      <c r="JE39" s="60">
        <v>5.2796528447444549E-2</v>
      </c>
      <c r="JF39" s="60">
        <v>6.0440470276535853E-2</v>
      </c>
      <c r="JG39" s="60">
        <v>5.1582815149802147E-2</v>
      </c>
      <c r="JH39" s="60">
        <v>7.6712904581757044E-2</v>
      </c>
      <c r="JI39" s="60">
        <v>7.2834162215263704E-2</v>
      </c>
      <c r="JJ39" s="60">
        <v>9.9726775956284153E-2</v>
      </c>
      <c r="JK39" s="60">
        <v>7.6712904581757044E-2</v>
      </c>
      <c r="JL39" s="60">
        <v>8.7260928961748627E-2</v>
      </c>
      <c r="JM39" s="60">
        <v>7.0459135186505109E-2</v>
      </c>
      <c r="JN39" s="60">
        <v>7.9569236135333107E-2</v>
      </c>
      <c r="JO39" s="60">
        <v>9.9175799293542241E-2</v>
      </c>
      <c r="JP39" s="60">
        <v>9.4477998274374461E-2</v>
      </c>
      <c r="JQ39" s="60">
        <v>8.8646023072252583E-2</v>
      </c>
      <c r="JR39" s="60">
        <v>0.10526715239829994</v>
      </c>
      <c r="JS39" s="60">
        <v>2.6808273106527999E-2</v>
      </c>
      <c r="JT39" s="60">
        <v>5.83197520212188E-2</v>
      </c>
      <c r="JU39" s="60">
        <v>5.2796528447444549E-2</v>
      </c>
      <c r="JV39" s="60">
        <v>2.9504963300675785E-2</v>
      </c>
      <c r="JW39" s="60">
        <v>3.561670569867291E-2</v>
      </c>
      <c r="JX39" s="60">
        <v>3.5405955960810941E-2</v>
      </c>
      <c r="JY39" s="60">
        <v>6.0440470276535846E-3</v>
      </c>
      <c r="JZ39" s="60">
        <v>1.2544248547960272E-2</v>
      </c>
      <c r="KA39" s="60">
        <v>6.080900972944156E-3</v>
      </c>
      <c r="KB39" s="60">
        <v>0</v>
      </c>
    </row>
    <row r="40" spans="1:288">
      <c r="A40" s="50" t="s">
        <v>68</v>
      </c>
      <c r="B40" s="77">
        <v>0</v>
      </c>
      <c r="C40" s="78">
        <v>0</v>
      </c>
      <c r="D40" s="77">
        <v>314</v>
      </c>
      <c r="E40" s="78">
        <v>9.181018098885998</v>
      </c>
      <c r="F40" s="78">
        <v>1.767323156463064</v>
      </c>
      <c r="G40" s="77">
        <v>510</v>
      </c>
      <c r="H40" s="78">
        <v>14.911844682904007</v>
      </c>
      <c r="I40" s="86">
        <v>-196</v>
      </c>
      <c r="J40" s="87">
        <v>-5.7308265840180113</v>
      </c>
      <c r="K40" s="112"/>
      <c r="L40" s="112"/>
      <c r="M40" s="112"/>
      <c r="N40" s="112"/>
      <c r="O40" s="112"/>
      <c r="P40" s="112"/>
      <c r="Q40" s="132">
        <v>28222</v>
      </c>
      <c r="R40" s="132">
        <v>34201</v>
      </c>
      <c r="S40" s="132">
        <v>160</v>
      </c>
      <c r="T40" s="132">
        <v>162</v>
      </c>
      <c r="U40" s="132">
        <v>166</v>
      </c>
      <c r="V40" s="132">
        <v>183</v>
      </c>
      <c r="W40" s="132">
        <v>151</v>
      </c>
      <c r="X40" s="132">
        <v>136</v>
      </c>
      <c r="Y40" s="132">
        <v>164</v>
      </c>
      <c r="Z40" s="132">
        <v>157</v>
      </c>
      <c r="AA40" s="132">
        <v>144</v>
      </c>
      <c r="AB40" s="134">
        <v>134</v>
      </c>
      <c r="AC40" s="131">
        <v>149</v>
      </c>
      <c r="AD40" s="131">
        <v>149</v>
      </c>
      <c r="AE40" s="131">
        <v>143</v>
      </c>
      <c r="AF40" s="135">
        <v>158</v>
      </c>
      <c r="AG40" s="131">
        <v>145</v>
      </c>
      <c r="AH40" s="135">
        <v>157</v>
      </c>
      <c r="AI40" s="131">
        <v>167</v>
      </c>
      <c r="AJ40" s="132">
        <v>170</v>
      </c>
      <c r="AK40" s="132">
        <v>177</v>
      </c>
      <c r="AL40" s="132">
        <v>185</v>
      </c>
      <c r="AM40" s="132">
        <v>204</v>
      </c>
      <c r="AN40" s="132">
        <v>207</v>
      </c>
      <c r="AO40" s="132">
        <v>189</v>
      </c>
      <c r="AP40" s="132">
        <v>207</v>
      </c>
      <c r="AQ40" s="132">
        <v>210</v>
      </c>
      <c r="AR40" s="132">
        <v>233</v>
      </c>
      <c r="AS40" s="132">
        <v>240</v>
      </c>
      <c r="AT40" s="132">
        <v>225</v>
      </c>
      <c r="AU40" s="132">
        <v>224</v>
      </c>
      <c r="AV40" s="132">
        <v>214</v>
      </c>
      <c r="AW40" s="132">
        <v>166</v>
      </c>
      <c r="AX40" s="132">
        <v>165</v>
      </c>
      <c r="AY40" s="132">
        <v>181</v>
      </c>
      <c r="AZ40" s="132">
        <v>179</v>
      </c>
      <c r="BA40" s="132">
        <v>159</v>
      </c>
      <c r="BB40" s="132">
        <v>172</v>
      </c>
      <c r="BC40" s="132">
        <v>150</v>
      </c>
      <c r="BD40" s="132">
        <v>141</v>
      </c>
      <c r="BE40" s="132">
        <v>118</v>
      </c>
      <c r="BF40" s="132">
        <v>146</v>
      </c>
      <c r="BG40" s="132">
        <v>133</v>
      </c>
      <c r="BH40" s="132">
        <v>140</v>
      </c>
      <c r="BI40" s="132">
        <v>143</v>
      </c>
      <c r="BJ40" s="132">
        <v>148</v>
      </c>
      <c r="BK40" s="132">
        <v>157</v>
      </c>
      <c r="BL40" s="132">
        <v>181</v>
      </c>
      <c r="BM40" s="132">
        <v>155</v>
      </c>
      <c r="BN40" s="132">
        <v>173</v>
      </c>
      <c r="BO40" s="132">
        <v>186</v>
      </c>
      <c r="BP40" s="132">
        <v>195</v>
      </c>
      <c r="BQ40" s="132">
        <v>193</v>
      </c>
      <c r="BR40" s="132">
        <v>187</v>
      </c>
      <c r="BS40" s="132">
        <v>199</v>
      </c>
      <c r="BT40" s="132">
        <v>207</v>
      </c>
      <c r="BU40" s="132">
        <v>227</v>
      </c>
      <c r="BV40" s="132">
        <v>236</v>
      </c>
      <c r="BW40" s="132">
        <v>220</v>
      </c>
      <c r="BX40" s="132">
        <v>222</v>
      </c>
      <c r="BY40" s="132">
        <v>208</v>
      </c>
      <c r="BZ40" s="132">
        <v>257</v>
      </c>
      <c r="CA40" s="132">
        <v>163</v>
      </c>
      <c r="CB40" s="132">
        <v>186</v>
      </c>
      <c r="CC40" s="132">
        <v>181</v>
      </c>
      <c r="CD40" s="132">
        <v>184</v>
      </c>
      <c r="CE40" s="132">
        <v>167</v>
      </c>
      <c r="CF40" s="132">
        <v>165</v>
      </c>
      <c r="CG40" s="132">
        <v>148</v>
      </c>
      <c r="CH40" s="132">
        <v>125</v>
      </c>
      <c r="CI40" s="132">
        <v>133</v>
      </c>
      <c r="CJ40" s="132">
        <v>136</v>
      </c>
      <c r="CK40" s="132">
        <v>131</v>
      </c>
      <c r="CL40" s="132">
        <v>127</v>
      </c>
      <c r="CM40" s="132">
        <v>136</v>
      </c>
      <c r="CN40" s="132">
        <v>151</v>
      </c>
      <c r="CO40" s="132">
        <v>175</v>
      </c>
      <c r="CP40" s="132">
        <v>129</v>
      </c>
      <c r="CQ40" s="132">
        <v>162</v>
      </c>
      <c r="CR40" s="132">
        <v>176</v>
      </c>
      <c r="CS40" s="132">
        <v>200</v>
      </c>
      <c r="CT40" s="132">
        <v>188</v>
      </c>
      <c r="CU40" s="132">
        <v>178</v>
      </c>
      <c r="CV40" s="132">
        <v>188</v>
      </c>
      <c r="CW40" s="132">
        <v>211</v>
      </c>
      <c r="CX40" s="132">
        <v>220</v>
      </c>
      <c r="CY40" s="132">
        <v>231</v>
      </c>
      <c r="CZ40" s="132">
        <v>217</v>
      </c>
      <c r="DA40" s="132">
        <v>219</v>
      </c>
      <c r="DB40" s="132">
        <v>208</v>
      </c>
      <c r="DC40" s="132">
        <v>248</v>
      </c>
      <c r="DD40" s="132">
        <v>207</v>
      </c>
      <c r="DE40" s="132">
        <v>163</v>
      </c>
      <c r="DF40" s="132">
        <v>164</v>
      </c>
      <c r="DG40" s="132">
        <v>174</v>
      </c>
      <c r="DH40" s="132">
        <v>181</v>
      </c>
      <c r="DI40" s="132">
        <v>155</v>
      </c>
      <c r="DJ40" s="132">
        <v>154</v>
      </c>
      <c r="DK40" s="132">
        <v>157</v>
      </c>
      <c r="DL40" s="132">
        <v>149</v>
      </c>
      <c r="DM40" s="132">
        <v>131</v>
      </c>
      <c r="DN40" s="132">
        <v>140</v>
      </c>
      <c r="DO40" s="132">
        <v>141</v>
      </c>
      <c r="DP40" s="132">
        <v>145</v>
      </c>
      <c r="DQ40" s="132">
        <v>143</v>
      </c>
      <c r="DR40" s="132">
        <v>153</v>
      </c>
      <c r="DS40" s="132">
        <v>151</v>
      </c>
      <c r="DT40" s="132">
        <v>169</v>
      </c>
      <c r="DU40" s="132">
        <v>161</v>
      </c>
      <c r="DV40" s="132">
        <v>172</v>
      </c>
      <c r="DW40" s="132">
        <v>182</v>
      </c>
      <c r="DX40" s="132">
        <v>190</v>
      </c>
      <c r="DY40" s="132">
        <v>199</v>
      </c>
      <c r="DZ40" s="132">
        <v>197</v>
      </c>
      <c r="EA40" s="132">
        <v>194</v>
      </c>
      <c r="EB40" s="132">
        <v>207</v>
      </c>
      <c r="EC40" s="132">
        <v>219</v>
      </c>
      <c r="ED40" s="132">
        <v>235</v>
      </c>
      <c r="EE40" s="132">
        <v>230</v>
      </c>
      <c r="EF40" s="132">
        <v>224</v>
      </c>
      <c r="EG40" s="132">
        <v>216</v>
      </c>
      <c r="EH40" s="132">
        <v>236</v>
      </c>
      <c r="EI40" s="132">
        <v>165</v>
      </c>
      <c r="EJ40" s="132">
        <v>176</v>
      </c>
      <c r="EK40" s="132">
        <v>181</v>
      </c>
      <c r="EL40" s="132">
        <v>182</v>
      </c>
      <c r="EM40" s="132">
        <v>163</v>
      </c>
      <c r="EN40" s="132">
        <v>169</v>
      </c>
      <c r="EO40" s="132">
        <v>149</v>
      </c>
      <c r="EP40" s="132">
        <v>133</v>
      </c>
      <c r="EQ40" s="132">
        <v>126</v>
      </c>
      <c r="ER40" s="132">
        <v>141</v>
      </c>
      <c r="ES40" s="132">
        <v>132</v>
      </c>
      <c r="ET40" s="132">
        <v>134</v>
      </c>
      <c r="EU40" s="132">
        <v>140</v>
      </c>
      <c r="EV40" s="132">
        <v>150</v>
      </c>
      <c r="EW40" s="132">
        <v>166</v>
      </c>
      <c r="EX40" s="132">
        <v>155</v>
      </c>
      <c r="EY40" s="132">
        <v>159</v>
      </c>
      <c r="EZ40" s="132">
        <v>175</v>
      </c>
      <c r="FA40" s="132">
        <v>193</v>
      </c>
      <c r="FB40" s="132">
        <v>192</v>
      </c>
      <c r="FC40" s="132">
        <v>186</v>
      </c>
      <c r="FD40" s="132">
        <v>188</v>
      </c>
      <c r="FE40" s="132">
        <v>205</v>
      </c>
      <c r="FF40" s="132">
        <v>214</v>
      </c>
      <c r="FG40" s="132">
        <v>229</v>
      </c>
      <c r="FH40" s="132">
        <v>227</v>
      </c>
      <c r="FI40" s="132">
        <v>220</v>
      </c>
      <c r="FJ40" s="132">
        <v>215</v>
      </c>
      <c r="FK40" s="132">
        <v>228</v>
      </c>
      <c r="FL40" s="132">
        <v>232</v>
      </c>
      <c r="FM40" s="132">
        <v>0</v>
      </c>
      <c r="FN40" s="132">
        <v>0</v>
      </c>
      <c r="FO40" s="132">
        <v>1</v>
      </c>
      <c r="FP40" s="132">
        <v>0</v>
      </c>
      <c r="FQ40" s="132">
        <v>1</v>
      </c>
      <c r="FR40" s="132">
        <v>2</v>
      </c>
      <c r="FS40" s="132">
        <v>2</v>
      </c>
      <c r="FT40" s="132">
        <v>3</v>
      </c>
      <c r="FU40" s="132">
        <v>6</v>
      </c>
      <c r="FV40" s="132">
        <v>2</v>
      </c>
      <c r="FW40" s="132">
        <v>5</v>
      </c>
      <c r="FX40" s="132">
        <v>7</v>
      </c>
      <c r="FY40" s="132">
        <v>11</v>
      </c>
      <c r="FZ40" s="132">
        <v>20</v>
      </c>
      <c r="GA40" s="132">
        <v>21</v>
      </c>
      <c r="GB40" s="132">
        <v>17</v>
      </c>
      <c r="GC40" s="132">
        <v>19</v>
      </c>
      <c r="GD40" s="132">
        <v>36</v>
      </c>
      <c r="GE40" s="132">
        <v>22</v>
      </c>
      <c r="GF40" s="132">
        <v>25</v>
      </c>
      <c r="GG40" s="132">
        <v>17</v>
      </c>
      <c r="GH40" s="132">
        <v>24</v>
      </c>
      <c r="GI40" s="132">
        <v>13</v>
      </c>
      <c r="GJ40" s="132">
        <v>15</v>
      </c>
      <c r="GK40" s="132">
        <v>18</v>
      </c>
      <c r="GL40" s="132">
        <v>4</v>
      </c>
      <c r="GM40" s="132">
        <v>7</v>
      </c>
      <c r="GN40" s="132">
        <v>10</v>
      </c>
      <c r="GO40" s="132">
        <v>1</v>
      </c>
      <c r="GP40" s="132">
        <v>3</v>
      </c>
      <c r="GQ40" s="132">
        <v>0</v>
      </c>
      <c r="GR40" s="132">
        <v>1</v>
      </c>
      <c r="GS40" s="132">
        <v>0</v>
      </c>
      <c r="GT40" s="132">
        <v>1</v>
      </c>
      <c r="GU40" s="132">
        <v>1</v>
      </c>
      <c r="GV40" s="132">
        <v>0</v>
      </c>
      <c r="GW40" s="132">
        <v>1</v>
      </c>
      <c r="GX40" s="132">
        <v>4</v>
      </c>
      <c r="GY40" s="132">
        <v>4</v>
      </c>
      <c r="GZ40" s="132">
        <v>7</v>
      </c>
      <c r="HA40" s="132">
        <v>8</v>
      </c>
      <c r="HB40" s="132">
        <v>13</v>
      </c>
      <c r="HC40" s="132">
        <v>13</v>
      </c>
      <c r="HD40" s="132">
        <v>17</v>
      </c>
      <c r="HE40" s="132">
        <v>19</v>
      </c>
      <c r="HF40" s="132">
        <v>19</v>
      </c>
      <c r="HG40" s="132">
        <v>18</v>
      </c>
      <c r="HH40" s="132">
        <v>25</v>
      </c>
      <c r="HI40" s="132">
        <v>26</v>
      </c>
      <c r="HJ40" s="132">
        <v>26</v>
      </c>
      <c r="HK40" s="132">
        <v>13</v>
      </c>
      <c r="HL40" s="132">
        <v>27</v>
      </c>
      <c r="HM40" s="132">
        <v>21</v>
      </c>
      <c r="HN40" s="132">
        <v>7</v>
      </c>
      <c r="HO40" s="132">
        <v>12</v>
      </c>
      <c r="HP40" s="132">
        <v>6</v>
      </c>
      <c r="HQ40" s="132">
        <v>5</v>
      </c>
      <c r="HR40" s="132">
        <v>3</v>
      </c>
      <c r="HS40" s="132">
        <v>2</v>
      </c>
      <c r="HT40" s="132">
        <v>2</v>
      </c>
      <c r="HU40" s="60">
        <v>0</v>
      </c>
      <c r="HV40" s="60">
        <v>0</v>
      </c>
      <c r="HW40" s="60">
        <v>5.7471264367816091E-3</v>
      </c>
      <c r="HX40" s="60">
        <v>0</v>
      </c>
      <c r="HY40" s="60">
        <v>6.4516129032258064E-3</v>
      </c>
      <c r="HZ40" s="60">
        <v>1.2987012987012988E-2</v>
      </c>
      <c r="IA40" s="60">
        <v>1.2738853503184714E-2</v>
      </c>
      <c r="IB40" s="60">
        <v>2.0134228187919462E-2</v>
      </c>
      <c r="IC40" s="60">
        <v>4.5801526717557252E-2</v>
      </c>
      <c r="ID40" s="60">
        <v>1.4285714285714285E-2</v>
      </c>
      <c r="IE40" s="60">
        <v>3.5460992907801421E-2</v>
      </c>
      <c r="IF40" s="60">
        <v>4.8275862068965517E-2</v>
      </c>
      <c r="IG40" s="60">
        <v>7.6923076923076927E-2</v>
      </c>
      <c r="IH40" s="60">
        <v>0.13071895424836602</v>
      </c>
      <c r="II40" s="60">
        <v>0.13907284768211919</v>
      </c>
      <c r="IJ40" s="60">
        <v>0.10059171597633136</v>
      </c>
      <c r="IK40" s="60">
        <v>0.11801242236024845</v>
      </c>
      <c r="IL40" s="60">
        <v>0.20930232558139536</v>
      </c>
      <c r="IM40" s="60">
        <v>0.12087912087912088</v>
      </c>
      <c r="IN40" s="60">
        <v>0.13157894736842105</v>
      </c>
      <c r="IO40" s="60">
        <v>8.5427135678391955E-2</v>
      </c>
      <c r="IP40" s="60">
        <v>0.12182741116751269</v>
      </c>
      <c r="IQ40" s="60">
        <v>6.7010309278350513E-2</v>
      </c>
      <c r="IR40" s="60">
        <v>7.2463768115942032E-2</v>
      </c>
      <c r="IS40" s="60">
        <v>8.2191780821917804E-2</v>
      </c>
      <c r="IT40" s="60">
        <v>1.7021276595744681E-2</v>
      </c>
      <c r="IU40" s="60">
        <v>3.0434782608695653E-2</v>
      </c>
      <c r="IV40" s="60">
        <v>4.4642857142857144E-2</v>
      </c>
      <c r="IW40" s="60">
        <v>4.6296296296296294E-3</v>
      </c>
      <c r="IX40" s="60">
        <v>1.2711864406779662E-2</v>
      </c>
      <c r="IY40" s="60">
        <v>0</v>
      </c>
      <c r="IZ40" s="60">
        <v>5.6662940884252364E-3</v>
      </c>
      <c r="JA40" s="60">
        <v>0</v>
      </c>
      <c r="JB40" s="60">
        <v>5.4794931844112174E-3</v>
      </c>
      <c r="JC40" s="60">
        <v>6.1182071138824639E-3</v>
      </c>
      <c r="JD40" s="60">
        <v>0</v>
      </c>
      <c r="JE40" s="60">
        <v>6.6930722118311511E-3</v>
      </c>
      <c r="JF40" s="60">
        <v>2.9993015325198241E-2</v>
      </c>
      <c r="JG40" s="60">
        <v>3.1659293954375917E-2</v>
      </c>
      <c r="JH40" s="60">
        <v>4.9509746928651711E-2</v>
      </c>
      <c r="JI40" s="60">
        <v>6.0440470276535853E-2</v>
      </c>
      <c r="JJ40" s="60">
        <v>9.6749857271021936E-2</v>
      </c>
      <c r="JK40" s="60">
        <v>9.2603434816549576E-2</v>
      </c>
      <c r="JL40" s="60">
        <v>0.11302367941712203</v>
      </c>
      <c r="JM40" s="60">
        <v>0.11414510501020475</v>
      </c>
      <c r="JN40" s="60">
        <v>0.12224572536576767</v>
      </c>
      <c r="JO40" s="60">
        <v>0.11289823693164244</v>
      </c>
      <c r="JP40" s="60">
        <v>0.14246682279469164</v>
      </c>
      <c r="JQ40" s="60">
        <v>0.13434695206546052</v>
      </c>
      <c r="JR40" s="60">
        <v>0.13504667577413479</v>
      </c>
      <c r="JS40" s="60">
        <v>6.9701510076972784E-2</v>
      </c>
      <c r="JT40" s="60">
        <v>0.14322462504359959</v>
      </c>
      <c r="JU40" s="60">
        <v>0.10215913634546181</v>
      </c>
      <c r="JV40" s="60">
        <v>3.2620908023083595E-2</v>
      </c>
      <c r="JW40" s="60">
        <v>5.2258572553511344E-2</v>
      </c>
      <c r="JX40" s="60">
        <v>2.6359500252762333E-2</v>
      </c>
      <c r="JY40" s="60">
        <v>2.2665176353700946E-2</v>
      </c>
      <c r="JZ40" s="60">
        <v>1.3915364086923371E-2</v>
      </c>
      <c r="KA40" s="60">
        <v>8.7479628031828204E-3</v>
      </c>
      <c r="KB40" s="60">
        <v>8.5971358583003584E-3</v>
      </c>
    </row>
    <row r="41" spans="1:288">
      <c r="A41" s="50" t="s">
        <v>69</v>
      </c>
      <c r="B41" s="77">
        <v>0</v>
      </c>
      <c r="C41" s="78">
        <v>0</v>
      </c>
      <c r="D41" s="77">
        <v>231</v>
      </c>
      <c r="E41" s="78">
        <v>9.2991425465963538</v>
      </c>
      <c r="F41" s="78">
        <v>1.6706441478933884</v>
      </c>
      <c r="G41" s="77">
        <v>314</v>
      </c>
      <c r="H41" s="78">
        <v>12.6403928988366</v>
      </c>
      <c r="I41" s="86">
        <v>-83</v>
      </c>
      <c r="J41" s="87">
        <v>-3.3412503522402477</v>
      </c>
      <c r="K41" s="112"/>
      <c r="L41" s="112"/>
      <c r="M41" s="112"/>
      <c r="N41" s="112"/>
      <c r="O41" s="112"/>
      <c r="P41" s="112"/>
      <c r="Q41" s="132">
        <v>20527</v>
      </c>
      <c r="R41" s="132">
        <v>24841</v>
      </c>
      <c r="S41" s="132">
        <v>117</v>
      </c>
      <c r="T41" s="132">
        <v>108</v>
      </c>
      <c r="U41" s="132">
        <v>116</v>
      </c>
      <c r="V41" s="132">
        <v>116</v>
      </c>
      <c r="W41" s="132">
        <v>110</v>
      </c>
      <c r="X41" s="132">
        <v>119</v>
      </c>
      <c r="Y41" s="132">
        <v>134</v>
      </c>
      <c r="Z41" s="132">
        <v>132</v>
      </c>
      <c r="AA41" s="132">
        <v>110</v>
      </c>
      <c r="AB41" s="134">
        <v>122</v>
      </c>
      <c r="AC41" s="131">
        <v>132</v>
      </c>
      <c r="AD41" s="131">
        <v>137</v>
      </c>
      <c r="AE41" s="131">
        <v>115</v>
      </c>
      <c r="AF41" s="135">
        <v>146</v>
      </c>
      <c r="AG41" s="131">
        <v>128</v>
      </c>
      <c r="AH41" s="135">
        <v>157</v>
      </c>
      <c r="AI41" s="131">
        <v>146</v>
      </c>
      <c r="AJ41" s="132">
        <v>136</v>
      </c>
      <c r="AK41" s="132">
        <v>142</v>
      </c>
      <c r="AL41" s="132">
        <v>104</v>
      </c>
      <c r="AM41" s="132">
        <v>146</v>
      </c>
      <c r="AN41" s="132">
        <v>143</v>
      </c>
      <c r="AO41" s="132">
        <v>166</v>
      </c>
      <c r="AP41" s="132">
        <v>143</v>
      </c>
      <c r="AQ41" s="132">
        <v>172</v>
      </c>
      <c r="AR41" s="132">
        <v>154</v>
      </c>
      <c r="AS41" s="132">
        <v>159</v>
      </c>
      <c r="AT41" s="132">
        <v>160</v>
      </c>
      <c r="AU41" s="132">
        <v>144</v>
      </c>
      <c r="AV41" s="132">
        <v>159</v>
      </c>
      <c r="AW41" s="132">
        <v>105</v>
      </c>
      <c r="AX41" s="132">
        <v>109</v>
      </c>
      <c r="AY41" s="132">
        <v>121</v>
      </c>
      <c r="AZ41" s="132">
        <v>117</v>
      </c>
      <c r="BA41" s="132">
        <v>123</v>
      </c>
      <c r="BB41" s="132">
        <v>153</v>
      </c>
      <c r="BC41" s="132">
        <v>144</v>
      </c>
      <c r="BD41" s="132">
        <v>110</v>
      </c>
      <c r="BE41" s="132">
        <v>120</v>
      </c>
      <c r="BF41" s="132">
        <v>127</v>
      </c>
      <c r="BG41" s="132">
        <v>149</v>
      </c>
      <c r="BH41" s="132">
        <v>111</v>
      </c>
      <c r="BI41" s="132">
        <v>142</v>
      </c>
      <c r="BJ41" s="132">
        <v>117</v>
      </c>
      <c r="BK41" s="132">
        <v>150</v>
      </c>
      <c r="BL41" s="132">
        <v>132</v>
      </c>
      <c r="BM41" s="132">
        <v>138</v>
      </c>
      <c r="BN41" s="132">
        <v>146</v>
      </c>
      <c r="BO41" s="132">
        <v>113</v>
      </c>
      <c r="BP41" s="132">
        <v>147</v>
      </c>
      <c r="BQ41" s="132">
        <v>147</v>
      </c>
      <c r="BR41" s="132">
        <v>160</v>
      </c>
      <c r="BS41" s="132">
        <v>144</v>
      </c>
      <c r="BT41" s="132">
        <v>176</v>
      </c>
      <c r="BU41" s="132">
        <v>152</v>
      </c>
      <c r="BV41" s="132">
        <v>156</v>
      </c>
      <c r="BW41" s="132">
        <v>164</v>
      </c>
      <c r="BX41" s="132">
        <v>150</v>
      </c>
      <c r="BY41" s="132">
        <v>160</v>
      </c>
      <c r="BZ41" s="132">
        <v>184</v>
      </c>
      <c r="CA41" s="132">
        <v>105</v>
      </c>
      <c r="CB41" s="132">
        <v>115</v>
      </c>
      <c r="CC41" s="132">
        <v>126</v>
      </c>
      <c r="CD41" s="132">
        <v>129</v>
      </c>
      <c r="CE41" s="132">
        <v>135</v>
      </c>
      <c r="CF41" s="132">
        <v>145</v>
      </c>
      <c r="CG41" s="132">
        <v>107</v>
      </c>
      <c r="CH41" s="132">
        <v>126</v>
      </c>
      <c r="CI41" s="132">
        <v>133</v>
      </c>
      <c r="CJ41" s="132">
        <v>142</v>
      </c>
      <c r="CK41" s="132">
        <v>118</v>
      </c>
      <c r="CL41" s="132">
        <v>141</v>
      </c>
      <c r="CM41" s="132">
        <v>126</v>
      </c>
      <c r="CN41" s="132">
        <v>145</v>
      </c>
      <c r="CO41" s="132">
        <v>131</v>
      </c>
      <c r="CP41" s="132">
        <v>134</v>
      </c>
      <c r="CQ41" s="132">
        <v>133</v>
      </c>
      <c r="CR41" s="132">
        <v>116</v>
      </c>
      <c r="CS41" s="132">
        <v>135</v>
      </c>
      <c r="CT41" s="132">
        <v>140</v>
      </c>
      <c r="CU41" s="132">
        <v>156</v>
      </c>
      <c r="CV41" s="132">
        <v>140</v>
      </c>
      <c r="CW41" s="132">
        <v>165</v>
      </c>
      <c r="CX41" s="132">
        <v>154</v>
      </c>
      <c r="CY41" s="132">
        <v>153</v>
      </c>
      <c r="CZ41" s="132">
        <v>158</v>
      </c>
      <c r="DA41" s="132">
        <v>149</v>
      </c>
      <c r="DB41" s="132">
        <v>156</v>
      </c>
      <c r="DC41" s="132">
        <v>180</v>
      </c>
      <c r="DD41" s="132">
        <v>144</v>
      </c>
      <c r="DE41" s="132">
        <v>111</v>
      </c>
      <c r="DF41" s="132">
        <v>109</v>
      </c>
      <c r="DG41" s="132">
        <v>119</v>
      </c>
      <c r="DH41" s="132">
        <v>117</v>
      </c>
      <c r="DI41" s="132">
        <v>117</v>
      </c>
      <c r="DJ41" s="132">
        <v>136</v>
      </c>
      <c r="DK41" s="132">
        <v>139</v>
      </c>
      <c r="DL41" s="132">
        <v>121</v>
      </c>
      <c r="DM41" s="132">
        <v>115</v>
      </c>
      <c r="DN41" s="132">
        <v>125</v>
      </c>
      <c r="DO41" s="132">
        <v>141</v>
      </c>
      <c r="DP41" s="132">
        <v>124</v>
      </c>
      <c r="DQ41" s="132">
        <v>129</v>
      </c>
      <c r="DR41" s="132">
        <v>132</v>
      </c>
      <c r="DS41" s="132">
        <v>139</v>
      </c>
      <c r="DT41" s="132">
        <v>145</v>
      </c>
      <c r="DU41" s="132">
        <v>142</v>
      </c>
      <c r="DV41" s="132">
        <v>141</v>
      </c>
      <c r="DW41" s="132">
        <v>128</v>
      </c>
      <c r="DX41" s="132">
        <v>126</v>
      </c>
      <c r="DY41" s="132">
        <v>147</v>
      </c>
      <c r="DZ41" s="132">
        <v>152</v>
      </c>
      <c r="EA41" s="132">
        <v>155</v>
      </c>
      <c r="EB41" s="132">
        <v>160</v>
      </c>
      <c r="EC41" s="132">
        <v>162</v>
      </c>
      <c r="ED41" s="132">
        <v>155</v>
      </c>
      <c r="EE41" s="132">
        <v>162</v>
      </c>
      <c r="EF41" s="132">
        <v>155</v>
      </c>
      <c r="EG41" s="132">
        <v>152</v>
      </c>
      <c r="EH41" s="132">
        <v>172</v>
      </c>
      <c r="EI41" s="132">
        <v>105</v>
      </c>
      <c r="EJ41" s="132">
        <v>112</v>
      </c>
      <c r="EK41" s="132">
        <v>124</v>
      </c>
      <c r="EL41" s="132">
        <v>123</v>
      </c>
      <c r="EM41" s="132">
        <v>129</v>
      </c>
      <c r="EN41" s="132">
        <v>149</v>
      </c>
      <c r="EO41" s="132">
        <v>126</v>
      </c>
      <c r="EP41" s="132">
        <v>118</v>
      </c>
      <c r="EQ41" s="132">
        <v>127</v>
      </c>
      <c r="ER41" s="132">
        <v>135</v>
      </c>
      <c r="ES41" s="132">
        <v>134</v>
      </c>
      <c r="ET41" s="132">
        <v>126</v>
      </c>
      <c r="EU41" s="132">
        <v>134</v>
      </c>
      <c r="EV41" s="132">
        <v>131</v>
      </c>
      <c r="EW41" s="132">
        <v>141</v>
      </c>
      <c r="EX41" s="132">
        <v>133</v>
      </c>
      <c r="EY41" s="132">
        <v>136</v>
      </c>
      <c r="EZ41" s="132">
        <v>131</v>
      </c>
      <c r="FA41" s="132">
        <v>124</v>
      </c>
      <c r="FB41" s="132">
        <v>144</v>
      </c>
      <c r="FC41" s="132">
        <v>152</v>
      </c>
      <c r="FD41" s="132">
        <v>150</v>
      </c>
      <c r="FE41" s="132">
        <v>155</v>
      </c>
      <c r="FF41" s="132">
        <v>165</v>
      </c>
      <c r="FG41" s="132">
        <v>153</v>
      </c>
      <c r="FH41" s="132">
        <v>157</v>
      </c>
      <c r="FI41" s="132">
        <v>157</v>
      </c>
      <c r="FJ41" s="132">
        <v>153</v>
      </c>
      <c r="FK41" s="132">
        <v>170</v>
      </c>
      <c r="FL41" s="132">
        <v>164</v>
      </c>
      <c r="FM41" s="132">
        <v>0</v>
      </c>
      <c r="FN41" s="132">
        <v>0</v>
      </c>
      <c r="FO41" s="132">
        <v>1</v>
      </c>
      <c r="FP41" s="132">
        <v>0</v>
      </c>
      <c r="FQ41" s="132">
        <v>1</v>
      </c>
      <c r="FR41" s="132">
        <v>4</v>
      </c>
      <c r="FS41" s="132">
        <v>7</v>
      </c>
      <c r="FT41" s="132">
        <v>5</v>
      </c>
      <c r="FU41" s="132">
        <v>3</v>
      </c>
      <c r="FV41" s="132">
        <v>9</v>
      </c>
      <c r="FW41" s="132">
        <v>8</v>
      </c>
      <c r="FX41" s="132">
        <v>8</v>
      </c>
      <c r="FY41" s="132">
        <v>13</v>
      </c>
      <c r="FZ41" s="132">
        <v>17</v>
      </c>
      <c r="GA41" s="132">
        <v>18</v>
      </c>
      <c r="GB41" s="132">
        <v>21</v>
      </c>
      <c r="GC41" s="132">
        <v>12</v>
      </c>
      <c r="GD41" s="132">
        <v>14</v>
      </c>
      <c r="GE41" s="132">
        <v>14</v>
      </c>
      <c r="GF41" s="132">
        <v>17</v>
      </c>
      <c r="GG41" s="132">
        <v>11</v>
      </c>
      <c r="GH41" s="132">
        <v>11</v>
      </c>
      <c r="GI41" s="132">
        <v>11</v>
      </c>
      <c r="GJ41" s="132">
        <v>7</v>
      </c>
      <c r="GK41" s="132">
        <v>8</v>
      </c>
      <c r="GL41" s="132">
        <v>4</v>
      </c>
      <c r="GM41" s="132">
        <v>4</v>
      </c>
      <c r="GN41" s="132">
        <v>2</v>
      </c>
      <c r="GO41" s="132">
        <v>1</v>
      </c>
      <c r="GP41" s="132">
        <v>0</v>
      </c>
      <c r="GQ41" s="132">
        <v>0</v>
      </c>
      <c r="GR41" s="132">
        <v>0</v>
      </c>
      <c r="GS41" s="132">
        <v>0</v>
      </c>
      <c r="GT41" s="132">
        <v>1</v>
      </c>
      <c r="GU41" s="132">
        <v>2</v>
      </c>
      <c r="GV41" s="132">
        <v>1</v>
      </c>
      <c r="GW41" s="132">
        <v>2</v>
      </c>
      <c r="GX41" s="132">
        <v>4</v>
      </c>
      <c r="GY41" s="132">
        <v>9</v>
      </c>
      <c r="GZ41" s="132">
        <v>6</v>
      </c>
      <c r="HA41" s="132">
        <v>8</v>
      </c>
      <c r="HB41" s="132">
        <v>5</v>
      </c>
      <c r="HC41" s="132">
        <v>9</v>
      </c>
      <c r="HD41" s="132">
        <v>13</v>
      </c>
      <c r="HE41" s="132">
        <v>21</v>
      </c>
      <c r="HF41" s="132">
        <v>12</v>
      </c>
      <c r="HG41" s="132">
        <v>9</v>
      </c>
      <c r="HH41" s="132">
        <v>11</v>
      </c>
      <c r="HI41" s="132">
        <v>12</v>
      </c>
      <c r="HJ41" s="132">
        <v>16</v>
      </c>
      <c r="HK41" s="132">
        <v>18</v>
      </c>
      <c r="HL41" s="132">
        <v>8</v>
      </c>
      <c r="HM41" s="132">
        <v>4</v>
      </c>
      <c r="HN41" s="132">
        <v>7</v>
      </c>
      <c r="HO41" s="132">
        <v>4</v>
      </c>
      <c r="HP41" s="132">
        <v>1</v>
      </c>
      <c r="HQ41" s="132">
        <v>2</v>
      </c>
      <c r="HR41" s="132">
        <v>2</v>
      </c>
      <c r="HS41" s="132">
        <v>1</v>
      </c>
      <c r="HT41" s="132">
        <v>1</v>
      </c>
      <c r="HU41" s="60">
        <v>0</v>
      </c>
      <c r="HV41" s="60">
        <v>0</v>
      </c>
      <c r="HW41" s="60">
        <v>8.4033613445378148E-3</v>
      </c>
      <c r="HX41" s="60">
        <v>0</v>
      </c>
      <c r="HY41" s="60">
        <v>8.5470085470085479E-3</v>
      </c>
      <c r="HZ41" s="60">
        <v>2.9411764705882353E-2</v>
      </c>
      <c r="IA41" s="60">
        <v>5.0359712230215826E-2</v>
      </c>
      <c r="IB41" s="60">
        <v>4.1322314049586778E-2</v>
      </c>
      <c r="IC41" s="60">
        <v>2.6086956521739129E-2</v>
      </c>
      <c r="ID41" s="60">
        <v>7.1999999999999995E-2</v>
      </c>
      <c r="IE41" s="60">
        <v>5.6737588652482268E-2</v>
      </c>
      <c r="IF41" s="60">
        <v>6.4516129032258063E-2</v>
      </c>
      <c r="IG41" s="60">
        <v>0.10077519379844961</v>
      </c>
      <c r="IH41" s="60">
        <v>0.12878787878787878</v>
      </c>
      <c r="II41" s="60">
        <v>0.12949640287769784</v>
      </c>
      <c r="IJ41" s="60">
        <v>0.14482758620689656</v>
      </c>
      <c r="IK41" s="60">
        <v>8.4507042253521125E-2</v>
      </c>
      <c r="IL41" s="60">
        <v>9.9290780141843976E-2</v>
      </c>
      <c r="IM41" s="60">
        <v>0.109375</v>
      </c>
      <c r="IN41" s="60">
        <v>0.13492063492063491</v>
      </c>
      <c r="IO41" s="60">
        <v>7.4829931972789115E-2</v>
      </c>
      <c r="IP41" s="60">
        <v>7.2368421052631582E-2</v>
      </c>
      <c r="IQ41" s="60">
        <v>7.0967741935483872E-2</v>
      </c>
      <c r="IR41" s="60">
        <v>4.3749999999999997E-2</v>
      </c>
      <c r="IS41" s="60">
        <v>4.9382716049382713E-2</v>
      </c>
      <c r="IT41" s="60">
        <v>2.5806451612903226E-2</v>
      </c>
      <c r="IU41" s="60">
        <v>2.4691358024691357E-2</v>
      </c>
      <c r="IV41" s="60">
        <v>1.2903225806451613E-2</v>
      </c>
      <c r="IW41" s="60">
        <v>6.5789473684210523E-3</v>
      </c>
      <c r="IX41" s="60">
        <v>0</v>
      </c>
      <c r="IY41" s="60">
        <v>0</v>
      </c>
      <c r="IZ41" s="60">
        <v>0</v>
      </c>
      <c r="JA41" s="60">
        <v>0</v>
      </c>
      <c r="JB41" s="60">
        <v>8.1078679639255413E-3</v>
      </c>
      <c r="JC41" s="60">
        <v>1.5461515652137077E-2</v>
      </c>
      <c r="JD41" s="60">
        <v>6.6930722118311511E-3</v>
      </c>
      <c r="JE41" s="60">
        <v>1.5829646977187958E-2</v>
      </c>
      <c r="JF41" s="60">
        <v>3.3805686764842087E-2</v>
      </c>
      <c r="JG41" s="60">
        <v>7.0672518394217121E-2</v>
      </c>
      <c r="JH41" s="60">
        <v>4.4323011536126292E-2</v>
      </c>
      <c r="JI41" s="60">
        <v>5.9538373705244271E-2</v>
      </c>
      <c r="JJ41" s="60">
        <v>3.9574117442969903E-2</v>
      </c>
      <c r="JK41" s="60">
        <v>6.6980670418399807E-2</v>
      </c>
      <c r="JL41" s="60">
        <v>9.8965502857381218E-2</v>
      </c>
      <c r="JM41" s="60">
        <v>0.14852924078595511</v>
      </c>
      <c r="JN41" s="60">
        <v>8.9979045975594724E-2</v>
      </c>
      <c r="JO41" s="60">
        <v>6.5995660559305697E-2</v>
      </c>
      <c r="JP41" s="60">
        <v>8.3740040879322575E-2</v>
      </c>
      <c r="JQ41" s="60">
        <v>9.6509783183500786E-2</v>
      </c>
      <c r="JR41" s="60">
        <v>0.11080752884031572</v>
      </c>
      <c r="JS41" s="60">
        <v>0.11809749784296807</v>
      </c>
      <c r="JT41" s="60">
        <v>5.318761384335155E-2</v>
      </c>
      <c r="JU41" s="60">
        <v>2.5735942182266876E-2</v>
      </c>
      <c r="JV41" s="60">
        <v>4.2308329193575099E-2</v>
      </c>
      <c r="JW41" s="60">
        <v>2.6072359727133114E-2</v>
      </c>
      <c r="JX41" s="60">
        <v>6.3520239462601371E-3</v>
      </c>
      <c r="JY41" s="60">
        <v>1.2704047892520274E-2</v>
      </c>
      <c r="JZ41" s="60">
        <v>1.3036179863566557E-2</v>
      </c>
      <c r="KA41" s="60">
        <v>5.8662809386049505E-3</v>
      </c>
      <c r="KB41" s="60">
        <v>6.080900972944156E-3</v>
      </c>
    </row>
    <row r="42" spans="1:288">
      <c r="A42" s="50" t="s">
        <v>70</v>
      </c>
      <c r="B42" s="77">
        <v>0</v>
      </c>
      <c r="C42" s="78">
        <v>0</v>
      </c>
      <c r="D42" s="77">
        <v>239</v>
      </c>
      <c r="E42" s="78">
        <v>8.452098878947556</v>
      </c>
      <c r="F42" s="78">
        <v>1.747737854007458</v>
      </c>
      <c r="G42" s="77">
        <v>404</v>
      </c>
      <c r="H42" s="78">
        <v>14.287229904162393</v>
      </c>
      <c r="I42" s="86">
        <v>-165</v>
      </c>
      <c r="J42" s="87">
        <v>-5.8351310252148396</v>
      </c>
      <c r="K42" s="112"/>
      <c r="L42" s="112"/>
      <c r="M42" s="112"/>
      <c r="N42" s="112"/>
      <c r="O42" s="112"/>
      <c r="P42" s="112"/>
      <c r="Q42" s="132">
        <v>23554</v>
      </c>
      <c r="R42" s="132">
        <v>28277</v>
      </c>
      <c r="S42" s="132">
        <v>147</v>
      </c>
      <c r="T42" s="132">
        <v>132</v>
      </c>
      <c r="U42" s="132">
        <v>139</v>
      </c>
      <c r="V42" s="132">
        <v>130</v>
      </c>
      <c r="W42" s="132">
        <v>135</v>
      </c>
      <c r="X42" s="132">
        <v>146</v>
      </c>
      <c r="Y42" s="132">
        <v>113</v>
      </c>
      <c r="Z42" s="132">
        <v>126</v>
      </c>
      <c r="AA42" s="132">
        <v>109</v>
      </c>
      <c r="AB42" s="134">
        <v>110</v>
      </c>
      <c r="AC42" s="131">
        <v>119</v>
      </c>
      <c r="AD42" s="131">
        <v>109</v>
      </c>
      <c r="AE42" s="131">
        <v>115</v>
      </c>
      <c r="AF42" s="135">
        <v>116</v>
      </c>
      <c r="AG42" s="132">
        <v>105</v>
      </c>
      <c r="AH42" s="135">
        <v>115</v>
      </c>
      <c r="AI42" s="131">
        <v>136</v>
      </c>
      <c r="AJ42" s="132">
        <v>134</v>
      </c>
      <c r="AK42" s="132">
        <v>135</v>
      </c>
      <c r="AL42" s="132">
        <v>190</v>
      </c>
      <c r="AM42" s="132">
        <v>154</v>
      </c>
      <c r="AN42" s="132">
        <v>172</v>
      </c>
      <c r="AO42" s="132">
        <v>177</v>
      </c>
      <c r="AP42" s="132">
        <v>137</v>
      </c>
      <c r="AQ42" s="132">
        <v>174</v>
      </c>
      <c r="AR42" s="132">
        <v>194</v>
      </c>
      <c r="AS42" s="132">
        <v>176</v>
      </c>
      <c r="AT42" s="132">
        <v>182</v>
      </c>
      <c r="AU42" s="132">
        <v>164</v>
      </c>
      <c r="AV42" s="132">
        <v>187</v>
      </c>
      <c r="AW42" s="132">
        <v>130</v>
      </c>
      <c r="AX42" s="132">
        <v>139</v>
      </c>
      <c r="AY42" s="132">
        <v>130</v>
      </c>
      <c r="AZ42" s="132">
        <v>132</v>
      </c>
      <c r="BA42" s="132">
        <v>154</v>
      </c>
      <c r="BB42" s="132">
        <v>121</v>
      </c>
      <c r="BC42" s="132">
        <v>146</v>
      </c>
      <c r="BD42" s="132">
        <v>106</v>
      </c>
      <c r="BE42" s="132">
        <v>107</v>
      </c>
      <c r="BF42" s="132">
        <v>112</v>
      </c>
      <c r="BG42" s="132">
        <v>109</v>
      </c>
      <c r="BH42" s="132">
        <v>110</v>
      </c>
      <c r="BI42" s="132">
        <v>109</v>
      </c>
      <c r="BJ42" s="132">
        <v>104</v>
      </c>
      <c r="BK42" s="132">
        <v>117</v>
      </c>
      <c r="BL42" s="132">
        <v>130</v>
      </c>
      <c r="BM42" s="132">
        <v>129</v>
      </c>
      <c r="BN42" s="132">
        <v>130</v>
      </c>
      <c r="BO42" s="132">
        <v>178</v>
      </c>
      <c r="BP42" s="132">
        <v>144</v>
      </c>
      <c r="BQ42" s="132">
        <v>161</v>
      </c>
      <c r="BR42" s="132">
        <v>172</v>
      </c>
      <c r="BS42" s="132">
        <v>138</v>
      </c>
      <c r="BT42" s="132">
        <v>170</v>
      </c>
      <c r="BU42" s="132">
        <v>188</v>
      </c>
      <c r="BV42" s="132">
        <v>177</v>
      </c>
      <c r="BW42" s="132">
        <v>179</v>
      </c>
      <c r="BX42" s="132">
        <v>165</v>
      </c>
      <c r="BY42" s="132">
        <v>184</v>
      </c>
      <c r="BZ42" s="132">
        <v>159</v>
      </c>
      <c r="CA42" s="132">
        <v>142</v>
      </c>
      <c r="CB42" s="132">
        <v>134</v>
      </c>
      <c r="CC42" s="132">
        <v>128</v>
      </c>
      <c r="CD42" s="132">
        <v>153</v>
      </c>
      <c r="CE42" s="132">
        <v>130</v>
      </c>
      <c r="CF42" s="132">
        <v>158</v>
      </c>
      <c r="CG42" s="132">
        <v>107</v>
      </c>
      <c r="CH42" s="132">
        <v>105</v>
      </c>
      <c r="CI42" s="132">
        <v>111</v>
      </c>
      <c r="CJ42" s="132">
        <v>105</v>
      </c>
      <c r="CK42" s="132">
        <v>100</v>
      </c>
      <c r="CL42" s="132">
        <v>111</v>
      </c>
      <c r="CM42" s="132">
        <v>104</v>
      </c>
      <c r="CN42" s="132">
        <v>109</v>
      </c>
      <c r="CO42" s="132">
        <v>111</v>
      </c>
      <c r="CP42" s="132">
        <v>131</v>
      </c>
      <c r="CQ42" s="132">
        <v>127</v>
      </c>
      <c r="CR42" s="132">
        <v>168</v>
      </c>
      <c r="CS42" s="132">
        <v>137</v>
      </c>
      <c r="CT42" s="132">
        <v>152</v>
      </c>
      <c r="CU42" s="132">
        <v>158</v>
      </c>
      <c r="CV42" s="132">
        <v>126</v>
      </c>
      <c r="CW42" s="132">
        <v>163</v>
      </c>
      <c r="CX42" s="132">
        <v>188</v>
      </c>
      <c r="CY42" s="132">
        <v>172</v>
      </c>
      <c r="CZ42" s="132">
        <v>178</v>
      </c>
      <c r="DA42" s="132">
        <v>158</v>
      </c>
      <c r="DB42" s="132">
        <v>179</v>
      </c>
      <c r="DC42" s="132">
        <v>153</v>
      </c>
      <c r="DD42" s="132">
        <v>175</v>
      </c>
      <c r="DE42" s="132">
        <v>139</v>
      </c>
      <c r="DF42" s="132">
        <v>136</v>
      </c>
      <c r="DG42" s="132">
        <v>135</v>
      </c>
      <c r="DH42" s="132">
        <v>131</v>
      </c>
      <c r="DI42" s="132">
        <v>145</v>
      </c>
      <c r="DJ42" s="132">
        <v>134</v>
      </c>
      <c r="DK42" s="132">
        <v>130</v>
      </c>
      <c r="DL42" s="132">
        <v>116</v>
      </c>
      <c r="DM42" s="132">
        <v>108</v>
      </c>
      <c r="DN42" s="132">
        <v>111</v>
      </c>
      <c r="DO42" s="132">
        <v>114</v>
      </c>
      <c r="DP42" s="132">
        <v>110</v>
      </c>
      <c r="DQ42" s="132">
        <v>112</v>
      </c>
      <c r="DR42" s="132">
        <v>110</v>
      </c>
      <c r="DS42" s="132">
        <v>111</v>
      </c>
      <c r="DT42" s="132">
        <v>123</v>
      </c>
      <c r="DU42" s="132">
        <v>133</v>
      </c>
      <c r="DV42" s="132">
        <v>132</v>
      </c>
      <c r="DW42" s="132">
        <v>157</v>
      </c>
      <c r="DX42" s="132">
        <v>167</v>
      </c>
      <c r="DY42" s="132">
        <v>158</v>
      </c>
      <c r="DZ42" s="132">
        <v>172</v>
      </c>
      <c r="EA42" s="132">
        <v>158</v>
      </c>
      <c r="EB42" s="132">
        <v>154</v>
      </c>
      <c r="EC42" s="132">
        <v>181</v>
      </c>
      <c r="ED42" s="132">
        <v>186</v>
      </c>
      <c r="EE42" s="132">
        <v>178</v>
      </c>
      <c r="EF42" s="132">
        <v>174</v>
      </c>
      <c r="EG42" s="132">
        <v>174</v>
      </c>
      <c r="EH42" s="132">
        <v>173</v>
      </c>
      <c r="EI42" s="132">
        <v>136</v>
      </c>
      <c r="EJ42" s="132">
        <v>137</v>
      </c>
      <c r="EK42" s="132">
        <v>129</v>
      </c>
      <c r="EL42" s="132">
        <v>143</v>
      </c>
      <c r="EM42" s="132">
        <v>142</v>
      </c>
      <c r="EN42" s="132">
        <v>140</v>
      </c>
      <c r="EO42" s="132">
        <v>127</v>
      </c>
      <c r="EP42" s="132">
        <v>106</v>
      </c>
      <c r="EQ42" s="132">
        <v>109</v>
      </c>
      <c r="ER42" s="132">
        <v>109</v>
      </c>
      <c r="ES42" s="132">
        <v>105</v>
      </c>
      <c r="ET42" s="132">
        <v>111</v>
      </c>
      <c r="EU42" s="132">
        <v>107</v>
      </c>
      <c r="EV42" s="132">
        <v>107</v>
      </c>
      <c r="EW42" s="132">
        <v>114</v>
      </c>
      <c r="EX42" s="132">
        <v>131</v>
      </c>
      <c r="EY42" s="132">
        <v>128</v>
      </c>
      <c r="EZ42" s="132">
        <v>149</v>
      </c>
      <c r="FA42" s="132">
        <v>158</v>
      </c>
      <c r="FB42" s="132">
        <v>148</v>
      </c>
      <c r="FC42" s="132">
        <v>160</v>
      </c>
      <c r="FD42" s="132">
        <v>149</v>
      </c>
      <c r="FE42" s="132">
        <v>151</v>
      </c>
      <c r="FF42" s="132">
        <v>179</v>
      </c>
      <c r="FG42" s="132">
        <v>180</v>
      </c>
      <c r="FH42" s="132">
        <v>178</v>
      </c>
      <c r="FI42" s="132">
        <v>169</v>
      </c>
      <c r="FJ42" s="132">
        <v>172</v>
      </c>
      <c r="FK42" s="132">
        <v>169</v>
      </c>
      <c r="FL42" s="132">
        <v>167</v>
      </c>
      <c r="FM42" s="132">
        <v>0</v>
      </c>
      <c r="FN42" s="132">
        <v>1</v>
      </c>
      <c r="FO42" s="132">
        <v>0</v>
      </c>
      <c r="FP42" s="132">
        <v>0</v>
      </c>
      <c r="FQ42" s="132">
        <v>0</v>
      </c>
      <c r="FR42" s="132">
        <v>2</v>
      </c>
      <c r="FS42" s="132">
        <v>3</v>
      </c>
      <c r="FT42" s="132">
        <v>3</v>
      </c>
      <c r="FU42" s="132">
        <v>4</v>
      </c>
      <c r="FV42" s="132">
        <v>7</v>
      </c>
      <c r="FW42" s="132">
        <v>8</v>
      </c>
      <c r="FX42" s="132">
        <v>4</v>
      </c>
      <c r="FY42" s="132">
        <v>14</v>
      </c>
      <c r="FZ42" s="132">
        <v>16</v>
      </c>
      <c r="GA42" s="132">
        <v>22</v>
      </c>
      <c r="GB42" s="132">
        <v>12</v>
      </c>
      <c r="GC42" s="132">
        <v>19</v>
      </c>
      <c r="GD42" s="132">
        <v>9</v>
      </c>
      <c r="GE42" s="132">
        <v>19</v>
      </c>
      <c r="GF42" s="132">
        <v>22</v>
      </c>
      <c r="GG42" s="132">
        <v>18</v>
      </c>
      <c r="GH42" s="132">
        <v>23</v>
      </c>
      <c r="GI42" s="132">
        <v>8</v>
      </c>
      <c r="GJ42" s="132">
        <v>3</v>
      </c>
      <c r="GK42" s="132">
        <v>4</v>
      </c>
      <c r="GL42" s="132">
        <v>7</v>
      </c>
      <c r="GM42" s="132">
        <v>7</v>
      </c>
      <c r="GN42" s="132">
        <v>2</v>
      </c>
      <c r="GO42" s="132">
        <v>0</v>
      </c>
      <c r="GP42" s="132">
        <v>2</v>
      </c>
      <c r="GQ42" s="132">
        <v>0</v>
      </c>
      <c r="GR42" s="132">
        <v>0</v>
      </c>
      <c r="GS42" s="132">
        <v>0</v>
      </c>
      <c r="GT42" s="132">
        <v>0</v>
      </c>
      <c r="GU42" s="132">
        <v>2</v>
      </c>
      <c r="GV42" s="132">
        <v>1</v>
      </c>
      <c r="GW42" s="132">
        <v>1</v>
      </c>
      <c r="GX42" s="132">
        <v>4</v>
      </c>
      <c r="GY42" s="132">
        <v>6</v>
      </c>
      <c r="GZ42" s="132">
        <v>5</v>
      </c>
      <c r="HA42" s="132">
        <v>8</v>
      </c>
      <c r="HB42" s="132">
        <v>8</v>
      </c>
      <c r="HC42" s="132">
        <v>10</v>
      </c>
      <c r="HD42" s="132">
        <v>14</v>
      </c>
      <c r="HE42" s="132">
        <v>12</v>
      </c>
      <c r="HF42" s="132">
        <v>20</v>
      </c>
      <c r="HG42" s="132">
        <v>9</v>
      </c>
      <c r="HH42" s="132">
        <v>16</v>
      </c>
      <c r="HI42" s="132">
        <v>13</v>
      </c>
      <c r="HJ42" s="132">
        <v>24</v>
      </c>
      <c r="HK42" s="132">
        <v>15</v>
      </c>
      <c r="HL42" s="132">
        <v>13</v>
      </c>
      <c r="HM42" s="132">
        <v>9</v>
      </c>
      <c r="HN42" s="132">
        <v>6</v>
      </c>
      <c r="HO42" s="132">
        <v>5</v>
      </c>
      <c r="HP42" s="132">
        <v>5</v>
      </c>
      <c r="HQ42" s="132">
        <v>6</v>
      </c>
      <c r="HR42" s="132">
        <v>3</v>
      </c>
      <c r="HS42" s="132">
        <v>3</v>
      </c>
      <c r="HT42" s="132">
        <v>0</v>
      </c>
      <c r="HU42" s="60">
        <v>0</v>
      </c>
      <c r="HV42" s="60">
        <v>7.3529411764705881E-3</v>
      </c>
      <c r="HW42" s="60">
        <v>0</v>
      </c>
      <c r="HX42" s="60">
        <v>0</v>
      </c>
      <c r="HY42" s="60">
        <v>0</v>
      </c>
      <c r="HZ42" s="60">
        <v>1.4925373134328358E-2</v>
      </c>
      <c r="IA42" s="60">
        <v>2.3076923076923078E-2</v>
      </c>
      <c r="IB42" s="60">
        <v>2.5862068965517241E-2</v>
      </c>
      <c r="IC42" s="60">
        <v>3.7037037037037035E-2</v>
      </c>
      <c r="ID42" s="60">
        <v>6.3063063063063057E-2</v>
      </c>
      <c r="IE42" s="60">
        <v>7.0175438596491224E-2</v>
      </c>
      <c r="IF42" s="60">
        <v>3.6363636363636362E-2</v>
      </c>
      <c r="IG42" s="60">
        <v>0.125</v>
      </c>
      <c r="IH42" s="60">
        <v>0.14545454545454545</v>
      </c>
      <c r="II42" s="60">
        <v>0.1981981981981982</v>
      </c>
      <c r="IJ42" s="60">
        <v>9.7560975609756101E-2</v>
      </c>
      <c r="IK42" s="60">
        <v>0.14285714285714285</v>
      </c>
      <c r="IL42" s="60">
        <v>6.8181818181818177E-2</v>
      </c>
      <c r="IM42" s="60">
        <v>0.12101910828025478</v>
      </c>
      <c r="IN42" s="60">
        <v>0.1317365269461078</v>
      </c>
      <c r="IO42" s="60">
        <v>0.11392405063291139</v>
      </c>
      <c r="IP42" s="60">
        <v>0.13372093023255813</v>
      </c>
      <c r="IQ42" s="60">
        <v>5.0632911392405063E-2</v>
      </c>
      <c r="IR42" s="60">
        <v>1.948051948051948E-2</v>
      </c>
      <c r="IS42" s="60">
        <v>2.2099447513812154E-2</v>
      </c>
      <c r="IT42" s="60">
        <v>3.7634408602150539E-2</v>
      </c>
      <c r="IU42" s="60">
        <v>3.9325842696629212E-2</v>
      </c>
      <c r="IV42" s="60">
        <v>1.1494252873563218E-2</v>
      </c>
      <c r="IW42" s="60">
        <v>0</v>
      </c>
      <c r="IX42" s="60">
        <v>1.1560693641618497E-2</v>
      </c>
      <c r="IY42" s="60">
        <v>0</v>
      </c>
      <c r="IZ42" s="60">
        <v>0</v>
      </c>
      <c r="JA42" s="60">
        <v>0</v>
      </c>
      <c r="JB42" s="60">
        <v>0</v>
      </c>
      <c r="JC42" s="60">
        <v>1.4046024782575233E-2</v>
      </c>
      <c r="JD42" s="60">
        <v>7.1233411397345825E-3</v>
      </c>
      <c r="JE42" s="60">
        <v>7.8525020438019021E-3</v>
      </c>
      <c r="JF42" s="60">
        <v>3.7632745643880812E-2</v>
      </c>
      <c r="JG42" s="60">
        <v>5.4895473003459171E-2</v>
      </c>
      <c r="JH42" s="60">
        <v>4.5746227502882639E-2</v>
      </c>
      <c r="JI42" s="60">
        <v>7.5982305490502222E-2</v>
      </c>
      <c r="JJ42" s="60">
        <v>7.1875153842366951E-2</v>
      </c>
      <c r="JK42" s="60">
        <v>9.3202594351667431E-2</v>
      </c>
      <c r="JL42" s="60">
        <v>0.13048363209233438</v>
      </c>
      <c r="JM42" s="60">
        <v>0.10497555363819384</v>
      </c>
      <c r="JN42" s="60">
        <v>0.15225461978058649</v>
      </c>
      <c r="JO42" s="60">
        <v>7.0120389344262291E-2</v>
      </c>
      <c r="JP42" s="60">
        <v>0.10708915538929842</v>
      </c>
      <c r="JQ42" s="60">
        <v>8.2053676419727467E-2</v>
      </c>
      <c r="JR42" s="60">
        <v>0.16171909614532567</v>
      </c>
      <c r="JS42" s="60">
        <v>9.3493852459016397E-2</v>
      </c>
      <c r="JT42" s="60">
        <v>8.7009938753804958E-2</v>
      </c>
      <c r="JU42" s="60">
        <v>5.9439800238844862E-2</v>
      </c>
      <c r="JV42" s="60">
        <v>3.3427969594285192E-2</v>
      </c>
      <c r="JW42" s="60">
        <v>2.7701882210078931E-2</v>
      </c>
      <c r="JX42" s="60">
        <v>2.8013139313562963E-2</v>
      </c>
      <c r="JY42" s="60">
        <v>3.5405955960810941E-2</v>
      </c>
      <c r="JZ42" s="60">
        <v>1.7394205108654213E-2</v>
      </c>
      <c r="KA42" s="60">
        <v>1.770297798040547E-2</v>
      </c>
      <c r="KB42" s="60">
        <v>0</v>
      </c>
    </row>
    <row r="43" spans="1:288" ht="7.15" customHeight="1">
      <c r="A43" s="55"/>
      <c r="B43" s="65"/>
      <c r="C43" s="65"/>
      <c r="D43" s="65"/>
      <c r="E43" s="65"/>
      <c r="F43" s="78"/>
      <c r="G43" s="65"/>
      <c r="H43" s="65"/>
      <c r="I43" s="69"/>
      <c r="J43" s="69"/>
      <c r="K43" s="113"/>
      <c r="L43" s="113"/>
      <c r="M43" s="113"/>
      <c r="N43" s="113"/>
      <c r="O43" s="113"/>
      <c r="P43" s="113"/>
      <c r="Q43" s="60"/>
      <c r="R43" s="60"/>
      <c r="S43" s="91"/>
      <c r="T43" s="60"/>
      <c r="U43" s="60"/>
      <c r="V43" s="60"/>
      <c r="W43" s="60"/>
      <c r="X43" s="60"/>
      <c r="Y43" s="60"/>
      <c r="Z43" s="91"/>
      <c r="AA43" s="91"/>
      <c r="AB43" s="122"/>
      <c r="AC43" s="91"/>
      <c r="AD43" s="91"/>
      <c r="AE43" s="91"/>
      <c r="AF43" s="91"/>
      <c r="AG43" s="91"/>
      <c r="AH43" s="91"/>
      <c r="AI43" s="91"/>
      <c r="AJ43" s="91"/>
      <c r="IQ43" s="60"/>
      <c r="IR43" s="60"/>
      <c r="IS43" s="60"/>
      <c r="IT43" s="60"/>
      <c r="IU43" s="60"/>
      <c r="IV43" s="60"/>
      <c r="IW43" s="60"/>
      <c r="IX43" s="60"/>
      <c r="IY43" s="60"/>
      <c r="IZ43" s="60"/>
      <c r="JA43" s="60"/>
      <c r="JB43" s="60"/>
      <c r="JC43" s="60"/>
      <c r="JD43" s="60"/>
      <c r="JE43" s="60"/>
      <c r="JF43" s="60"/>
      <c r="JG43" s="60"/>
      <c r="JH43" s="60"/>
      <c r="JI43" s="60"/>
      <c r="JJ43" s="60"/>
      <c r="JK43" s="60"/>
      <c r="JL43" s="60"/>
      <c r="JM43" s="60"/>
      <c r="JN43" s="60"/>
      <c r="JO43" s="60"/>
      <c r="JP43" s="60"/>
      <c r="JQ43" s="60"/>
      <c r="JR43" s="60"/>
      <c r="JS43" s="60"/>
      <c r="JT43" s="60"/>
      <c r="JU43" s="60"/>
      <c r="JV43" s="60"/>
      <c r="JW43" s="60"/>
      <c r="JX43" s="60"/>
      <c r="JY43" s="60"/>
      <c r="JZ43" s="60"/>
      <c r="KA43" s="60"/>
      <c r="KB43" s="60"/>
    </row>
    <row r="44" spans="1:288">
      <c r="A44" s="83" t="s">
        <v>71</v>
      </c>
      <c r="B44" s="80">
        <v>15157</v>
      </c>
      <c r="C44" s="74">
        <v>6.1961181567069703</v>
      </c>
      <c r="D44" s="80">
        <v>25298</v>
      </c>
      <c r="E44" s="74">
        <v>8.6577538368346385</v>
      </c>
      <c r="F44" s="74">
        <v>1.5535788861295063</v>
      </c>
      <c r="G44" s="80">
        <v>36792</v>
      </c>
      <c r="H44" s="74">
        <v>12.591354224239861</v>
      </c>
      <c r="I44" s="82">
        <v>-11494</v>
      </c>
      <c r="J44" s="75">
        <v>-3.9336003874052232</v>
      </c>
      <c r="K44" s="114"/>
      <c r="L44" s="114"/>
      <c r="M44" s="114"/>
      <c r="N44" s="114"/>
      <c r="O44" s="114"/>
      <c r="P44" s="114"/>
      <c r="Q44" s="132">
        <v>2446209</v>
      </c>
      <c r="R44" s="132">
        <v>2922005</v>
      </c>
      <c r="S44" s="132">
        <v>12913</v>
      </c>
      <c r="T44" s="132">
        <v>12971</v>
      </c>
      <c r="U44" s="132">
        <v>13473</v>
      </c>
      <c r="V44" s="132">
        <v>13608</v>
      </c>
      <c r="W44" s="132">
        <v>13785</v>
      </c>
      <c r="X44" s="132">
        <v>14188</v>
      </c>
      <c r="Y44" s="132">
        <v>14846</v>
      </c>
      <c r="Z44" s="132">
        <v>14716</v>
      </c>
      <c r="AA44" s="132">
        <v>14956</v>
      </c>
      <c r="AB44" s="134">
        <v>15318</v>
      </c>
      <c r="AC44" s="132">
        <v>15397</v>
      </c>
      <c r="AD44" s="132">
        <v>14865</v>
      </c>
      <c r="AE44" s="132">
        <v>15004</v>
      </c>
      <c r="AF44" s="135">
        <v>15532</v>
      </c>
      <c r="AG44" s="132">
        <v>15731</v>
      </c>
      <c r="AH44" s="132">
        <v>16305</v>
      </c>
      <c r="AI44" s="132">
        <v>17235</v>
      </c>
      <c r="AJ44" s="132">
        <v>17038</v>
      </c>
      <c r="AK44" s="132">
        <v>17354</v>
      </c>
      <c r="AL44" s="132">
        <v>17156</v>
      </c>
      <c r="AM44" s="132">
        <v>17003</v>
      </c>
      <c r="AN44" s="132">
        <v>16665</v>
      </c>
      <c r="AO44" s="132">
        <v>16759</v>
      </c>
      <c r="AP44" s="132">
        <v>17028</v>
      </c>
      <c r="AQ44" s="132">
        <v>17879</v>
      </c>
      <c r="AR44" s="132">
        <v>17815</v>
      </c>
      <c r="AS44" s="132">
        <v>18198</v>
      </c>
      <c r="AT44" s="132">
        <v>17265</v>
      </c>
      <c r="AU44" s="132">
        <v>17091</v>
      </c>
      <c r="AV44" s="132">
        <v>17144</v>
      </c>
      <c r="AW44" s="132">
        <v>12899</v>
      </c>
      <c r="AX44" s="132">
        <v>13387</v>
      </c>
      <c r="AY44" s="132">
        <v>13545</v>
      </c>
      <c r="AZ44" s="132">
        <v>13809</v>
      </c>
      <c r="BA44" s="132">
        <v>14257</v>
      </c>
      <c r="BB44" s="132">
        <v>15013</v>
      </c>
      <c r="BC44" s="132">
        <v>14773</v>
      </c>
      <c r="BD44" s="132">
        <v>14924</v>
      </c>
      <c r="BE44" s="132">
        <v>15049</v>
      </c>
      <c r="BF44" s="132">
        <v>15259</v>
      </c>
      <c r="BG44" s="132">
        <v>14681</v>
      </c>
      <c r="BH44" s="132">
        <v>14820</v>
      </c>
      <c r="BI44" s="132">
        <v>15292</v>
      </c>
      <c r="BJ44" s="132">
        <v>15433</v>
      </c>
      <c r="BK44" s="132">
        <v>15886</v>
      </c>
      <c r="BL44" s="132">
        <v>16831</v>
      </c>
      <c r="BM44" s="132">
        <v>16571</v>
      </c>
      <c r="BN44" s="132">
        <v>16925</v>
      </c>
      <c r="BO44" s="132">
        <v>16779</v>
      </c>
      <c r="BP44" s="132">
        <v>16640</v>
      </c>
      <c r="BQ44" s="132">
        <v>16320</v>
      </c>
      <c r="BR44" s="132">
        <v>16444</v>
      </c>
      <c r="BS44" s="132">
        <v>16746</v>
      </c>
      <c r="BT44" s="132">
        <v>17613</v>
      </c>
      <c r="BU44" s="132">
        <v>17561</v>
      </c>
      <c r="BV44" s="132">
        <v>18024</v>
      </c>
      <c r="BW44" s="132">
        <v>17082</v>
      </c>
      <c r="BX44" s="132">
        <v>16943</v>
      </c>
      <c r="BY44" s="132">
        <v>16996</v>
      </c>
      <c r="BZ44" s="132">
        <v>17218</v>
      </c>
      <c r="CA44" s="132">
        <v>13357</v>
      </c>
      <c r="CB44" s="132">
        <v>13542</v>
      </c>
      <c r="CC44" s="132">
        <v>13760</v>
      </c>
      <c r="CD44" s="132">
        <v>14288</v>
      </c>
      <c r="CE44" s="132">
        <v>15121</v>
      </c>
      <c r="CF44" s="132">
        <v>15019</v>
      </c>
      <c r="CG44" s="132">
        <v>15058</v>
      </c>
      <c r="CH44" s="132">
        <v>15051</v>
      </c>
      <c r="CI44" s="132">
        <v>15226</v>
      </c>
      <c r="CJ44" s="132">
        <v>14652</v>
      </c>
      <c r="CK44" s="132">
        <v>14801</v>
      </c>
      <c r="CL44" s="132">
        <v>15096</v>
      </c>
      <c r="CM44" s="132">
        <v>15296</v>
      </c>
      <c r="CN44" s="132">
        <v>15658</v>
      </c>
      <c r="CO44" s="132">
        <v>16513</v>
      </c>
      <c r="CP44" s="132">
        <v>16248</v>
      </c>
      <c r="CQ44" s="132">
        <v>16647</v>
      </c>
      <c r="CR44" s="132">
        <v>16456</v>
      </c>
      <c r="CS44" s="132">
        <v>16371</v>
      </c>
      <c r="CT44" s="132">
        <v>16032</v>
      </c>
      <c r="CU44" s="132">
        <v>16127</v>
      </c>
      <c r="CV44" s="132">
        <v>16489</v>
      </c>
      <c r="CW44" s="132">
        <v>17340</v>
      </c>
      <c r="CX44" s="132">
        <v>17359</v>
      </c>
      <c r="CY44" s="132">
        <v>17837</v>
      </c>
      <c r="CZ44" s="132">
        <v>16928</v>
      </c>
      <c r="DA44" s="132">
        <v>16788</v>
      </c>
      <c r="DB44" s="132">
        <v>16873</v>
      </c>
      <c r="DC44" s="132">
        <v>17064</v>
      </c>
      <c r="DD44" s="132">
        <v>16562</v>
      </c>
      <c r="DE44" s="132">
        <v>12906</v>
      </c>
      <c r="DF44" s="132">
        <v>13179</v>
      </c>
      <c r="DG44" s="132">
        <v>13509</v>
      </c>
      <c r="DH44" s="132">
        <v>13709</v>
      </c>
      <c r="DI44" s="132">
        <v>14021</v>
      </c>
      <c r="DJ44" s="132">
        <v>14601</v>
      </c>
      <c r="DK44" s="132">
        <v>14810</v>
      </c>
      <c r="DL44" s="132">
        <v>14820</v>
      </c>
      <c r="DM44" s="132">
        <v>15003</v>
      </c>
      <c r="DN44" s="132">
        <v>15289</v>
      </c>
      <c r="DO44" s="132">
        <v>15039</v>
      </c>
      <c r="DP44" s="132">
        <v>14843</v>
      </c>
      <c r="DQ44" s="132">
        <v>15148</v>
      </c>
      <c r="DR44" s="132">
        <v>15483</v>
      </c>
      <c r="DS44" s="132">
        <v>15809</v>
      </c>
      <c r="DT44" s="132">
        <v>16568</v>
      </c>
      <c r="DU44" s="132">
        <v>16903</v>
      </c>
      <c r="DV44" s="132">
        <v>16982</v>
      </c>
      <c r="DW44" s="132">
        <v>17067</v>
      </c>
      <c r="DX44" s="132">
        <v>16898</v>
      </c>
      <c r="DY44" s="132">
        <v>16662</v>
      </c>
      <c r="DZ44" s="132">
        <v>16555</v>
      </c>
      <c r="EA44" s="132">
        <v>16753</v>
      </c>
      <c r="EB44" s="132">
        <v>17321</v>
      </c>
      <c r="EC44" s="132">
        <v>17720</v>
      </c>
      <c r="ED44" s="132">
        <v>17920</v>
      </c>
      <c r="EE44" s="132">
        <v>17640</v>
      </c>
      <c r="EF44" s="132">
        <v>17104</v>
      </c>
      <c r="EG44" s="132">
        <v>17044</v>
      </c>
      <c r="EH44" s="132">
        <v>17181</v>
      </c>
      <c r="EI44" s="132">
        <v>13128</v>
      </c>
      <c r="EJ44" s="132">
        <v>13465</v>
      </c>
      <c r="EK44" s="132">
        <v>13653</v>
      </c>
      <c r="EL44" s="132">
        <v>14049</v>
      </c>
      <c r="EM44" s="132">
        <v>14689</v>
      </c>
      <c r="EN44" s="132">
        <v>15016</v>
      </c>
      <c r="EO44" s="132">
        <v>14916</v>
      </c>
      <c r="EP44" s="132">
        <v>14988</v>
      </c>
      <c r="EQ44" s="132">
        <v>15138</v>
      </c>
      <c r="ER44" s="132">
        <v>14956</v>
      </c>
      <c r="ES44" s="132">
        <v>14741</v>
      </c>
      <c r="ET44" s="132">
        <v>14958</v>
      </c>
      <c r="EU44" s="132">
        <v>15294</v>
      </c>
      <c r="EV44" s="132">
        <v>15546</v>
      </c>
      <c r="EW44" s="132">
        <v>16200</v>
      </c>
      <c r="EX44" s="132">
        <v>16540</v>
      </c>
      <c r="EY44" s="132">
        <v>16609</v>
      </c>
      <c r="EZ44" s="132">
        <v>16691</v>
      </c>
      <c r="FA44" s="132">
        <v>16575</v>
      </c>
      <c r="FB44" s="132">
        <v>16336</v>
      </c>
      <c r="FC44" s="132">
        <v>16224</v>
      </c>
      <c r="FD44" s="132">
        <v>16467</v>
      </c>
      <c r="FE44" s="132">
        <v>17043</v>
      </c>
      <c r="FF44" s="132">
        <v>17486</v>
      </c>
      <c r="FG44" s="132">
        <v>17699</v>
      </c>
      <c r="FH44" s="132">
        <v>17476</v>
      </c>
      <c r="FI44" s="132">
        <v>16935</v>
      </c>
      <c r="FJ44" s="132">
        <v>16908</v>
      </c>
      <c r="FK44" s="132">
        <v>17030</v>
      </c>
      <c r="FL44" s="132">
        <v>16890</v>
      </c>
      <c r="FM44" s="132">
        <v>7</v>
      </c>
      <c r="FN44" s="132">
        <v>27</v>
      </c>
      <c r="FO44" s="132">
        <v>59</v>
      </c>
      <c r="FP44" s="132">
        <v>100</v>
      </c>
      <c r="FQ44" s="132">
        <v>171</v>
      </c>
      <c r="FR44" s="132">
        <v>253</v>
      </c>
      <c r="FS44" s="132">
        <v>360</v>
      </c>
      <c r="FT44" s="132">
        <v>409</v>
      </c>
      <c r="FU44" s="132">
        <v>514</v>
      </c>
      <c r="FV44" s="132">
        <v>694</v>
      </c>
      <c r="FW44" s="132">
        <v>888</v>
      </c>
      <c r="FX44" s="132">
        <v>970</v>
      </c>
      <c r="FY44" s="132">
        <v>1357</v>
      </c>
      <c r="FZ44" s="132">
        <v>1562</v>
      </c>
      <c r="GA44" s="132">
        <v>1788</v>
      </c>
      <c r="GB44" s="132">
        <v>2028</v>
      </c>
      <c r="GC44" s="132">
        <v>2009</v>
      </c>
      <c r="GD44" s="132">
        <v>2003</v>
      </c>
      <c r="GE44" s="132">
        <v>1892</v>
      </c>
      <c r="GF44" s="132">
        <v>1705</v>
      </c>
      <c r="GG44" s="132">
        <v>1462</v>
      </c>
      <c r="GH44" s="132">
        <v>1253</v>
      </c>
      <c r="GI44" s="132">
        <v>1031</v>
      </c>
      <c r="GJ44" s="132">
        <v>874</v>
      </c>
      <c r="GK44" s="132">
        <v>640</v>
      </c>
      <c r="GL44" s="132">
        <v>553</v>
      </c>
      <c r="GM44" s="132">
        <v>293</v>
      </c>
      <c r="GN44" s="132">
        <v>194</v>
      </c>
      <c r="GO44" s="132">
        <v>105</v>
      </c>
      <c r="GP44" s="132">
        <v>48</v>
      </c>
      <c r="GQ44" s="132">
        <v>15</v>
      </c>
      <c r="GR44" s="132">
        <v>35</v>
      </c>
      <c r="GS44" s="132">
        <v>77</v>
      </c>
      <c r="GT44" s="132">
        <v>108</v>
      </c>
      <c r="GU44" s="132">
        <v>215</v>
      </c>
      <c r="GV44" s="132">
        <v>282</v>
      </c>
      <c r="GW44" s="132">
        <v>374</v>
      </c>
      <c r="GX44" s="132">
        <v>480</v>
      </c>
      <c r="GY44" s="132">
        <v>595</v>
      </c>
      <c r="GZ44" s="132">
        <v>687</v>
      </c>
      <c r="HA44" s="132">
        <v>915</v>
      </c>
      <c r="HB44" s="132">
        <v>1048</v>
      </c>
      <c r="HC44" s="132">
        <v>1285</v>
      </c>
      <c r="HD44" s="132">
        <v>1491</v>
      </c>
      <c r="HE44" s="132">
        <v>1750</v>
      </c>
      <c r="HF44" s="132">
        <v>1913</v>
      </c>
      <c r="HG44" s="132">
        <v>1887</v>
      </c>
      <c r="HH44" s="132">
        <v>1884</v>
      </c>
      <c r="HI44" s="132">
        <v>1714</v>
      </c>
      <c r="HJ44" s="132">
        <v>1538</v>
      </c>
      <c r="HK44" s="132">
        <v>1403</v>
      </c>
      <c r="HL44" s="132">
        <v>1118</v>
      </c>
      <c r="HM44" s="132">
        <v>1032</v>
      </c>
      <c r="HN44" s="132">
        <v>787</v>
      </c>
      <c r="HO44" s="132">
        <v>638</v>
      </c>
      <c r="HP44" s="132">
        <v>440</v>
      </c>
      <c r="HQ44" s="132">
        <v>276</v>
      </c>
      <c r="HR44" s="132">
        <v>177</v>
      </c>
      <c r="HS44" s="132">
        <v>116</v>
      </c>
      <c r="HT44" s="132">
        <v>54</v>
      </c>
      <c r="HU44" s="60">
        <v>5.4238338757167214E-4</v>
      </c>
      <c r="HV44" s="60">
        <v>2.0487138629638061E-3</v>
      </c>
      <c r="HW44" s="60">
        <v>4.3674587312162259E-3</v>
      </c>
      <c r="HX44" s="60">
        <v>7.2944780800933695E-3</v>
      </c>
      <c r="HY44" s="60">
        <v>1.219599172669567E-2</v>
      </c>
      <c r="HZ44" s="60">
        <v>1.7327580302718991E-2</v>
      </c>
      <c r="IA44" s="60">
        <v>2.4307900067521943E-2</v>
      </c>
      <c r="IB44" s="60">
        <v>2.7597840755735494E-2</v>
      </c>
      <c r="IC44" s="60">
        <v>3.4259814703725924E-2</v>
      </c>
      <c r="ID44" s="60">
        <v>4.5392111975930405E-2</v>
      </c>
      <c r="IE44" s="60">
        <v>5.9046479154199083E-2</v>
      </c>
      <c r="IF44" s="60">
        <v>6.5350670349659773E-2</v>
      </c>
      <c r="IG44" s="60">
        <v>8.9582783205703717E-2</v>
      </c>
      <c r="IH44" s="60">
        <v>0.10088484143899761</v>
      </c>
      <c r="II44" s="60">
        <v>0.11310013283572648</v>
      </c>
      <c r="IJ44" s="60">
        <v>0.12240463544181555</v>
      </c>
      <c r="IK44" s="60">
        <v>0.1188546411879548</v>
      </c>
      <c r="IL44" s="60">
        <v>0.11794841596985042</v>
      </c>
      <c r="IM44" s="60">
        <v>0.11085720982012071</v>
      </c>
      <c r="IN44" s="60">
        <v>0.10089951473547165</v>
      </c>
      <c r="IO44" s="60">
        <v>8.7744568479174168E-2</v>
      </c>
      <c r="IP44" s="60">
        <v>7.5687103594080332E-2</v>
      </c>
      <c r="IQ44" s="60">
        <v>6.1541216498537575E-2</v>
      </c>
      <c r="IR44" s="60">
        <v>5.0458980428381733E-2</v>
      </c>
      <c r="IS44" s="60">
        <v>3.6117381489841983E-2</v>
      </c>
      <c r="IT44" s="60">
        <v>3.0859375000000001E-2</v>
      </c>
      <c r="IU44" s="60">
        <v>1.6609977324263038E-2</v>
      </c>
      <c r="IV44" s="60">
        <v>1.1342376052385406E-2</v>
      </c>
      <c r="IW44" s="60">
        <v>6.1605256981929124E-3</v>
      </c>
      <c r="IX44" s="60">
        <v>2.7937838309760781E-3</v>
      </c>
      <c r="IY44" s="60">
        <v>1.1394741311275612E-3</v>
      </c>
      <c r="IZ44" s="60">
        <v>2.5922296015372785E-3</v>
      </c>
      <c r="JA44" s="60">
        <v>5.6243768758762755E-3</v>
      </c>
      <c r="JB44" s="60">
        <v>7.6663761145125556E-3</v>
      </c>
      <c r="JC44" s="60">
        <v>1.4596811784737622E-2</v>
      </c>
      <c r="JD44" s="60">
        <v>1.872865664602566E-2</v>
      </c>
      <c r="JE44" s="60">
        <v>2.5005238809097795E-2</v>
      </c>
      <c r="JF44" s="60">
        <v>3.1938118801051768E-2</v>
      </c>
      <c r="JG44" s="60">
        <v>3.9197669238993968E-2</v>
      </c>
      <c r="JH44" s="60">
        <v>4.5809237150285648E-2</v>
      </c>
      <c r="JI44" s="60">
        <v>6.1902177599891459E-2</v>
      </c>
      <c r="JJ44" s="60">
        <v>6.9871414094254444E-2</v>
      </c>
      <c r="JK44" s="60">
        <v>8.3790314570305433E-2</v>
      </c>
      <c r="JL44" s="60">
        <v>9.5646869259500625E-2</v>
      </c>
      <c r="JM44" s="60">
        <v>0.10772954192808473</v>
      </c>
      <c r="JN44" s="60">
        <v>0.11534300024448101</v>
      </c>
      <c r="JO44" s="60">
        <v>0.11330268302095743</v>
      </c>
      <c r="JP44" s="60">
        <v>0.11256680001296468</v>
      </c>
      <c r="JQ44" s="60">
        <v>0.10312621055147574</v>
      </c>
      <c r="JR44" s="60">
        <v>9.3890659537686716E-2</v>
      </c>
      <c r="JS44" s="60">
        <v>8.6240548980933598E-2</v>
      </c>
      <c r="JT44" s="60">
        <v>6.7707861492151383E-2</v>
      </c>
      <c r="JU44" s="60">
        <v>6.038727500257305E-2</v>
      </c>
      <c r="JV44" s="60">
        <v>4.4884463386478113E-2</v>
      </c>
      <c r="JW44" s="60">
        <v>3.5948744595801621E-2</v>
      </c>
      <c r="JX44" s="60">
        <v>2.5108595457063988E-2</v>
      </c>
      <c r="JY44" s="60">
        <v>1.625307951811894E-2</v>
      </c>
      <c r="JZ44" s="60">
        <v>1.0439815084139043E-2</v>
      </c>
      <c r="KA44" s="60">
        <v>6.7928984209800125E-3</v>
      </c>
      <c r="KB44" s="60">
        <v>3.1884226771103285E-3</v>
      </c>
    </row>
    <row r="45" spans="1:288">
      <c r="A45" s="84" t="s">
        <v>159</v>
      </c>
      <c r="B45" s="81">
        <v>16383</v>
      </c>
      <c r="C45" s="76">
        <v>6.7186342754923016</v>
      </c>
      <c r="D45" s="81">
        <v>24385</v>
      </c>
      <c r="E45" s="76">
        <v>8.3772061665306818</v>
      </c>
      <c r="F45" s="76">
        <v>1.5064195645881981</v>
      </c>
      <c r="G45" s="81">
        <v>35192</v>
      </c>
      <c r="H45" s="76">
        <v>12.089835530553529</v>
      </c>
      <c r="I45" s="81">
        <v>-10807</v>
      </c>
      <c r="J45" s="76">
        <v>-3.7126293640228454</v>
      </c>
      <c r="K45" s="113"/>
      <c r="L45" s="113"/>
      <c r="M45" s="113"/>
      <c r="N45" s="113"/>
      <c r="O45" s="113"/>
      <c r="P45" s="113"/>
      <c r="Q45" s="132">
        <v>2438442</v>
      </c>
      <c r="R45" s="132">
        <v>2910875</v>
      </c>
      <c r="S45" s="132">
        <v>12913</v>
      </c>
      <c r="T45" s="132">
        <v>12971</v>
      </c>
      <c r="U45" s="132">
        <v>13473</v>
      </c>
      <c r="V45" s="132">
        <v>13608</v>
      </c>
      <c r="W45" s="132">
        <v>13785</v>
      </c>
      <c r="X45" s="132">
        <v>14188</v>
      </c>
      <c r="Y45" s="132">
        <v>14846</v>
      </c>
      <c r="Z45" s="132">
        <v>14716</v>
      </c>
      <c r="AA45" s="132">
        <v>14956</v>
      </c>
      <c r="AB45" s="134">
        <v>15318</v>
      </c>
      <c r="AC45" s="132">
        <v>15397</v>
      </c>
      <c r="AD45" s="132">
        <v>14865</v>
      </c>
      <c r="AE45" s="132">
        <v>15004</v>
      </c>
      <c r="AF45" s="135">
        <v>15532</v>
      </c>
      <c r="AG45" s="132">
        <v>15731</v>
      </c>
      <c r="AH45" s="132">
        <v>16305</v>
      </c>
      <c r="AI45" s="132">
        <v>17235</v>
      </c>
      <c r="AJ45" s="132">
        <v>17038</v>
      </c>
      <c r="AK45" s="132">
        <v>17354</v>
      </c>
      <c r="AL45" s="132">
        <v>17156</v>
      </c>
      <c r="AM45" s="132">
        <v>17003</v>
      </c>
      <c r="AN45" s="132">
        <v>16665</v>
      </c>
      <c r="AO45" s="132">
        <v>16759</v>
      </c>
      <c r="AP45" s="132">
        <v>17028</v>
      </c>
      <c r="AQ45" s="132">
        <v>17879</v>
      </c>
      <c r="AR45" s="132">
        <v>17815</v>
      </c>
      <c r="AS45" s="132">
        <v>18198</v>
      </c>
      <c r="AT45" s="132">
        <v>17265</v>
      </c>
      <c r="AU45" s="132">
        <v>17091</v>
      </c>
      <c r="AV45" s="132">
        <v>17144</v>
      </c>
      <c r="AW45" s="132">
        <v>12899</v>
      </c>
      <c r="AX45" s="132">
        <v>13387</v>
      </c>
      <c r="AY45" s="132">
        <v>13545</v>
      </c>
      <c r="AZ45" s="132">
        <v>13809</v>
      </c>
      <c r="BA45" s="132">
        <v>14257</v>
      </c>
      <c r="BB45" s="132">
        <v>15013</v>
      </c>
      <c r="BC45" s="132">
        <v>14773</v>
      </c>
      <c r="BD45" s="132">
        <v>14924</v>
      </c>
      <c r="BE45" s="132">
        <v>15049</v>
      </c>
      <c r="BF45" s="132">
        <v>15259</v>
      </c>
      <c r="BG45" s="132">
        <v>14681</v>
      </c>
      <c r="BH45" s="132">
        <v>14820</v>
      </c>
      <c r="BI45" s="132">
        <v>15292</v>
      </c>
      <c r="BJ45" s="132">
        <v>15433</v>
      </c>
      <c r="BK45" s="132">
        <v>15886</v>
      </c>
      <c r="BL45" s="132">
        <v>16831</v>
      </c>
      <c r="BM45" s="132">
        <v>16571</v>
      </c>
      <c r="BN45" s="132">
        <v>16925</v>
      </c>
      <c r="BO45" s="132">
        <v>16779</v>
      </c>
      <c r="BP45" s="132">
        <v>16640</v>
      </c>
      <c r="BQ45" s="132">
        <v>16320</v>
      </c>
      <c r="BR45" s="132">
        <v>16444</v>
      </c>
      <c r="BS45" s="132">
        <v>16746</v>
      </c>
      <c r="BT45" s="132">
        <v>17613</v>
      </c>
      <c r="BU45" s="132">
        <v>17561</v>
      </c>
      <c r="BV45" s="132">
        <v>18024</v>
      </c>
      <c r="BW45" s="132">
        <v>17082</v>
      </c>
      <c r="BX45" s="132">
        <v>16943</v>
      </c>
      <c r="BY45" s="132">
        <v>16996</v>
      </c>
      <c r="BZ45" s="132">
        <v>17218</v>
      </c>
      <c r="CA45" s="132">
        <v>13357</v>
      </c>
      <c r="CB45" s="132">
        <v>13542</v>
      </c>
      <c r="CC45" s="132">
        <v>13760</v>
      </c>
      <c r="CD45" s="132">
        <v>14288</v>
      </c>
      <c r="CE45" s="132">
        <v>15121</v>
      </c>
      <c r="CF45" s="132">
        <v>15019</v>
      </c>
      <c r="CG45" s="132">
        <v>15058</v>
      </c>
      <c r="CH45" s="132">
        <v>15051</v>
      </c>
      <c r="CI45" s="132">
        <v>15226</v>
      </c>
      <c r="CJ45" s="132">
        <v>14652</v>
      </c>
      <c r="CK45" s="132">
        <v>14801</v>
      </c>
      <c r="CL45" s="132">
        <v>15096</v>
      </c>
      <c r="CM45" s="132">
        <v>15296</v>
      </c>
      <c r="CN45" s="132">
        <v>15658</v>
      </c>
      <c r="CO45" s="132">
        <v>16513</v>
      </c>
      <c r="CP45" s="132">
        <v>16248</v>
      </c>
      <c r="CQ45" s="132">
        <v>16647</v>
      </c>
      <c r="CR45" s="132">
        <v>16456</v>
      </c>
      <c r="CS45" s="132">
        <v>16371</v>
      </c>
      <c r="CT45" s="132">
        <v>16032</v>
      </c>
      <c r="CU45" s="132">
        <v>16127</v>
      </c>
      <c r="CV45" s="132">
        <v>16489</v>
      </c>
      <c r="CW45" s="132">
        <v>17340</v>
      </c>
      <c r="CX45" s="132">
        <v>17359</v>
      </c>
      <c r="CY45" s="132">
        <v>17837</v>
      </c>
      <c r="CZ45" s="132">
        <v>16928</v>
      </c>
      <c r="DA45" s="132">
        <v>16788</v>
      </c>
      <c r="DB45" s="132">
        <v>16873</v>
      </c>
      <c r="DC45" s="132">
        <v>17064</v>
      </c>
      <c r="DD45" s="132">
        <v>16562</v>
      </c>
      <c r="DE45" s="132">
        <v>12906</v>
      </c>
      <c r="DF45" s="132">
        <v>13179</v>
      </c>
      <c r="DG45" s="132">
        <v>13509</v>
      </c>
      <c r="DH45" s="132">
        <v>13709</v>
      </c>
      <c r="DI45" s="132">
        <v>14021</v>
      </c>
      <c r="DJ45" s="132">
        <v>14601</v>
      </c>
      <c r="DK45" s="132">
        <v>14810</v>
      </c>
      <c r="DL45" s="132">
        <v>14820</v>
      </c>
      <c r="DM45" s="132">
        <v>15003</v>
      </c>
      <c r="DN45" s="132">
        <v>15289</v>
      </c>
      <c r="DO45" s="132">
        <v>15039</v>
      </c>
      <c r="DP45" s="132">
        <v>14843</v>
      </c>
      <c r="DQ45" s="132">
        <v>15148</v>
      </c>
      <c r="DR45" s="132">
        <v>15483</v>
      </c>
      <c r="DS45" s="132">
        <v>15809</v>
      </c>
      <c r="DT45" s="132">
        <v>16568</v>
      </c>
      <c r="DU45" s="132">
        <v>16903</v>
      </c>
      <c r="DV45" s="132">
        <v>16982</v>
      </c>
      <c r="DW45" s="132">
        <v>17067</v>
      </c>
      <c r="DX45" s="132">
        <v>16898</v>
      </c>
      <c r="DY45" s="132">
        <v>16662</v>
      </c>
      <c r="DZ45" s="132">
        <v>16555</v>
      </c>
      <c r="EA45" s="132">
        <v>16753</v>
      </c>
      <c r="EB45" s="132">
        <v>17321</v>
      </c>
      <c r="EC45" s="132">
        <v>17720</v>
      </c>
      <c r="ED45" s="132">
        <v>17920</v>
      </c>
      <c r="EE45" s="132">
        <v>17640</v>
      </c>
      <c r="EF45" s="132">
        <v>17104</v>
      </c>
      <c r="EG45" s="132">
        <v>17044</v>
      </c>
      <c r="EH45" s="132">
        <v>17181</v>
      </c>
      <c r="EI45" s="132">
        <v>13128</v>
      </c>
      <c r="EJ45" s="132">
        <v>13465</v>
      </c>
      <c r="EK45" s="132">
        <v>13653</v>
      </c>
      <c r="EL45" s="132">
        <v>14049</v>
      </c>
      <c r="EM45" s="132">
        <v>14689</v>
      </c>
      <c r="EN45" s="132">
        <v>15016</v>
      </c>
      <c r="EO45" s="132">
        <v>14916</v>
      </c>
      <c r="EP45" s="132">
        <v>14988</v>
      </c>
      <c r="EQ45" s="132">
        <v>15138</v>
      </c>
      <c r="ER45" s="132">
        <v>14956</v>
      </c>
      <c r="ES45" s="132">
        <v>14741</v>
      </c>
      <c r="ET45" s="132">
        <v>14958</v>
      </c>
      <c r="EU45" s="132">
        <v>15294</v>
      </c>
      <c r="EV45" s="132">
        <v>15546</v>
      </c>
      <c r="EW45" s="132">
        <v>16200</v>
      </c>
      <c r="EX45" s="132">
        <v>16540</v>
      </c>
      <c r="EY45" s="132">
        <v>16609</v>
      </c>
      <c r="EZ45" s="132">
        <v>16691</v>
      </c>
      <c r="FA45" s="132">
        <v>16575</v>
      </c>
      <c r="FB45" s="132">
        <v>16336</v>
      </c>
      <c r="FC45" s="132">
        <v>16224</v>
      </c>
      <c r="FD45" s="132">
        <v>16467</v>
      </c>
      <c r="FE45" s="132">
        <v>17043</v>
      </c>
      <c r="FF45" s="132">
        <v>17486</v>
      </c>
      <c r="FG45" s="132">
        <v>17699</v>
      </c>
      <c r="FH45" s="132">
        <v>17476</v>
      </c>
      <c r="FI45" s="132">
        <v>16935</v>
      </c>
      <c r="FJ45" s="132">
        <v>16908</v>
      </c>
      <c r="FK45" s="132">
        <v>17030</v>
      </c>
      <c r="FL45" s="132">
        <v>16890</v>
      </c>
      <c r="FM45" s="132">
        <v>7</v>
      </c>
      <c r="FN45" s="132">
        <v>27</v>
      </c>
      <c r="FO45" s="132">
        <v>59</v>
      </c>
      <c r="FP45" s="132">
        <v>100</v>
      </c>
      <c r="FQ45" s="132">
        <v>171</v>
      </c>
      <c r="FR45" s="132">
        <v>253</v>
      </c>
      <c r="FS45" s="132">
        <v>360</v>
      </c>
      <c r="FT45" s="132">
        <v>409</v>
      </c>
      <c r="FU45" s="132">
        <v>514</v>
      </c>
      <c r="FV45" s="132">
        <v>694</v>
      </c>
      <c r="FW45" s="132">
        <v>888</v>
      </c>
      <c r="FX45" s="132">
        <v>970</v>
      </c>
      <c r="FY45" s="132">
        <v>1357</v>
      </c>
      <c r="FZ45" s="132">
        <v>1562</v>
      </c>
      <c r="GA45" s="132">
        <v>1788</v>
      </c>
      <c r="GB45" s="132">
        <v>2028</v>
      </c>
      <c r="GC45" s="132">
        <v>2009</v>
      </c>
      <c r="GD45" s="132">
        <v>2003</v>
      </c>
      <c r="GE45" s="132">
        <v>1892</v>
      </c>
      <c r="GF45" s="132">
        <v>1705</v>
      </c>
      <c r="GG45" s="132">
        <v>1462</v>
      </c>
      <c r="GH45" s="132">
        <v>1253</v>
      </c>
      <c r="GI45" s="132">
        <v>1031</v>
      </c>
      <c r="GJ45" s="132">
        <v>874</v>
      </c>
      <c r="GK45" s="132">
        <v>640</v>
      </c>
      <c r="GL45" s="132">
        <v>553</v>
      </c>
      <c r="GM45" s="132">
        <v>293</v>
      </c>
      <c r="GN45" s="132">
        <v>194</v>
      </c>
      <c r="GO45" s="132">
        <v>105</v>
      </c>
      <c r="GP45" s="132">
        <v>48</v>
      </c>
      <c r="GQ45" s="132">
        <v>15</v>
      </c>
      <c r="GR45" s="132">
        <v>35</v>
      </c>
      <c r="GS45" s="132">
        <v>77</v>
      </c>
      <c r="GT45" s="132">
        <v>108</v>
      </c>
      <c r="GU45" s="132">
        <v>215</v>
      </c>
      <c r="GV45" s="132">
        <v>282</v>
      </c>
      <c r="GW45" s="132">
        <v>374</v>
      </c>
      <c r="GX45" s="132">
        <v>480</v>
      </c>
      <c r="GY45" s="132">
        <v>595</v>
      </c>
      <c r="GZ45" s="132">
        <v>687</v>
      </c>
      <c r="HA45" s="132">
        <v>915</v>
      </c>
      <c r="HB45" s="132">
        <v>1048</v>
      </c>
      <c r="HC45" s="132">
        <v>1285</v>
      </c>
      <c r="HD45" s="132">
        <v>1491</v>
      </c>
      <c r="HE45" s="132">
        <v>1750</v>
      </c>
      <c r="HF45" s="132">
        <v>1913</v>
      </c>
      <c r="HG45" s="132">
        <v>1887</v>
      </c>
      <c r="HH45" s="132">
        <v>1884</v>
      </c>
      <c r="HI45" s="132">
        <v>1714</v>
      </c>
      <c r="HJ45" s="132">
        <v>1538</v>
      </c>
      <c r="HK45" s="132">
        <v>1403</v>
      </c>
      <c r="HL45" s="132">
        <v>1118</v>
      </c>
      <c r="HM45" s="132">
        <v>1032</v>
      </c>
      <c r="HN45" s="132">
        <v>787</v>
      </c>
      <c r="HO45" s="132">
        <v>638</v>
      </c>
      <c r="HP45" s="132">
        <v>440</v>
      </c>
      <c r="HQ45" s="132">
        <v>276</v>
      </c>
      <c r="HR45" s="132">
        <v>177</v>
      </c>
      <c r="HS45" s="132">
        <v>116</v>
      </c>
      <c r="HT45" s="132">
        <v>54</v>
      </c>
      <c r="HU45" s="60">
        <v>5.4238338757167214E-4</v>
      </c>
      <c r="HV45" s="60">
        <v>2.0487138629638061E-3</v>
      </c>
      <c r="HW45" s="60">
        <v>4.3674587312162259E-3</v>
      </c>
      <c r="HX45" s="60">
        <v>7.2944780800933695E-3</v>
      </c>
      <c r="HY45" s="60">
        <v>1.219599172669567E-2</v>
      </c>
      <c r="HZ45" s="60">
        <v>1.7327580302718991E-2</v>
      </c>
      <c r="IA45" s="60">
        <v>2.4307900067521943E-2</v>
      </c>
      <c r="IB45" s="60">
        <v>2.7597840755735494E-2</v>
      </c>
      <c r="IC45" s="60">
        <v>3.4259814703725924E-2</v>
      </c>
      <c r="ID45" s="60">
        <v>4.5392111975930405E-2</v>
      </c>
      <c r="IE45" s="60">
        <v>5.9046479154199083E-2</v>
      </c>
      <c r="IF45" s="60">
        <v>6.5350670349659773E-2</v>
      </c>
      <c r="IG45" s="60">
        <v>8.9582783205703717E-2</v>
      </c>
      <c r="IH45" s="60">
        <v>0.10088484143899761</v>
      </c>
      <c r="II45" s="60">
        <v>0.11310013283572648</v>
      </c>
      <c r="IJ45" s="60">
        <v>0.12240463544181555</v>
      </c>
      <c r="IK45" s="60">
        <v>0.1188546411879548</v>
      </c>
      <c r="IL45" s="60">
        <v>0.11794841596985042</v>
      </c>
      <c r="IM45" s="60">
        <v>0.11085720982012071</v>
      </c>
      <c r="IN45" s="60">
        <v>0.10089951473547165</v>
      </c>
      <c r="IO45" s="60">
        <v>8.7744568479174168E-2</v>
      </c>
      <c r="IP45" s="60">
        <v>7.5687103594080332E-2</v>
      </c>
      <c r="IQ45" s="60">
        <v>6.1541216498537575E-2</v>
      </c>
      <c r="IR45" s="60">
        <v>5.0458980428381733E-2</v>
      </c>
      <c r="IS45" s="60">
        <v>3.6117381489841983E-2</v>
      </c>
      <c r="IT45" s="60">
        <v>3.0859375000000001E-2</v>
      </c>
      <c r="IU45" s="60">
        <v>1.6609977324263038E-2</v>
      </c>
      <c r="IV45" s="60">
        <v>1.1342376052385406E-2</v>
      </c>
      <c r="IW45" s="60">
        <v>6.1605256981929124E-3</v>
      </c>
      <c r="IX45" s="60">
        <v>2.7937838309760781E-3</v>
      </c>
      <c r="IY45" s="60">
        <v>1.1394741311275612E-3</v>
      </c>
      <c r="IZ45" s="60">
        <v>2.5922296015372785E-3</v>
      </c>
      <c r="JA45" s="60">
        <v>5.6243768758762755E-3</v>
      </c>
      <c r="JB45" s="60">
        <v>7.6663761145125556E-3</v>
      </c>
      <c r="JC45" s="60">
        <v>1.4596811784737622E-2</v>
      </c>
      <c r="JD45" s="60">
        <v>1.872865664602566E-2</v>
      </c>
      <c r="JE45" s="60">
        <v>2.5005238809097795E-2</v>
      </c>
      <c r="JF45" s="60">
        <v>3.1938118801051768E-2</v>
      </c>
      <c r="JG45" s="60">
        <v>3.9197669238993968E-2</v>
      </c>
      <c r="JH45" s="60">
        <v>4.5809237150285648E-2</v>
      </c>
      <c r="JI45" s="60">
        <v>6.1902177599891459E-2</v>
      </c>
      <c r="JJ45" s="60">
        <v>6.9871414094254444E-2</v>
      </c>
      <c r="JK45" s="60">
        <v>8.3790314570305433E-2</v>
      </c>
      <c r="JL45" s="60">
        <v>9.5646869259500625E-2</v>
      </c>
      <c r="JM45" s="60">
        <v>0.10772954192808473</v>
      </c>
      <c r="JN45" s="60">
        <v>0.11534300024448101</v>
      </c>
      <c r="JO45" s="60">
        <v>0.11330268302095743</v>
      </c>
      <c r="JP45" s="60">
        <v>0.11256680001296468</v>
      </c>
      <c r="JQ45" s="60">
        <v>0.10312621055147574</v>
      </c>
      <c r="JR45" s="60">
        <v>9.3890659537686716E-2</v>
      </c>
      <c r="JS45" s="60">
        <v>8.6240548980933598E-2</v>
      </c>
      <c r="JT45" s="60">
        <v>6.7707861492151383E-2</v>
      </c>
      <c r="JU45" s="60">
        <v>6.038727500257305E-2</v>
      </c>
      <c r="JV45" s="60">
        <v>4.4884463386478113E-2</v>
      </c>
      <c r="JW45" s="60">
        <v>3.5948744595801621E-2</v>
      </c>
      <c r="JX45" s="60">
        <v>2.5108595457063988E-2</v>
      </c>
      <c r="JY45" s="60">
        <v>1.625307951811894E-2</v>
      </c>
      <c r="JZ45" s="60">
        <v>1.0439815084139043E-2</v>
      </c>
      <c r="KA45" s="60">
        <v>6.7928984209800125E-3</v>
      </c>
      <c r="KB45" s="60">
        <v>3.1884226771103285E-3</v>
      </c>
    </row>
    <row r="46" spans="1:288" ht="7.15" customHeight="1">
      <c r="A46" s="97"/>
      <c r="B46" s="66"/>
      <c r="C46" s="66"/>
      <c r="D46" s="66"/>
      <c r="E46" s="66"/>
      <c r="F46" s="79"/>
      <c r="G46" s="66"/>
      <c r="H46" s="66"/>
      <c r="I46" s="67"/>
      <c r="J46" s="73"/>
      <c r="K46" s="113"/>
      <c r="L46" s="113"/>
      <c r="M46" s="113"/>
      <c r="N46" s="113"/>
      <c r="O46" s="113"/>
      <c r="P46" s="113"/>
      <c r="Q46" s="60"/>
      <c r="R46" s="60"/>
      <c r="S46" s="91"/>
      <c r="T46" s="60"/>
      <c r="U46" s="60"/>
      <c r="V46" s="60"/>
      <c r="W46" s="60"/>
      <c r="X46" s="60"/>
      <c r="Y46" s="60"/>
      <c r="Z46" s="91"/>
      <c r="AA46" s="91"/>
      <c r="AB46" s="122"/>
      <c r="AC46" s="91"/>
      <c r="AD46" s="91"/>
      <c r="AE46" s="91"/>
      <c r="AF46" s="91"/>
      <c r="AG46" s="91"/>
      <c r="AH46" s="91"/>
      <c r="AI46" s="91"/>
      <c r="AJ46" s="91"/>
      <c r="IQ46" s="60"/>
      <c r="IR46" s="60"/>
      <c r="IS46" s="60"/>
      <c r="IT46" s="60"/>
      <c r="IU46" s="60"/>
      <c r="IV46" s="60"/>
      <c r="IW46" s="60"/>
      <c r="IX46" s="60"/>
      <c r="IY46" s="60"/>
      <c r="IZ46" s="60"/>
      <c r="JA46" s="60"/>
      <c r="JB46" s="60"/>
      <c r="JC46" s="60"/>
      <c r="JD46" s="60"/>
      <c r="JE46" s="60"/>
      <c r="JF46" s="60"/>
      <c r="JG46" s="60"/>
      <c r="JH46" s="60"/>
      <c r="JI46" s="60"/>
      <c r="JJ46" s="60"/>
      <c r="JK46" s="60"/>
      <c r="JL46" s="60"/>
      <c r="JM46" s="60"/>
      <c r="JN46" s="60"/>
      <c r="JO46" s="60"/>
      <c r="JP46" s="60"/>
      <c r="JQ46" s="60"/>
      <c r="JR46" s="60"/>
      <c r="JS46" s="60"/>
      <c r="JT46" s="60"/>
      <c r="JU46" s="60"/>
      <c r="JV46" s="60"/>
      <c r="JW46" s="60"/>
      <c r="JX46" s="60"/>
      <c r="JY46" s="60"/>
      <c r="JZ46" s="60"/>
      <c r="KA46" s="60"/>
      <c r="KB46" s="60"/>
    </row>
    <row r="47" spans="1:288" ht="15">
      <c r="A47" s="83" t="s">
        <v>52</v>
      </c>
      <c r="B47" s="80">
        <v>2613</v>
      </c>
      <c r="C47" s="74">
        <v>4.8703477275438392</v>
      </c>
      <c r="D47" s="80">
        <v>5893</v>
      </c>
      <c r="E47" s="74">
        <v>9.3077398128975286</v>
      </c>
      <c r="F47" s="74">
        <v>1.3390909955835357</v>
      </c>
      <c r="G47" s="80">
        <v>7811</v>
      </c>
      <c r="H47" s="74">
        <v>12.337138245128559</v>
      </c>
      <c r="I47" s="82">
        <v>-1918</v>
      </c>
      <c r="J47" s="75">
        <v>-3.0293984322310306</v>
      </c>
      <c r="K47" s="113"/>
      <c r="L47" s="113"/>
      <c r="M47" s="113"/>
      <c r="N47" s="113"/>
      <c r="O47" s="113"/>
      <c r="P47" s="113"/>
      <c r="Q47" s="132">
        <v>536512</v>
      </c>
      <c r="R47" s="132">
        <v>633129</v>
      </c>
      <c r="S47" s="132">
        <v>2541</v>
      </c>
      <c r="T47" s="132">
        <v>2477</v>
      </c>
      <c r="U47" s="132">
        <v>2614</v>
      </c>
      <c r="V47" s="132">
        <v>2689</v>
      </c>
      <c r="W47" s="132">
        <v>3415</v>
      </c>
      <c r="X47" s="132">
        <v>4205</v>
      </c>
      <c r="Y47" s="132">
        <v>4924</v>
      </c>
      <c r="Z47" s="132">
        <v>5040</v>
      </c>
      <c r="AA47" s="132">
        <v>5369</v>
      </c>
      <c r="AB47" s="134">
        <v>5436</v>
      </c>
      <c r="AC47" s="132">
        <v>5267</v>
      </c>
      <c r="AD47" s="132">
        <v>4800</v>
      </c>
      <c r="AE47" s="132">
        <v>4853</v>
      </c>
      <c r="AF47" s="135">
        <v>4813</v>
      </c>
      <c r="AG47" s="132">
        <v>4706</v>
      </c>
      <c r="AH47" s="138">
        <v>4611</v>
      </c>
      <c r="AI47" s="132">
        <v>4795</v>
      </c>
      <c r="AJ47" s="132">
        <v>4485</v>
      </c>
      <c r="AK47" s="132">
        <v>4318</v>
      </c>
      <c r="AL47" s="132">
        <v>4131</v>
      </c>
      <c r="AM47" s="132">
        <v>3936</v>
      </c>
      <c r="AN47" s="132">
        <v>3766</v>
      </c>
      <c r="AO47" s="132">
        <v>3770</v>
      </c>
      <c r="AP47" s="132">
        <v>3785</v>
      </c>
      <c r="AQ47" s="132">
        <v>3868</v>
      </c>
      <c r="AR47" s="132">
        <v>3815</v>
      </c>
      <c r="AS47" s="132">
        <v>3848</v>
      </c>
      <c r="AT47" s="132">
        <v>3556</v>
      </c>
      <c r="AU47" s="132">
        <v>3467</v>
      </c>
      <c r="AV47" s="132">
        <v>3553</v>
      </c>
      <c r="AW47" s="132">
        <v>2469</v>
      </c>
      <c r="AX47" s="132">
        <v>2558</v>
      </c>
      <c r="AY47" s="132">
        <v>2456</v>
      </c>
      <c r="AZ47" s="132">
        <v>2814</v>
      </c>
      <c r="BA47" s="132">
        <v>3489</v>
      </c>
      <c r="BB47" s="132">
        <v>4431</v>
      </c>
      <c r="BC47" s="132">
        <v>4774</v>
      </c>
      <c r="BD47" s="132">
        <v>5225</v>
      </c>
      <c r="BE47" s="132">
        <v>5292</v>
      </c>
      <c r="BF47" s="132">
        <v>5315</v>
      </c>
      <c r="BG47" s="132">
        <v>4967</v>
      </c>
      <c r="BH47" s="132">
        <v>4982</v>
      </c>
      <c r="BI47" s="132">
        <v>4895</v>
      </c>
      <c r="BJ47" s="132">
        <v>4875</v>
      </c>
      <c r="BK47" s="132">
        <v>4708</v>
      </c>
      <c r="BL47" s="132">
        <v>4931</v>
      </c>
      <c r="BM47" s="132">
        <v>4642</v>
      </c>
      <c r="BN47" s="132">
        <v>4437</v>
      </c>
      <c r="BO47" s="132">
        <v>4196</v>
      </c>
      <c r="BP47" s="132">
        <v>3971</v>
      </c>
      <c r="BQ47" s="132">
        <v>3834</v>
      </c>
      <c r="BR47" s="132">
        <v>3799</v>
      </c>
      <c r="BS47" s="132">
        <v>3789</v>
      </c>
      <c r="BT47" s="132">
        <v>3874</v>
      </c>
      <c r="BU47" s="132">
        <v>3821</v>
      </c>
      <c r="BV47" s="132">
        <v>3843</v>
      </c>
      <c r="BW47" s="132">
        <v>3562</v>
      </c>
      <c r="BX47" s="132">
        <v>3480</v>
      </c>
      <c r="BY47" s="132">
        <v>3568</v>
      </c>
      <c r="BZ47" s="132">
        <v>3546</v>
      </c>
      <c r="CA47" s="132">
        <v>2529</v>
      </c>
      <c r="CB47" s="132">
        <v>2422</v>
      </c>
      <c r="CC47" s="132">
        <v>2575</v>
      </c>
      <c r="CD47" s="132">
        <v>2894</v>
      </c>
      <c r="CE47" s="132">
        <v>3771</v>
      </c>
      <c r="CF47" s="132">
        <v>4441</v>
      </c>
      <c r="CG47" s="132">
        <v>5039</v>
      </c>
      <c r="CH47" s="132">
        <v>5200</v>
      </c>
      <c r="CI47" s="132">
        <v>5308</v>
      </c>
      <c r="CJ47" s="132">
        <v>5047</v>
      </c>
      <c r="CK47" s="132">
        <v>5188</v>
      </c>
      <c r="CL47" s="132">
        <v>5046</v>
      </c>
      <c r="CM47" s="132">
        <v>5072</v>
      </c>
      <c r="CN47" s="132">
        <v>4897</v>
      </c>
      <c r="CO47" s="132">
        <v>5038</v>
      </c>
      <c r="CP47" s="132">
        <v>4813</v>
      </c>
      <c r="CQ47" s="132">
        <v>4593</v>
      </c>
      <c r="CR47" s="132">
        <v>4287</v>
      </c>
      <c r="CS47" s="132">
        <v>4099</v>
      </c>
      <c r="CT47" s="132">
        <v>3876</v>
      </c>
      <c r="CU47" s="132">
        <v>3827</v>
      </c>
      <c r="CV47" s="132">
        <v>3835</v>
      </c>
      <c r="CW47" s="132">
        <v>3899</v>
      </c>
      <c r="CX47" s="132">
        <v>3854</v>
      </c>
      <c r="CY47" s="132">
        <v>3868</v>
      </c>
      <c r="CZ47" s="132">
        <v>3551</v>
      </c>
      <c r="DA47" s="132">
        <v>3498</v>
      </c>
      <c r="DB47" s="132">
        <v>3569</v>
      </c>
      <c r="DC47" s="132">
        <v>3535</v>
      </c>
      <c r="DD47" s="132">
        <v>3512</v>
      </c>
      <c r="DE47" s="132">
        <v>2505</v>
      </c>
      <c r="DF47" s="132">
        <v>2518</v>
      </c>
      <c r="DG47" s="132">
        <v>2535</v>
      </c>
      <c r="DH47" s="132">
        <v>2752</v>
      </c>
      <c r="DI47" s="132">
        <v>3452</v>
      </c>
      <c r="DJ47" s="132">
        <v>4318</v>
      </c>
      <c r="DK47" s="132">
        <v>4849</v>
      </c>
      <c r="DL47" s="132">
        <v>5133</v>
      </c>
      <c r="DM47" s="132">
        <v>5331</v>
      </c>
      <c r="DN47" s="132">
        <v>5376</v>
      </c>
      <c r="DO47" s="132">
        <v>5117</v>
      </c>
      <c r="DP47" s="132">
        <v>4891</v>
      </c>
      <c r="DQ47" s="132">
        <v>4874</v>
      </c>
      <c r="DR47" s="132">
        <v>4844</v>
      </c>
      <c r="DS47" s="132">
        <v>4707</v>
      </c>
      <c r="DT47" s="132">
        <v>4771</v>
      </c>
      <c r="DU47" s="132">
        <v>4719</v>
      </c>
      <c r="DV47" s="132">
        <v>4461</v>
      </c>
      <c r="DW47" s="132">
        <v>4257</v>
      </c>
      <c r="DX47" s="132">
        <v>4051</v>
      </c>
      <c r="DY47" s="132">
        <v>3885</v>
      </c>
      <c r="DZ47" s="132">
        <v>3783</v>
      </c>
      <c r="EA47" s="132">
        <v>3780</v>
      </c>
      <c r="EB47" s="132">
        <v>3830</v>
      </c>
      <c r="EC47" s="132">
        <v>3845</v>
      </c>
      <c r="ED47" s="132">
        <v>3829</v>
      </c>
      <c r="EE47" s="132">
        <v>3705</v>
      </c>
      <c r="EF47" s="132">
        <v>3518</v>
      </c>
      <c r="EG47" s="132">
        <v>3518</v>
      </c>
      <c r="EH47" s="132">
        <v>3550</v>
      </c>
      <c r="EI47" s="132">
        <v>2499</v>
      </c>
      <c r="EJ47" s="132">
        <v>2490</v>
      </c>
      <c r="EK47" s="132">
        <v>2516</v>
      </c>
      <c r="EL47" s="132">
        <v>2854</v>
      </c>
      <c r="EM47" s="132">
        <v>3630</v>
      </c>
      <c r="EN47" s="132">
        <v>4436</v>
      </c>
      <c r="EO47" s="132">
        <v>4907</v>
      </c>
      <c r="EP47" s="132">
        <v>5213</v>
      </c>
      <c r="EQ47" s="132">
        <v>5300</v>
      </c>
      <c r="ER47" s="132">
        <v>5181</v>
      </c>
      <c r="ES47" s="132">
        <v>5078</v>
      </c>
      <c r="ET47" s="132">
        <v>5014</v>
      </c>
      <c r="EU47" s="132">
        <v>4984</v>
      </c>
      <c r="EV47" s="132">
        <v>4886</v>
      </c>
      <c r="EW47" s="132">
        <v>4873</v>
      </c>
      <c r="EX47" s="132">
        <v>4872</v>
      </c>
      <c r="EY47" s="132">
        <v>4618</v>
      </c>
      <c r="EZ47" s="132">
        <v>4362</v>
      </c>
      <c r="FA47" s="132">
        <v>4148</v>
      </c>
      <c r="FB47" s="132">
        <v>3924</v>
      </c>
      <c r="FC47" s="132">
        <v>3831</v>
      </c>
      <c r="FD47" s="132">
        <v>3817</v>
      </c>
      <c r="FE47" s="132">
        <v>3844</v>
      </c>
      <c r="FF47" s="132">
        <v>3864</v>
      </c>
      <c r="FG47" s="132">
        <v>3845</v>
      </c>
      <c r="FH47" s="132">
        <v>3697</v>
      </c>
      <c r="FI47" s="132">
        <v>3530</v>
      </c>
      <c r="FJ47" s="132">
        <v>3525</v>
      </c>
      <c r="FK47" s="132">
        <v>3552</v>
      </c>
      <c r="FL47" s="132">
        <v>3529</v>
      </c>
      <c r="FM47" s="132">
        <v>1</v>
      </c>
      <c r="FN47" s="132">
        <v>6</v>
      </c>
      <c r="FO47" s="132">
        <v>22</v>
      </c>
      <c r="FP47" s="132">
        <v>28</v>
      </c>
      <c r="FQ47" s="132">
        <v>55</v>
      </c>
      <c r="FR47" s="132">
        <v>76</v>
      </c>
      <c r="FS47" s="132">
        <v>105</v>
      </c>
      <c r="FT47" s="132">
        <v>134</v>
      </c>
      <c r="FU47" s="132">
        <v>162</v>
      </c>
      <c r="FV47" s="132">
        <v>192</v>
      </c>
      <c r="FW47" s="132">
        <v>223</v>
      </c>
      <c r="FX47" s="132">
        <v>228</v>
      </c>
      <c r="FY47" s="132">
        <v>325</v>
      </c>
      <c r="FZ47" s="132">
        <v>367</v>
      </c>
      <c r="GA47" s="132">
        <v>405</v>
      </c>
      <c r="GB47" s="132">
        <v>462</v>
      </c>
      <c r="GC47" s="132">
        <v>468</v>
      </c>
      <c r="GD47" s="132">
        <v>435</v>
      </c>
      <c r="GE47" s="132">
        <v>412</v>
      </c>
      <c r="GF47" s="132">
        <v>368</v>
      </c>
      <c r="GG47" s="132">
        <v>307</v>
      </c>
      <c r="GH47" s="132">
        <v>264</v>
      </c>
      <c r="GI47" s="132">
        <v>247</v>
      </c>
      <c r="GJ47" s="132">
        <v>203</v>
      </c>
      <c r="GK47" s="132">
        <v>124</v>
      </c>
      <c r="GL47" s="132">
        <v>122</v>
      </c>
      <c r="GM47" s="132">
        <v>75</v>
      </c>
      <c r="GN47" s="132">
        <v>32</v>
      </c>
      <c r="GO47" s="132">
        <v>20</v>
      </c>
      <c r="GP47" s="132">
        <v>14</v>
      </c>
      <c r="GQ47" s="132">
        <v>3</v>
      </c>
      <c r="GR47" s="132">
        <v>7</v>
      </c>
      <c r="GS47" s="132">
        <v>27</v>
      </c>
      <c r="GT47" s="132">
        <v>32</v>
      </c>
      <c r="GU47" s="132">
        <v>61</v>
      </c>
      <c r="GV47" s="132">
        <v>87</v>
      </c>
      <c r="GW47" s="132">
        <v>122</v>
      </c>
      <c r="GX47" s="132">
        <v>157</v>
      </c>
      <c r="GY47" s="132">
        <v>175</v>
      </c>
      <c r="GZ47" s="132">
        <v>186</v>
      </c>
      <c r="HA47" s="132">
        <v>247</v>
      </c>
      <c r="HB47" s="132">
        <v>264</v>
      </c>
      <c r="HC47" s="132">
        <v>321</v>
      </c>
      <c r="HD47" s="132">
        <v>341</v>
      </c>
      <c r="HE47" s="132">
        <v>390</v>
      </c>
      <c r="HF47" s="132">
        <v>465</v>
      </c>
      <c r="HG47" s="132">
        <v>412</v>
      </c>
      <c r="HH47" s="132">
        <v>428</v>
      </c>
      <c r="HI47" s="132">
        <v>369</v>
      </c>
      <c r="HJ47" s="132">
        <v>308</v>
      </c>
      <c r="HK47" s="132">
        <v>345</v>
      </c>
      <c r="HL47" s="132">
        <v>246</v>
      </c>
      <c r="HM47" s="132">
        <v>223</v>
      </c>
      <c r="HN47" s="132">
        <v>186</v>
      </c>
      <c r="HO47" s="132">
        <v>140</v>
      </c>
      <c r="HP47" s="132">
        <v>104</v>
      </c>
      <c r="HQ47" s="132">
        <v>75</v>
      </c>
      <c r="HR47" s="132">
        <v>43</v>
      </c>
      <c r="HS47" s="132">
        <v>25</v>
      </c>
      <c r="HT47" s="132">
        <v>16</v>
      </c>
      <c r="HU47" s="60">
        <v>3.992015968063872E-4</v>
      </c>
      <c r="HV47" s="60">
        <v>2.3828435266084196E-3</v>
      </c>
      <c r="HW47" s="60">
        <v>8.6785009861932941E-3</v>
      </c>
      <c r="HX47" s="60">
        <v>1.0174418604651164E-2</v>
      </c>
      <c r="HY47" s="60">
        <v>1.5932792584009269E-2</v>
      </c>
      <c r="HZ47" s="60">
        <v>1.7600741083835109E-2</v>
      </c>
      <c r="IA47" s="60">
        <v>2.1653949267890285E-2</v>
      </c>
      <c r="IB47" s="60">
        <v>2.6105591272160531E-2</v>
      </c>
      <c r="IC47" s="60">
        <v>3.0388294879009566E-2</v>
      </c>
      <c r="ID47" s="60">
        <v>3.5714285714285712E-2</v>
      </c>
      <c r="IE47" s="60">
        <v>4.3580222786789136E-2</v>
      </c>
      <c r="IF47" s="60">
        <v>4.6616233898998161E-2</v>
      </c>
      <c r="IG47" s="60">
        <v>6.6680344686089452E-2</v>
      </c>
      <c r="IH47" s="60">
        <v>7.5763831544178359E-2</v>
      </c>
      <c r="II47" s="60">
        <v>8.6042065009560229E-2</v>
      </c>
      <c r="IJ47" s="60">
        <v>9.6835045063927899E-2</v>
      </c>
      <c r="IK47" s="60">
        <v>9.9173553719008267E-2</v>
      </c>
      <c r="IL47" s="60">
        <v>9.751176866173504E-2</v>
      </c>
      <c r="IM47" s="60">
        <v>9.6781771200375857E-2</v>
      </c>
      <c r="IN47" s="60">
        <v>9.0841767464823503E-2</v>
      </c>
      <c r="IO47" s="60">
        <v>7.9021879021879016E-2</v>
      </c>
      <c r="IP47" s="60">
        <v>6.9785884218873911E-2</v>
      </c>
      <c r="IQ47" s="60">
        <v>6.5343915343915343E-2</v>
      </c>
      <c r="IR47" s="60">
        <v>5.3002610966057441E-2</v>
      </c>
      <c r="IS47" s="60">
        <v>3.2249674902470743E-2</v>
      </c>
      <c r="IT47" s="60">
        <v>3.1862104988247583E-2</v>
      </c>
      <c r="IU47" s="60">
        <v>2.0242914979757085E-2</v>
      </c>
      <c r="IV47" s="60">
        <v>9.0960773166571911E-3</v>
      </c>
      <c r="IW47" s="60">
        <v>5.6850483229107449E-3</v>
      </c>
      <c r="IX47" s="60">
        <v>3.9436619718309857E-3</v>
      </c>
      <c r="IY47" s="60">
        <v>1.1972001915520306E-3</v>
      </c>
      <c r="IZ47" s="60">
        <v>2.8035639827067834E-3</v>
      </c>
      <c r="JA47" s="60">
        <v>1.0701999009617139E-2</v>
      </c>
      <c r="JB47" s="60">
        <v>1.1181698775757157E-2</v>
      </c>
      <c r="JC47" s="60">
        <v>1.6758494031221302E-2</v>
      </c>
      <c r="JD47" s="60">
        <v>1.9558677881417318E-2</v>
      </c>
      <c r="JE47" s="60">
        <v>2.4794511242442769E-2</v>
      </c>
      <c r="JF47" s="60">
        <v>3.0034728227770213E-2</v>
      </c>
      <c r="JG47" s="60">
        <v>3.2928652438395711E-2</v>
      </c>
      <c r="JH47" s="60">
        <v>3.5802316788011684E-2</v>
      </c>
      <c r="JI47" s="60">
        <v>4.8508297875545857E-2</v>
      </c>
      <c r="JJ47" s="60">
        <v>5.2508713307656593E-2</v>
      </c>
      <c r="JK47" s="60">
        <v>6.423012656895509E-2</v>
      </c>
      <c r="JL47" s="60">
        <v>6.9600553829498354E-2</v>
      </c>
      <c r="JM47" s="60">
        <v>7.9814165037863372E-2</v>
      </c>
      <c r="JN47" s="60">
        <v>9.5182575574039668E-2</v>
      </c>
      <c r="JO47" s="60">
        <v>8.8972351004740297E-2</v>
      </c>
      <c r="JP47" s="60">
        <v>9.785204059901334E-2</v>
      </c>
      <c r="JQ47" s="60">
        <v>8.8715478128902722E-2</v>
      </c>
      <c r="JR47" s="60">
        <v>7.8276878171599173E-2</v>
      </c>
      <c r="JS47" s="60">
        <v>8.9808764565173657E-2</v>
      </c>
      <c r="JT47" s="60">
        <v>6.4272430928074137E-2</v>
      </c>
      <c r="JU47" s="60">
        <v>5.7853982929894292E-2</v>
      </c>
      <c r="JV47" s="60">
        <v>4.8005125072124358E-2</v>
      </c>
      <c r="JW47" s="60">
        <v>3.6311439880051449E-2</v>
      </c>
      <c r="JX47" s="60">
        <v>2.8054056530845421E-2</v>
      </c>
      <c r="JY47" s="60">
        <v>2.1188408489295499E-2</v>
      </c>
      <c r="JZ47" s="60">
        <v>1.2165252102468705E-2</v>
      </c>
      <c r="KA47" s="60">
        <v>7.0190579924186485E-3</v>
      </c>
      <c r="KB47" s="60">
        <v>4.5214746820644563E-3</v>
      </c>
    </row>
    <row r="48" spans="1:288" ht="15">
      <c r="A48" s="83" t="s">
        <v>159</v>
      </c>
      <c r="B48" s="80">
        <v>2870</v>
      </c>
      <c r="C48" s="74">
        <v>5.3533490141071001</v>
      </c>
      <c r="D48" s="80">
        <v>5819</v>
      </c>
      <c r="E48" s="74">
        <v>9.2031137807890726</v>
      </c>
      <c r="F48" s="75">
        <v>1.3186230158391175</v>
      </c>
      <c r="G48" s="80">
        <v>7543</v>
      </c>
      <c r="H48" s="74">
        <v>11.92972800283416</v>
      </c>
      <c r="I48" s="82">
        <v>-1724</v>
      </c>
      <c r="J48" s="75">
        <v>-2.7266142220450873</v>
      </c>
      <c r="K48" s="114"/>
      <c r="L48" s="114"/>
      <c r="M48" s="114"/>
      <c r="N48" s="114"/>
      <c r="O48" s="114"/>
      <c r="P48" s="114"/>
      <c r="Q48" s="132">
        <v>536113</v>
      </c>
      <c r="R48" s="132">
        <v>632286</v>
      </c>
      <c r="S48" s="132">
        <v>2541</v>
      </c>
      <c r="T48" s="132">
        <v>2477</v>
      </c>
      <c r="U48" s="132">
        <v>2614</v>
      </c>
      <c r="V48" s="132">
        <v>2689</v>
      </c>
      <c r="W48" s="132">
        <v>3415</v>
      </c>
      <c r="X48" s="132">
        <v>4205</v>
      </c>
      <c r="Y48" s="132">
        <v>4924</v>
      </c>
      <c r="Z48" s="132">
        <v>5040</v>
      </c>
      <c r="AA48" s="132">
        <v>5369</v>
      </c>
      <c r="AB48" s="134">
        <v>5436</v>
      </c>
      <c r="AC48" s="132">
        <v>5267</v>
      </c>
      <c r="AD48" s="132">
        <v>4800</v>
      </c>
      <c r="AE48" s="132">
        <v>4853</v>
      </c>
      <c r="AF48" s="135">
        <v>4813</v>
      </c>
      <c r="AG48" s="132">
        <v>4706</v>
      </c>
      <c r="AH48" s="138">
        <v>4611</v>
      </c>
      <c r="AI48" s="132">
        <v>4795</v>
      </c>
      <c r="AJ48" s="132">
        <v>4485</v>
      </c>
      <c r="AK48" s="132">
        <v>4318</v>
      </c>
      <c r="AL48" s="132">
        <v>4131</v>
      </c>
      <c r="AM48" s="132">
        <v>3936</v>
      </c>
      <c r="AN48" s="132">
        <v>3766</v>
      </c>
      <c r="AO48" s="132">
        <v>3770</v>
      </c>
      <c r="AP48" s="132">
        <v>3785</v>
      </c>
      <c r="AQ48" s="132">
        <v>3868</v>
      </c>
      <c r="AR48" s="132">
        <v>3815</v>
      </c>
      <c r="AS48" s="132">
        <v>3848</v>
      </c>
      <c r="AT48" s="132">
        <v>3556</v>
      </c>
      <c r="AU48" s="132">
        <v>3467</v>
      </c>
      <c r="AV48" s="132">
        <v>3553</v>
      </c>
      <c r="AW48" s="132">
        <v>2469</v>
      </c>
      <c r="AX48" s="132">
        <v>2558</v>
      </c>
      <c r="AY48" s="132">
        <v>2456</v>
      </c>
      <c r="AZ48" s="132">
        <v>2814</v>
      </c>
      <c r="BA48" s="132">
        <v>3489</v>
      </c>
      <c r="BB48" s="132">
        <v>4431</v>
      </c>
      <c r="BC48" s="132">
        <v>4774</v>
      </c>
      <c r="BD48" s="132">
        <v>5225</v>
      </c>
      <c r="BE48" s="132">
        <v>5292</v>
      </c>
      <c r="BF48" s="132">
        <v>5315</v>
      </c>
      <c r="BG48" s="132">
        <v>4967</v>
      </c>
      <c r="BH48" s="132">
        <v>4982</v>
      </c>
      <c r="BI48" s="132">
        <v>4895</v>
      </c>
      <c r="BJ48" s="132">
        <v>4875</v>
      </c>
      <c r="BK48" s="132">
        <v>4708</v>
      </c>
      <c r="BL48" s="132">
        <v>4931</v>
      </c>
      <c r="BM48" s="132">
        <v>4642</v>
      </c>
      <c r="BN48" s="132">
        <v>4437</v>
      </c>
      <c r="BO48" s="132">
        <v>4196</v>
      </c>
      <c r="BP48" s="132">
        <v>3971</v>
      </c>
      <c r="BQ48" s="132">
        <v>3834</v>
      </c>
      <c r="BR48" s="132">
        <v>3799</v>
      </c>
      <c r="BS48" s="132">
        <v>3789</v>
      </c>
      <c r="BT48" s="132">
        <v>3874</v>
      </c>
      <c r="BU48" s="132">
        <v>3821</v>
      </c>
      <c r="BV48" s="132">
        <v>3843</v>
      </c>
      <c r="BW48" s="132">
        <v>3562</v>
      </c>
      <c r="BX48" s="132">
        <v>3480</v>
      </c>
      <c r="BY48" s="132">
        <v>3568</v>
      </c>
      <c r="BZ48" s="132">
        <v>3546</v>
      </c>
      <c r="CA48" s="132">
        <v>2529</v>
      </c>
      <c r="CB48" s="132">
        <v>2422</v>
      </c>
      <c r="CC48" s="132">
        <v>2575</v>
      </c>
      <c r="CD48" s="132">
        <v>2894</v>
      </c>
      <c r="CE48" s="132">
        <v>3771</v>
      </c>
      <c r="CF48" s="132">
        <v>4441</v>
      </c>
      <c r="CG48" s="132">
        <v>5039</v>
      </c>
      <c r="CH48" s="132">
        <v>5200</v>
      </c>
      <c r="CI48" s="132">
        <v>5308</v>
      </c>
      <c r="CJ48" s="132">
        <v>5047</v>
      </c>
      <c r="CK48" s="132">
        <v>5188</v>
      </c>
      <c r="CL48" s="132">
        <v>5046</v>
      </c>
      <c r="CM48" s="132">
        <v>5072</v>
      </c>
      <c r="CN48" s="132">
        <v>4897</v>
      </c>
      <c r="CO48" s="132">
        <v>5038</v>
      </c>
      <c r="CP48" s="132">
        <v>4813</v>
      </c>
      <c r="CQ48" s="132">
        <v>4593</v>
      </c>
      <c r="CR48" s="132">
        <v>4287</v>
      </c>
      <c r="CS48" s="132">
        <v>4099</v>
      </c>
      <c r="CT48" s="132">
        <v>3876</v>
      </c>
      <c r="CU48" s="132">
        <v>3827</v>
      </c>
      <c r="CV48" s="132">
        <v>3835</v>
      </c>
      <c r="CW48" s="132">
        <v>3899</v>
      </c>
      <c r="CX48" s="132">
        <v>3854</v>
      </c>
      <c r="CY48" s="132">
        <v>3868</v>
      </c>
      <c r="CZ48" s="132">
        <v>3551</v>
      </c>
      <c r="DA48" s="132">
        <v>3498</v>
      </c>
      <c r="DB48" s="132">
        <v>3569</v>
      </c>
      <c r="DC48" s="132">
        <v>3535</v>
      </c>
      <c r="DD48" s="132">
        <v>3512</v>
      </c>
      <c r="DE48" s="132">
        <v>2505</v>
      </c>
      <c r="DF48" s="132">
        <v>2518</v>
      </c>
      <c r="DG48" s="132">
        <v>2535</v>
      </c>
      <c r="DH48" s="132">
        <v>2752</v>
      </c>
      <c r="DI48" s="132">
        <v>3452</v>
      </c>
      <c r="DJ48" s="132">
        <v>4318</v>
      </c>
      <c r="DK48" s="132">
        <v>4849</v>
      </c>
      <c r="DL48" s="132">
        <v>5133</v>
      </c>
      <c r="DM48" s="132">
        <v>5331</v>
      </c>
      <c r="DN48" s="132">
        <v>5376</v>
      </c>
      <c r="DO48" s="132">
        <v>5117</v>
      </c>
      <c r="DP48" s="132">
        <v>4891</v>
      </c>
      <c r="DQ48" s="132">
        <v>4874</v>
      </c>
      <c r="DR48" s="132">
        <v>4844</v>
      </c>
      <c r="DS48" s="132">
        <v>4707</v>
      </c>
      <c r="DT48" s="132">
        <v>4771</v>
      </c>
      <c r="DU48" s="132">
        <v>4719</v>
      </c>
      <c r="DV48" s="132">
        <v>4461</v>
      </c>
      <c r="DW48" s="132">
        <v>4257</v>
      </c>
      <c r="DX48" s="132">
        <v>4051</v>
      </c>
      <c r="DY48" s="132">
        <v>3885</v>
      </c>
      <c r="DZ48" s="132">
        <v>3783</v>
      </c>
      <c r="EA48" s="132">
        <v>3780</v>
      </c>
      <c r="EB48" s="132">
        <v>3830</v>
      </c>
      <c r="EC48" s="132">
        <v>3845</v>
      </c>
      <c r="ED48" s="132">
        <v>3829</v>
      </c>
      <c r="EE48" s="132">
        <v>3705</v>
      </c>
      <c r="EF48" s="132">
        <v>3518</v>
      </c>
      <c r="EG48" s="132">
        <v>3518</v>
      </c>
      <c r="EH48" s="132">
        <v>3550</v>
      </c>
      <c r="EI48" s="132">
        <v>2499</v>
      </c>
      <c r="EJ48" s="132">
        <v>2490</v>
      </c>
      <c r="EK48" s="132">
        <v>2516</v>
      </c>
      <c r="EL48" s="132">
        <v>2854</v>
      </c>
      <c r="EM48" s="132">
        <v>3630</v>
      </c>
      <c r="EN48" s="132">
        <v>4436</v>
      </c>
      <c r="EO48" s="132">
        <v>4907</v>
      </c>
      <c r="EP48" s="132">
        <v>5213</v>
      </c>
      <c r="EQ48" s="132">
        <v>5300</v>
      </c>
      <c r="ER48" s="132">
        <v>5181</v>
      </c>
      <c r="ES48" s="132">
        <v>5078</v>
      </c>
      <c r="ET48" s="132">
        <v>5014</v>
      </c>
      <c r="EU48" s="132">
        <v>4984</v>
      </c>
      <c r="EV48" s="132">
        <v>4886</v>
      </c>
      <c r="EW48" s="132">
        <v>4873</v>
      </c>
      <c r="EX48" s="132">
        <v>4872</v>
      </c>
      <c r="EY48" s="132">
        <v>4618</v>
      </c>
      <c r="EZ48" s="132">
        <v>4362</v>
      </c>
      <c r="FA48" s="132">
        <v>4148</v>
      </c>
      <c r="FB48" s="132">
        <v>3924</v>
      </c>
      <c r="FC48" s="132">
        <v>3831</v>
      </c>
      <c r="FD48" s="132">
        <v>3817</v>
      </c>
      <c r="FE48" s="132">
        <v>3844</v>
      </c>
      <c r="FF48" s="132">
        <v>3864</v>
      </c>
      <c r="FG48" s="132">
        <v>3845</v>
      </c>
      <c r="FH48" s="132">
        <v>3697</v>
      </c>
      <c r="FI48" s="132">
        <v>3530</v>
      </c>
      <c r="FJ48" s="132">
        <v>3525</v>
      </c>
      <c r="FK48" s="132">
        <v>3552</v>
      </c>
      <c r="FL48" s="132">
        <v>3529</v>
      </c>
      <c r="FM48" s="132">
        <v>1</v>
      </c>
      <c r="FN48" s="132">
        <v>6</v>
      </c>
      <c r="FO48" s="132">
        <v>22</v>
      </c>
      <c r="FP48" s="132">
        <v>28</v>
      </c>
      <c r="FQ48" s="132">
        <v>55</v>
      </c>
      <c r="FR48" s="132">
        <v>76</v>
      </c>
      <c r="FS48" s="132">
        <v>105</v>
      </c>
      <c r="FT48" s="132">
        <v>134</v>
      </c>
      <c r="FU48" s="132">
        <v>162</v>
      </c>
      <c r="FV48" s="132">
        <v>192</v>
      </c>
      <c r="FW48" s="132">
        <v>223</v>
      </c>
      <c r="FX48" s="132">
        <v>228</v>
      </c>
      <c r="FY48" s="132">
        <v>325</v>
      </c>
      <c r="FZ48" s="132">
        <v>367</v>
      </c>
      <c r="GA48" s="132">
        <v>405</v>
      </c>
      <c r="GB48" s="132">
        <v>462</v>
      </c>
      <c r="GC48" s="132">
        <v>468</v>
      </c>
      <c r="GD48" s="132">
        <v>435</v>
      </c>
      <c r="GE48" s="132">
        <v>412</v>
      </c>
      <c r="GF48" s="132">
        <v>368</v>
      </c>
      <c r="GG48" s="132">
        <v>307</v>
      </c>
      <c r="GH48" s="132">
        <v>264</v>
      </c>
      <c r="GI48" s="132">
        <v>247</v>
      </c>
      <c r="GJ48" s="132">
        <v>203</v>
      </c>
      <c r="GK48" s="132">
        <v>124</v>
      </c>
      <c r="GL48" s="132">
        <v>122</v>
      </c>
      <c r="GM48" s="132">
        <v>75</v>
      </c>
      <c r="GN48" s="132">
        <v>32</v>
      </c>
      <c r="GO48" s="132">
        <v>20</v>
      </c>
      <c r="GP48" s="132">
        <v>14</v>
      </c>
      <c r="GQ48" s="132">
        <v>3</v>
      </c>
      <c r="GR48" s="132">
        <v>7</v>
      </c>
      <c r="GS48" s="132">
        <v>27</v>
      </c>
      <c r="GT48" s="132">
        <v>32</v>
      </c>
      <c r="GU48" s="132">
        <v>61</v>
      </c>
      <c r="GV48" s="132">
        <v>87</v>
      </c>
      <c r="GW48" s="132">
        <v>122</v>
      </c>
      <c r="GX48" s="132">
        <v>157</v>
      </c>
      <c r="GY48" s="132">
        <v>175</v>
      </c>
      <c r="GZ48" s="132">
        <v>186</v>
      </c>
      <c r="HA48" s="132">
        <v>247</v>
      </c>
      <c r="HB48" s="132">
        <v>264</v>
      </c>
      <c r="HC48" s="132">
        <v>321</v>
      </c>
      <c r="HD48" s="132">
        <v>341</v>
      </c>
      <c r="HE48" s="132">
        <v>390</v>
      </c>
      <c r="HF48" s="132">
        <v>465</v>
      </c>
      <c r="HG48" s="132">
        <v>412</v>
      </c>
      <c r="HH48" s="132">
        <v>428</v>
      </c>
      <c r="HI48" s="132">
        <v>369</v>
      </c>
      <c r="HJ48" s="132">
        <v>308</v>
      </c>
      <c r="HK48" s="132">
        <v>345</v>
      </c>
      <c r="HL48" s="132">
        <v>246</v>
      </c>
      <c r="HM48" s="132">
        <v>223</v>
      </c>
      <c r="HN48" s="132">
        <v>186</v>
      </c>
      <c r="HO48" s="132">
        <v>140</v>
      </c>
      <c r="HP48" s="132">
        <v>104</v>
      </c>
      <c r="HQ48" s="132">
        <v>75</v>
      </c>
      <c r="HR48" s="132">
        <v>43</v>
      </c>
      <c r="HS48" s="132">
        <v>25</v>
      </c>
      <c r="HT48" s="132">
        <v>16</v>
      </c>
      <c r="HU48" s="60">
        <v>3.992015968063872E-4</v>
      </c>
      <c r="HV48" s="60">
        <v>2.3828435266084196E-3</v>
      </c>
      <c r="HW48" s="60">
        <v>8.6785009861932941E-3</v>
      </c>
      <c r="HX48" s="60">
        <v>1.0174418604651164E-2</v>
      </c>
      <c r="HY48" s="60">
        <v>1.5932792584009269E-2</v>
      </c>
      <c r="HZ48" s="60">
        <v>1.7600741083835109E-2</v>
      </c>
      <c r="IA48" s="60">
        <v>2.1653949267890285E-2</v>
      </c>
      <c r="IB48" s="60">
        <v>2.6105591272160531E-2</v>
      </c>
      <c r="IC48" s="60">
        <v>3.0388294879009566E-2</v>
      </c>
      <c r="ID48" s="60">
        <v>3.5714285714285712E-2</v>
      </c>
      <c r="IE48" s="60">
        <v>4.3580222786789136E-2</v>
      </c>
      <c r="IF48" s="60">
        <v>4.6616233898998161E-2</v>
      </c>
      <c r="IG48" s="60">
        <v>6.6680344686089452E-2</v>
      </c>
      <c r="IH48" s="60">
        <v>7.5763831544178359E-2</v>
      </c>
      <c r="II48" s="60">
        <v>8.6042065009560229E-2</v>
      </c>
      <c r="IJ48" s="60">
        <v>9.6835045063927899E-2</v>
      </c>
      <c r="IK48" s="60">
        <v>9.9173553719008267E-2</v>
      </c>
      <c r="IL48" s="60">
        <v>9.751176866173504E-2</v>
      </c>
      <c r="IM48" s="60">
        <v>9.6781771200375857E-2</v>
      </c>
      <c r="IN48" s="60">
        <v>9.0841767464823503E-2</v>
      </c>
      <c r="IO48" s="60">
        <v>7.9021879021879016E-2</v>
      </c>
      <c r="IP48" s="60">
        <v>6.9785884218873911E-2</v>
      </c>
      <c r="IQ48" s="60">
        <v>6.5343915343915343E-2</v>
      </c>
      <c r="IR48" s="60">
        <v>5.3002610966057441E-2</v>
      </c>
      <c r="IS48" s="60">
        <v>3.2249674902470743E-2</v>
      </c>
      <c r="IT48" s="60">
        <v>3.1862104988247583E-2</v>
      </c>
      <c r="IU48" s="60">
        <v>2.0242914979757085E-2</v>
      </c>
      <c r="IV48" s="60">
        <v>9.0960773166571911E-3</v>
      </c>
      <c r="IW48" s="60">
        <v>5.6850483229107449E-3</v>
      </c>
      <c r="IX48" s="60">
        <v>3.9436619718309857E-3</v>
      </c>
      <c r="IY48" s="60">
        <v>1.1972001915520306E-3</v>
      </c>
      <c r="IZ48" s="60">
        <v>2.8035639827067834E-3</v>
      </c>
      <c r="JA48" s="60">
        <v>1.0701999009617139E-2</v>
      </c>
      <c r="JB48" s="60">
        <v>1.1181698775757157E-2</v>
      </c>
      <c r="JC48" s="60">
        <v>1.6758494031221302E-2</v>
      </c>
      <c r="JD48" s="60">
        <v>1.9558677881417318E-2</v>
      </c>
      <c r="JE48" s="60">
        <v>2.4794511242442769E-2</v>
      </c>
      <c r="JF48" s="60">
        <v>3.0034728227770213E-2</v>
      </c>
      <c r="JG48" s="60">
        <v>3.2928652438395711E-2</v>
      </c>
      <c r="JH48" s="60">
        <v>3.5802316788011684E-2</v>
      </c>
      <c r="JI48" s="60">
        <v>4.8508297875545857E-2</v>
      </c>
      <c r="JJ48" s="60">
        <v>5.2508713307656593E-2</v>
      </c>
      <c r="JK48" s="60">
        <v>6.423012656895509E-2</v>
      </c>
      <c r="JL48" s="60">
        <v>6.9600553829498354E-2</v>
      </c>
      <c r="JM48" s="60">
        <v>7.9814165037863372E-2</v>
      </c>
      <c r="JN48" s="60">
        <v>9.5182575574039668E-2</v>
      </c>
      <c r="JO48" s="60">
        <v>8.8972351004740297E-2</v>
      </c>
      <c r="JP48" s="60">
        <v>9.785204059901334E-2</v>
      </c>
      <c r="JQ48" s="60">
        <v>8.8715478128902722E-2</v>
      </c>
      <c r="JR48" s="60">
        <v>7.8276878171599173E-2</v>
      </c>
      <c r="JS48" s="60">
        <v>8.9808764565173657E-2</v>
      </c>
      <c r="JT48" s="60">
        <v>6.4272430928074137E-2</v>
      </c>
      <c r="JU48" s="60">
        <v>5.7853982929894292E-2</v>
      </c>
      <c r="JV48" s="60">
        <v>4.8005125072124358E-2</v>
      </c>
      <c r="JW48" s="60">
        <v>3.6311439880051449E-2</v>
      </c>
      <c r="JX48" s="60">
        <v>2.8054056530845421E-2</v>
      </c>
      <c r="JY48" s="60">
        <v>2.1188408489295499E-2</v>
      </c>
      <c r="JZ48" s="60">
        <v>1.2165252102468705E-2</v>
      </c>
      <c r="KA48" s="60">
        <v>7.0190579924186485E-3</v>
      </c>
      <c r="KB48" s="60">
        <v>4.5214746820644563E-3</v>
      </c>
    </row>
    <row r="49" spans="1:288">
      <c r="A49" s="83" t="s">
        <v>72</v>
      </c>
      <c r="B49" s="80">
        <v>268</v>
      </c>
      <c r="C49" s="74">
        <v>4.0370565639828273</v>
      </c>
      <c r="D49" s="80">
        <v>749</v>
      </c>
      <c r="E49" s="74">
        <v>8.3873920943974625</v>
      </c>
      <c r="F49" s="74">
        <v>1.2475599147069201</v>
      </c>
      <c r="G49" s="80">
        <v>1080</v>
      </c>
      <c r="H49" s="74">
        <v>11.013511043968762</v>
      </c>
      <c r="I49" s="82">
        <v>-1095</v>
      </c>
      <c r="J49" s="75">
        <v>-5.062951677709604</v>
      </c>
      <c r="K49" s="113"/>
      <c r="L49" s="113"/>
      <c r="M49" s="113"/>
      <c r="N49" s="113"/>
      <c r="O49" s="113"/>
      <c r="P49" s="113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122"/>
      <c r="AC49" s="91"/>
      <c r="AD49" s="91"/>
      <c r="AE49" s="91"/>
      <c r="AF49" s="44"/>
      <c r="AG49" s="91"/>
      <c r="AH49" s="91"/>
      <c r="AI49" s="91"/>
      <c r="AJ49" s="91"/>
      <c r="IQ49" s="60"/>
      <c r="IR49" s="60"/>
      <c r="IS49" s="60"/>
      <c r="IT49" s="60"/>
      <c r="IU49" s="60"/>
      <c r="IV49" s="60"/>
      <c r="IW49" s="60"/>
      <c r="IX49" s="60"/>
      <c r="IY49" s="60"/>
      <c r="IZ49" s="60"/>
      <c r="JA49" s="60"/>
      <c r="JB49" s="60"/>
      <c r="JC49" s="60"/>
      <c r="JD49" s="60"/>
      <c r="JE49" s="60"/>
      <c r="JF49" s="60"/>
      <c r="JG49" s="60"/>
      <c r="JH49" s="60"/>
      <c r="JI49" s="60"/>
      <c r="JJ49" s="60"/>
      <c r="JK49" s="60"/>
      <c r="JL49" s="60"/>
      <c r="JM49" s="60"/>
      <c r="JN49" s="60"/>
      <c r="JO49" s="60"/>
      <c r="JP49" s="60"/>
      <c r="JQ49" s="60"/>
      <c r="JR49" s="60"/>
      <c r="JS49" s="60"/>
      <c r="JT49" s="60"/>
      <c r="JU49" s="60"/>
      <c r="JV49" s="60"/>
      <c r="JW49" s="60"/>
      <c r="JX49" s="60"/>
      <c r="JY49" s="60"/>
      <c r="JZ49" s="60"/>
      <c r="KA49" s="60"/>
      <c r="KB49" s="60"/>
    </row>
    <row r="50" spans="1:288">
      <c r="A50" s="84" t="s">
        <v>73</v>
      </c>
      <c r="B50" s="81">
        <v>930</v>
      </c>
      <c r="C50" s="76">
        <v>6.8617347404672762</v>
      </c>
      <c r="D50" s="81">
        <v>2435</v>
      </c>
      <c r="E50" s="76">
        <v>9.8886059705250506</v>
      </c>
      <c r="F50" s="76">
        <v>1.6140096332543472</v>
      </c>
      <c r="G50" s="81">
        <v>2909</v>
      </c>
      <c r="H50" s="76">
        <v>13.585589212035824</v>
      </c>
      <c r="I50" s="81">
        <v>-215</v>
      </c>
      <c r="J50" s="76">
        <v>-1.124905073443712</v>
      </c>
      <c r="K50" s="113"/>
      <c r="L50" s="113"/>
      <c r="M50" s="113"/>
      <c r="N50" s="113"/>
      <c r="O50" s="113"/>
      <c r="P50" s="113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122"/>
      <c r="AC50" s="91"/>
      <c r="AD50" s="91"/>
      <c r="AE50" s="91"/>
      <c r="AF50" s="44"/>
      <c r="AG50" s="91"/>
      <c r="AH50" s="91"/>
      <c r="AI50" s="91"/>
      <c r="AJ50" s="91"/>
      <c r="IQ50" s="60"/>
      <c r="IR50" s="60"/>
      <c r="IS50" s="60"/>
      <c r="IT50" s="60"/>
      <c r="IU50" s="60"/>
      <c r="IV50" s="60"/>
      <c r="IW50" s="60"/>
      <c r="IX50" s="60"/>
      <c r="IY50" s="60"/>
      <c r="IZ50" s="60"/>
      <c r="JA50" s="60"/>
      <c r="JB50" s="60"/>
      <c r="JC50" s="60"/>
      <c r="JD50" s="60"/>
      <c r="JE50" s="60"/>
      <c r="JF50" s="60"/>
      <c r="JG50" s="60"/>
      <c r="JH50" s="60"/>
      <c r="JI50" s="60"/>
      <c r="JJ50" s="60"/>
      <c r="JK50" s="60"/>
      <c r="JL50" s="60"/>
      <c r="JM50" s="60"/>
      <c r="JN50" s="60"/>
      <c r="JO50" s="60"/>
      <c r="JP50" s="60"/>
      <c r="JQ50" s="60"/>
      <c r="JR50" s="60"/>
      <c r="JS50" s="60"/>
      <c r="JT50" s="60"/>
      <c r="JU50" s="60"/>
      <c r="JV50" s="60"/>
      <c r="JW50" s="60"/>
      <c r="JX50" s="60"/>
      <c r="JY50" s="60"/>
      <c r="JZ50" s="60"/>
      <c r="KA50" s="60"/>
      <c r="KB50" s="60"/>
    </row>
    <row r="51" spans="1:288" ht="7.15" customHeight="1">
      <c r="A51" s="97"/>
      <c r="B51" s="66"/>
      <c r="C51" s="66"/>
      <c r="D51" s="66"/>
      <c r="E51" s="66"/>
      <c r="F51" s="79"/>
      <c r="G51" s="66"/>
      <c r="H51" s="66"/>
      <c r="I51" s="67"/>
      <c r="J51" s="73"/>
      <c r="K51" s="113"/>
      <c r="L51" s="113"/>
      <c r="M51" s="113"/>
      <c r="N51" s="113"/>
      <c r="O51" s="113"/>
      <c r="P51" s="113"/>
      <c r="Q51" s="60"/>
      <c r="R51" s="60"/>
      <c r="S51" s="91"/>
      <c r="T51" s="60"/>
      <c r="U51" s="60"/>
      <c r="V51" s="60"/>
      <c r="W51" s="60"/>
      <c r="X51" s="60"/>
      <c r="Y51" s="60"/>
      <c r="Z51" s="91"/>
      <c r="AA51" s="91"/>
      <c r="AB51" s="122"/>
      <c r="AC51" s="91"/>
      <c r="AD51" s="91"/>
      <c r="AE51" s="91"/>
      <c r="AF51" s="91"/>
      <c r="AG51" s="91"/>
      <c r="AH51" s="91"/>
      <c r="AI51" s="91"/>
      <c r="AJ51" s="91"/>
      <c r="IQ51" s="60"/>
      <c r="IR51" s="60"/>
      <c r="IS51" s="60"/>
      <c r="IT51" s="60"/>
      <c r="IU51" s="60"/>
      <c r="IV51" s="60"/>
      <c r="IW51" s="60"/>
      <c r="IX51" s="60"/>
      <c r="IY51" s="60"/>
      <c r="IZ51" s="60"/>
      <c r="JA51" s="60"/>
      <c r="JB51" s="60"/>
      <c r="JC51" s="60"/>
      <c r="JD51" s="60"/>
      <c r="JE51" s="60"/>
      <c r="JF51" s="60"/>
      <c r="JG51" s="60"/>
      <c r="JH51" s="60"/>
      <c r="JI51" s="60"/>
      <c r="JJ51" s="60"/>
      <c r="JK51" s="60"/>
      <c r="JL51" s="60"/>
      <c r="JM51" s="60"/>
      <c r="JN51" s="60"/>
      <c r="JO51" s="60"/>
      <c r="JP51" s="60"/>
      <c r="JQ51" s="60"/>
      <c r="JR51" s="60"/>
      <c r="JS51" s="60"/>
      <c r="JT51" s="60"/>
      <c r="JU51" s="60"/>
      <c r="JV51" s="60"/>
      <c r="JW51" s="60"/>
      <c r="JX51" s="60"/>
      <c r="JY51" s="60"/>
      <c r="JZ51" s="60"/>
      <c r="KA51" s="60"/>
      <c r="KB51" s="60"/>
    </row>
    <row r="52" spans="1:288" ht="15">
      <c r="A52" s="83" t="s">
        <v>84</v>
      </c>
      <c r="B52" s="80">
        <v>12544</v>
      </c>
      <c r="C52" s="74">
        <v>6.5685812984991863</v>
      </c>
      <c r="D52" s="80">
        <v>19405</v>
      </c>
      <c r="E52" s="74">
        <v>8.4779603613301902</v>
      </c>
      <c r="F52" s="74">
        <v>1.6467901254145929</v>
      </c>
      <c r="G52" s="80">
        <v>28981</v>
      </c>
      <c r="H52" s="74">
        <v>12.661673240490092</v>
      </c>
      <c r="I52" s="82">
        <v>-9576</v>
      </c>
      <c r="J52" s="75">
        <v>-4.1837128791599021</v>
      </c>
      <c r="K52" s="114"/>
      <c r="L52" s="114"/>
      <c r="M52" s="114"/>
      <c r="N52" s="114"/>
      <c r="O52" s="114"/>
      <c r="P52" s="114"/>
      <c r="Q52" s="132">
        <v>1909697</v>
      </c>
      <c r="R52" s="132">
        <v>2288876</v>
      </c>
      <c r="S52" s="132">
        <v>10372</v>
      </c>
      <c r="T52" s="132">
        <v>10494</v>
      </c>
      <c r="U52" s="132">
        <v>10859</v>
      </c>
      <c r="V52" s="132">
        <v>10919</v>
      </c>
      <c r="W52" s="132">
        <v>10370</v>
      </c>
      <c r="X52" s="132">
        <v>9983</v>
      </c>
      <c r="Y52" s="132">
        <v>9922</v>
      </c>
      <c r="Z52" s="132">
        <v>9676</v>
      </c>
      <c r="AA52" s="132">
        <v>9587</v>
      </c>
      <c r="AB52" s="134">
        <v>9882</v>
      </c>
      <c r="AC52" s="132">
        <v>10130</v>
      </c>
      <c r="AD52" s="132">
        <v>10065</v>
      </c>
      <c r="AE52" s="132">
        <v>10151</v>
      </c>
      <c r="AF52" s="135">
        <v>10719</v>
      </c>
      <c r="AG52" s="132">
        <v>11025</v>
      </c>
      <c r="AH52" s="138">
        <v>11694</v>
      </c>
      <c r="AI52" s="132">
        <v>12440</v>
      </c>
      <c r="AJ52" s="132">
        <v>12553</v>
      </c>
      <c r="AK52" s="132">
        <v>13036</v>
      </c>
      <c r="AL52" s="132">
        <v>13025</v>
      </c>
      <c r="AM52" s="132">
        <v>13067</v>
      </c>
      <c r="AN52" s="132">
        <v>12899</v>
      </c>
      <c r="AO52" s="132">
        <v>12989</v>
      </c>
      <c r="AP52" s="132">
        <v>13243</v>
      </c>
      <c r="AQ52" s="132">
        <v>14011</v>
      </c>
      <c r="AR52" s="132">
        <v>14000</v>
      </c>
      <c r="AS52" s="132">
        <v>14350</v>
      </c>
      <c r="AT52" s="132">
        <v>13709</v>
      </c>
      <c r="AU52" s="132">
        <v>13624</v>
      </c>
      <c r="AV52" s="132">
        <v>13591</v>
      </c>
      <c r="AW52" s="132">
        <v>10430</v>
      </c>
      <c r="AX52" s="132">
        <v>10829</v>
      </c>
      <c r="AY52" s="132">
        <v>11089</v>
      </c>
      <c r="AZ52" s="132">
        <v>10995</v>
      </c>
      <c r="BA52" s="132">
        <v>10768</v>
      </c>
      <c r="BB52" s="132">
        <v>10582</v>
      </c>
      <c r="BC52" s="132">
        <v>9999</v>
      </c>
      <c r="BD52" s="132">
        <v>9699</v>
      </c>
      <c r="BE52" s="132">
        <v>9757</v>
      </c>
      <c r="BF52" s="132">
        <v>9944</v>
      </c>
      <c r="BG52" s="132">
        <v>9714</v>
      </c>
      <c r="BH52" s="132">
        <v>9838</v>
      </c>
      <c r="BI52" s="132">
        <v>10397</v>
      </c>
      <c r="BJ52" s="132">
        <v>10558</v>
      </c>
      <c r="BK52" s="132">
        <v>11178</v>
      </c>
      <c r="BL52" s="132">
        <v>11900</v>
      </c>
      <c r="BM52" s="132">
        <v>11929</v>
      </c>
      <c r="BN52" s="132">
        <v>12488</v>
      </c>
      <c r="BO52" s="132">
        <v>12583</v>
      </c>
      <c r="BP52" s="132">
        <v>12669</v>
      </c>
      <c r="BQ52" s="132">
        <v>12486</v>
      </c>
      <c r="BR52" s="132">
        <v>12645</v>
      </c>
      <c r="BS52" s="132">
        <v>12957</v>
      </c>
      <c r="BT52" s="132">
        <v>13739</v>
      </c>
      <c r="BU52" s="132">
        <v>13740</v>
      </c>
      <c r="BV52" s="132">
        <v>14181</v>
      </c>
      <c r="BW52" s="132">
        <v>13520</v>
      </c>
      <c r="BX52" s="132">
        <v>13463</v>
      </c>
      <c r="BY52" s="132">
        <v>13428</v>
      </c>
      <c r="BZ52" s="132">
        <v>13672</v>
      </c>
      <c r="CA52" s="132">
        <v>10828</v>
      </c>
      <c r="CB52" s="132">
        <v>11120</v>
      </c>
      <c r="CC52" s="132">
        <v>11185</v>
      </c>
      <c r="CD52" s="132">
        <v>11394</v>
      </c>
      <c r="CE52" s="132">
        <v>11350</v>
      </c>
      <c r="CF52" s="132">
        <v>10578</v>
      </c>
      <c r="CG52" s="132">
        <v>10019</v>
      </c>
      <c r="CH52" s="132">
        <v>9851</v>
      </c>
      <c r="CI52" s="132">
        <v>9918</v>
      </c>
      <c r="CJ52" s="132">
        <v>9605</v>
      </c>
      <c r="CK52" s="132">
        <v>9613</v>
      </c>
      <c r="CL52" s="132">
        <v>10050</v>
      </c>
      <c r="CM52" s="132">
        <v>10224</v>
      </c>
      <c r="CN52" s="132">
        <v>10761</v>
      </c>
      <c r="CO52" s="132">
        <v>11475</v>
      </c>
      <c r="CP52" s="132">
        <v>11435</v>
      </c>
      <c r="CQ52" s="132">
        <v>12054</v>
      </c>
      <c r="CR52" s="132">
        <v>12169</v>
      </c>
      <c r="CS52" s="132">
        <v>12272</v>
      </c>
      <c r="CT52" s="132">
        <v>12156</v>
      </c>
      <c r="CU52" s="132">
        <v>12300</v>
      </c>
      <c r="CV52" s="132">
        <v>12654</v>
      </c>
      <c r="CW52" s="132">
        <v>13441</v>
      </c>
      <c r="CX52" s="132">
        <v>13505</v>
      </c>
      <c r="CY52" s="132">
        <v>13969</v>
      </c>
      <c r="CZ52" s="132">
        <v>13377</v>
      </c>
      <c r="DA52" s="132">
        <v>13290</v>
      </c>
      <c r="DB52" s="132">
        <v>13304</v>
      </c>
      <c r="DC52" s="132">
        <v>13529</v>
      </c>
      <c r="DD52" s="132">
        <v>13050</v>
      </c>
      <c r="DE52" s="132">
        <v>10401</v>
      </c>
      <c r="DF52" s="132">
        <v>10662</v>
      </c>
      <c r="DG52" s="132">
        <v>10974</v>
      </c>
      <c r="DH52" s="132">
        <v>10957</v>
      </c>
      <c r="DI52" s="132">
        <v>10569</v>
      </c>
      <c r="DJ52" s="132">
        <v>10283</v>
      </c>
      <c r="DK52" s="132">
        <v>9961</v>
      </c>
      <c r="DL52" s="132">
        <v>9688</v>
      </c>
      <c r="DM52" s="132">
        <v>9672</v>
      </c>
      <c r="DN52" s="132">
        <v>9913</v>
      </c>
      <c r="DO52" s="132">
        <v>9922</v>
      </c>
      <c r="DP52" s="132">
        <v>9952</v>
      </c>
      <c r="DQ52" s="132">
        <v>10274</v>
      </c>
      <c r="DR52" s="132">
        <v>10639</v>
      </c>
      <c r="DS52" s="132">
        <v>11102</v>
      </c>
      <c r="DT52" s="132">
        <v>11797</v>
      </c>
      <c r="DU52" s="132">
        <v>12185</v>
      </c>
      <c r="DV52" s="132">
        <v>12521</v>
      </c>
      <c r="DW52" s="132">
        <v>12810</v>
      </c>
      <c r="DX52" s="132">
        <v>12847</v>
      </c>
      <c r="DY52" s="132">
        <v>12777</v>
      </c>
      <c r="DZ52" s="132">
        <v>12772</v>
      </c>
      <c r="EA52" s="132">
        <v>12973</v>
      </c>
      <c r="EB52" s="132">
        <v>13491</v>
      </c>
      <c r="EC52" s="132">
        <v>13876</v>
      </c>
      <c r="ED52" s="132">
        <v>14091</v>
      </c>
      <c r="EE52" s="132">
        <v>13935</v>
      </c>
      <c r="EF52" s="132">
        <v>13586</v>
      </c>
      <c r="EG52" s="132">
        <v>13526</v>
      </c>
      <c r="EH52" s="132">
        <v>13632</v>
      </c>
      <c r="EI52" s="132">
        <v>10629</v>
      </c>
      <c r="EJ52" s="132">
        <v>10975</v>
      </c>
      <c r="EK52" s="132">
        <v>11137</v>
      </c>
      <c r="EL52" s="132">
        <v>11195</v>
      </c>
      <c r="EM52" s="132">
        <v>11059</v>
      </c>
      <c r="EN52" s="132">
        <v>10580</v>
      </c>
      <c r="EO52" s="132">
        <v>10009</v>
      </c>
      <c r="EP52" s="132">
        <v>9775</v>
      </c>
      <c r="EQ52" s="132">
        <v>9838</v>
      </c>
      <c r="ER52" s="132">
        <v>9775</v>
      </c>
      <c r="ES52" s="132">
        <v>9664</v>
      </c>
      <c r="ET52" s="132">
        <v>9944</v>
      </c>
      <c r="EU52" s="132">
        <v>10311</v>
      </c>
      <c r="EV52" s="132">
        <v>10660</v>
      </c>
      <c r="EW52" s="132">
        <v>11327</v>
      </c>
      <c r="EX52" s="132">
        <v>11668</v>
      </c>
      <c r="EY52" s="132">
        <v>11992</v>
      </c>
      <c r="EZ52" s="132">
        <v>12329</v>
      </c>
      <c r="FA52" s="132">
        <v>12428</v>
      </c>
      <c r="FB52" s="132">
        <v>12413</v>
      </c>
      <c r="FC52" s="132">
        <v>12393</v>
      </c>
      <c r="FD52" s="132">
        <v>12650</v>
      </c>
      <c r="FE52" s="132">
        <v>13199</v>
      </c>
      <c r="FF52" s="132">
        <v>13622</v>
      </c>
      <c r="FG52" s="132">
        <v>13855</v>
      </c>
      <c r="FH52" s="132">
        <v>13779</v>
      </c>
      <c r="FI52" s="132">
        <v>13405</v>
      </c>
      <c r="FJ52" s="132">
        <v>13384</v>
      </c>
      <c r="FK52" s="132">
        <v>13479</v>
      </c>
      <c r="FL52" s="132">
        <v>13361</v>
      </c>
      <c r="FM52" s="132">
        <v>6</v>
      </c>
      <c r="FN52" s="132">
        <v>21</v>
      </c>
      <c r="FO52" s="132">
        <v>37</v>
      </c>
      <c r="FP52" s="132">
        <v>72</v>
      </c>
      <c r="FQ52" s="132">
        <v>116</v>
      </c>
      <c r="FR52" s="132">
        <v>177</v>
      </c>
      <c r="FS52" s="132">
        <v>255</v>
      </c>
      <c r="FT52" s="132">
        <v>275</v>
      </c>
      <c r="FU52" s="132">
        <v>352</v>
      </c>
      <c r="FV52" s="132">
        <v>502</v>
      </c>
      <c r="FW52" s="132">
        <v>665</v>
      </c>
      <c r="FX52" s="132">
        <v>742</v>
      </c>
      <c r="FY52" s="132">
        <v>1032</v>
      </c>
      <c r="FZ52" s="132">
        <v>1195</v>
      </c>
      <c r="GA52" s="132">
        <v>1383</v>
      </c>
      <c r="GB52" s="132">
        <v>1566</v>
      </c>
      <c r="GC52" s="132">
        <v>1541</v>
      </c>
      <c r="GD52" s="132">
        <v>1568</v>
      </c>
      <c r="GE52" s="132">
        <v>1480</v>
      </c>
      <c r="GF52" s="132">
        <v>1337</v>
      </c>
      <c r="GG52" s="132">
        <v>1155</v>
      </c>
      <c r="GH52" s="132">
        <v>989</v>
      </c>
      <c r="GI52" s="132">
        <v>784</v>
      </c>
      <c r="GJ52" s="132">
        <v>671</v>
      </c>
      <c r="GK52" s="132">
        <v>516</v>
      </c>
      <c r="GL52" s="132">
        <v>431</v>
      </c>
      <c r="GM52" s="132">
        <v>218</v>
      </c>
      <c r="GN52" s="132">
        <v>162</v>
      </c>
      <c r="GO52" s="132">
        <v>85</v>
      </c>
      <c r="GP52" s="132">
        <v>34</v>
      </c>
      <c r="GQ52" s="132">
        <v>12</v>
      </c>
      <c r="GR52" s="132">
        <v>28</v>
      </c>
      <c r="GS52" s="132">
        <v>50</v>
      </c>
      <c r="GT52" s="132">
        <v>76</v>
      </c>
      <c r="GU52" s="132">
        <v>154</v>
      </c>
      <c r="GV52" s="132">
        <v>195</v>
      </c>
      <c r="GW52" s="132">
        <v>252</v>
      </c>
      <c r="GX52" s="132">
        <v>323</v>
      </c>
      <c r="GY52" s="132">
        <v>420</v>
      </c>
      <c r="GZ52" s="132">
        <v>501</v>
      </c>
      <c r="HA52" s="132">
        <v>668</v>
      </c>
      <c r="HB52" s="132">
        <v>784</v>
      </c>
      <c r="HC52" s="132">
        <v>964</v>
      </c>
      <c r="HD52" s="132">
        <v>1150</v>
      </c>
      <c r="HE52" s="132">
        <v>1360</v>
      </c>
      <c r="HF52" s="132">
        <v>1448</v>
      </c>
      <c r="HG52" s="132">
        <v>1475</v>
      </c>
      <c r="HH52" s="132">
        <v>1456</v>
      </c>
      <c r="HI52" s="132">
        <v>1345</v>
      </c>
      <c r="HJ52" s="132">
        <v>1230</v>
      </c>
      <c r="HK52" s="132">
        <v>1058</v>
      </c>
      <c r="HL52" s="132">
        <v>872</v>
      </c>
      <c r="HM52" s="132">
        <v>809</v>
      </c>
      <c r="HN52" s="132">
        <v>601</v>
      </c>
      <c r="HO52" s="132">
        <v>498</v>
      </c>
      <c r="HP52" s="132">
        <v>336</v>
      </c>
      <c r="HQ52" s="132">
        <v>201</v>
      </c>
      <c r="HR52" s="132">
        <v>134</v>
      </c>
      <c r="HS52" s="132">
        <v>91</v>
      </c>
      <c r="HT52" s="132">
        <v>38</v>
      </c>
      <c r="HU52" s="60">
        <v>5.7686760888376112E-4</v>
      </c>
      <c r="HV52" s="60">
        <v>1.9696117051209903E-3</v>
      </c>
      <c r="HW52" s="60">
        <v>3.3716056132677237E-3</v>
      </c>
      <c r="HX52" s="60">
        <v>6.5711417358766087E-3</v>
      </c>
      <c r="HY52" s="60">
        <v>1.0975494370328319E-2</v>
      </c>
      <c r="HZ52" s="60">
        <v>1.7212875619955267E-2</v>
      </c>
      <c r="IA52" s="60">
        <v>2.5599839373556872E-2</v>
      </c>
      <c r="IB52" s="60">
        <v>2.838563170933113E-2</v>
      </c>
      <c r="IC52" s="60">
        <v>3.6393713813068655E-2</v>
      </c>
      <c r="ID52" s="60">
        <v>5.0640572984969233E-2</v>
      </c>
      <c r="IE52" s="60">
        <v>6.702277766579319E-2</v>
      </c>
      <c r="IF52" s="60">
        <v>7.4557877813504828E-2</v>
      </c>
      <c r="IG52" s="60">
        <v>0.10044773213938096</v>
      </c>
      <c r="IH52" s="60">
        <v>0.11232258670927719</v>
      </c>
      <c r="II52" s="60">
        <v>0.1245721491623131</v>
      </c>
      <c r="IJ52" s="60">
        <v>0.1327456132915148</v>
      </c>
      <c r="IK52" s="60">
        <v>0.12646696758309398</v>
      </c>
      <c r="IL52" s="60">
        <v>0.12522961424806325</v>
      </c>
      <c r="IM52" s="60">
        <v>0.11553473848555816</v>
      </c>
      <c r="IN52" s="60">
        <v>0.10407098933603176</v>
      </c>
      <c r="IO52" s="60">
        <v>9.0396806762150742E-2</v>
      </c>
      <c r="IP52" s="60">
        <v>7.743501409332916E-2</v>
      </c>
      <c r="IQ52" s="60">
        <v>6.0433207430817849E-2</v>
      </c>
      <c r="IR52" s="60">
        <v>4.9736861611444666E-2</v>
      </c>
      <c r="IS52" s="60">
        <v>3.7186509080426637E-2</v>
      </c>
      <c r="IT52" s="60">
        <v>3.0586899439358457E-2</v>
      </c>
      <c r="IU52" s="60">
        <v>1.564406171510585E-2</v>
      </c>
      <c r="IV52" s="60">
        <v>1.1924039452377447E-2</v>
      </c>
      <c r="IW52" s="60">
        <v>6.2841934052935084E-3</v>
      </c>
      <c r="IX52" s="60">
        <v>2.494131455399061E-3</v>
      </c>
      <c r="IY52" s="60">
        <v>1.1259020711971116E-3</v>
      </c>
      <c r="IZ52" s="60">
        <v>2.5442822111853818E-3</v>
      </c>
      <c r="JA52" s="60">
        <v>4.4772728722404665E-3</v>
      </c>
      <c r="JB52" s="60">
        <v>6.7701964918960213E-3</v>
      </c>
      <c r="JC52" s="60">
        <v>1.3887262408235609E-2</v>
      </c>
      <c r="JD52" s="60">
        <v>1.8380643961696985E-2</v>
      </c>
      <c r="JE52" s="60">
        <v>2.5108549846122097E-2</v>
      </c>
      <c r="JF52" s="60">
        <v>3.2953195533380851E-2</v>
      </c>
      <c r="JG52" s="60">
        <v>4.2574960257815965E-2</v>
      </c>
      <c r="JH52" s="60">
        <v>5.1113160873757918E-2</v>
      </c>
      <c r="JI52" s="60">
        <v>6.8933657221438141E-2</v>
      </c>
      <c r="JJ52" s="60">
        <v>7.8626098501334243E-2</v>
      </c>
      <c r="JK52" s="60">
        <v>9.3236943091705868E-2</v>
      </c>
      <c r="JL52" s="60">
        <v>0.10758517105978121</v>
      </c>
      <c r="JM52" s="60">
        <v>0.11973904414279726</v>
      </c>
      <c r="JN52" s="60">
        <v>0.1237610315261394</v>
      </c>
      <c r="JO52" s="60">
        <v>0.12266260384883183</v>
      </c>
      <c r="JP52" s="60">
        <v>0.11777288165491907</v>
      </c>
      <c r="JQ52" s="60">
        <v>0.10792767433312052</v>
      </c>
      <c r="JR52" s="60">
        <v>9.8818927274816323E-2</v>
      </c>
      <c r="JS52" s="60">
        <v>8.5137520343539608E-2</v>
      </c>
      <c r="JT52" s="60">
        <v>6.8744465323225118E-2</v>
      </c>
      <c r="JU52" s="60">
        <v>6.1125056253226666E-2</v>
      </c>
      <c r="JV52" s="60">
        <v>4.3999260277291716E-2</v>
      </c>
      <c r="JW52" s="60">
        <v>3.5845495796629018E-2</v>
      </c>
      <c r="JX52" s="60">
        <v>2.4318308092975884E-2</v>
      </c>
      <c r="JY52" s="60">
        <v>1.4953436752863196E-2</v>
      </c>
      <c r="JZ52" s="60">
        <v>9.9845995054857108E-3</v>
      </c>
      <c r="KA52" s="60">
        <v>6.7327966555544606E-3</v>
      </c>
      <c r="KB52" s="60">
        <v>2.8363277347045863E-3</v>
      </c>
    </row>
    <row r="53" spans="1:288" ht="15">
      <c r="A53" s="83" t="s">
        <v>159</v>
      </c>
      <c r="B53" s="80">
        <v>13513</v>
      </c>
      <c r="C53" s="74">
        <v>7.1033979926710886</v>
      </c>
      <c r="D53" s="80">
        <v>18566</v>
      </c>
      <c r="E53" s="74">
        <v>8.1480249399957607</v>
      </c>
      <c r="F53" s="75">
        <v>1.5916767259179081</v>
      </c>
      <c r="G53" s="80">
        <v>27649</v>
      </c>
      <c r="H53" s="74">
        <v>12.134263792197714</v>
      </c>
      <c r="I53" s="82">
        <v>-9083</v>
      </c>
      <c r="J53" s="75">
        <v>-3.9862388522019545</v>
      </c>
      <c r="K53" s="113"/>
      <c r="L53" s="113"/>
      <c r="M53" s="113"/>
      <c r="N53" s="113"/>
      <c r="O53" s="113"/>
      <c r="P53" s="113"/>
      <c r="Q53" s="132">
        <v>1902329</v>
      </c>
      <c r="R53" s="132">
        <v>2278589</v>
      </c>
      <c r="S53" s="132">
        <v>10372</v>
      </c>
      <c r="T53" s="132">
        <v>10494</v>
      </c>
      <c r="U53" s="132">
        <v>10859</v>
      </c>
      <c r="V53" s="132">
        <v>10919</v>
      </c>
      <c r="W53" s="132">
        <v>10370</v>
      </c>
      <c r="X53" s="132">
        <v>9983</v>
      </c>
      <c r="Y53" s="132">
        <v>9922</v>
      </c>
      <c r="Z53" s="132">
        <v>9676</v>
      </c>
      <c r="AA53" s="132">
        <v>9587</v>
      </c>
      <c r="AB53" s="134">
        <v>9882</v>
      </c>
      <c r="AC53" s="132">
        <v>10130</v>
      </c>
      <c r="AD53" s="132">
        <v>10065</v>
      </c>
      <c r="AE53" s="132">
        <v>10151</v>
      </c>
      <c r="AF53" s="135">
        <v>10719</v>
      </c>
      <c r="AG53" s="132">
        <v>11025</v>
      </c>
      <c r="AH53" s="138">
        <v>11694</v>
      </c>
      <c r="AI53" s="132">
        <v>12440</v>
      </c>
      <c r="AJ53" s="132">
        <v>12553</v>
      </c>
      <c r="AK53" s="132">
        <v>13036</v>
      </c>
      <c r="AL53" s="132">
        <v>13025</v>
      </c>
      <c r="AM53" s="132">
        <v>13067</v>
      </c>
      <c r="AN53" s="132">
        <v>12899</v>
      </c>
      <c r="AO53" s="132">
        <v>12989</v>
      </c>
      <c r="AP53" s="132">
        <v>13243</v>
      </c>
      <c r="AQ53" s="132">
        <v>14011</v>
      </c>
      <c r="AR53" s="132">
        <v>14000</v>
      </c>
      <c r="AS53" s="132">
        <v>14350</v>
      </c>
      <c r="AT53" s="132">
        <v>13709</v>
      </c>
      <c r="AU53" s="132">
        <v>13624</v>
      </c>
      <c r="AV53" s="132">
        <v>13591</v>
      </c>
      <c r="AW53" s="132">
        <v>10430</v>
      </c>
      <c r="AX53" s="132">
        <v>10829</v>
      </c>
      <c r="AY53" s="132">
        <v>11089</v>
      </c>
      <c r="AZ53" s="132">
        <v>10995</v>
      </c>
      <c r="BA53" s="132">
        <v>10768</v>
      </c>
      <c r="BB53" s="132">
        <v>10582</v>
      </c>
      <c r="BC53" s="132">
        <v>9999</v>
      </c>
      <c r="BD53" s="132">
        <v>9699</v>
      </c>
      <c r="BE53" s="132">
        <v>9757</v>
      </c>
      <c r="BF53" s="132">
        <v>9944</v>
      </c>
      <c r="BG53" s="132">
        <v>9714</v>
      </c>
      <c r="BH53" s="132">
        <v>9838</v>
      </c>
      <c r="BI53" s="132">
        <v>10397</v>
      </c>
      <c r="BJ53" s="132">
        <v>10558</v>
      </c>
      <c r="BK53" s="132">
        <v>11178</v>
      </c>
      <c r="BL53" s="132">
        <v>11900</v>
      </c>
      <c r="BM53" s="132">
        <v>11929</v>
      </c>
      <c r="BN53" s="132">
        <v>12488</v>
      </c>
      <c r="BO53" s="132">
        <v>12583</v>
      </c>
      <c r="BP53" s="132">
        <v>12669</v>
      </c>
      <c r="BQ53" s="132">
        <v>12486</v>
      </c>
      <c r="BR53" s="132">
        <v>12645</v>
      </c>
      <c r="BS53" s="132">
        <v>12957</v>
      </c>
      <c r="BT53" s="132">
        <v>13739</v>
      </c>
      <c r="BU53" s="132">
        <v>13740</v>
      </c>
      <c r="BV53" s="132">
        <v>14181</v>
      </c>
      <c r="BW53" s="132">
        <v>13520</v>
      </c>
      <c r="BX53" s="132">
        <v>13463</v>
      </c>
      <c r="BY53" s="132">
        <v>13428</v>
      </c>
      <c r="BZ53" s="132">
        <v>13672</v>
      </c>
      <c r="CA53" s="132">
        <v>10828</v>
      </c>
      <c r="CB53" s="132">
        <v>11120</v>
      </c>
      <c r="CC53" s="132">
        <v>11185</v>
      </c>
      <c r="CD53" s="132">
        <v>11394</v>
      </c>
      <c r="CE53" s="132">
        <v>11350</v>
      </c>
      <c r="CF53" s="132">
        <v>10578</v>
      </c>
      <c r="CG53" s="132">
        <v>10019</v>
      </c>
      <c r="CH53" s="132">
        <v>9851</v>
      </c>
      <c r="CI53" s="132">
        <v>9918</v>
      </c>
      <c r="CJ53" s="132">
        <v>9605</v>
      </c>
      <c r="CK53" s="132">
        <v>9613</v>
      </c>
      <c r="CL53" s="132">
        <v>10050</v>
      </c>
      <c r="CM53" s="132">
        <v>10224</v>
      </c>
      <c r="CN53" s="132">
        <v>10761</v>
      </c>
      <c r="CO53" s="132">
        <v>11475</v>
      </c>
      <c r="CP53" s="132">
        <v>11435</v>
      </c>
      <c r="CQ53" s="132">
        <v>12054</v>
      </c>
      <c r="CR53" s="132">
        <v>12169</v>
      </c>
      <c r="CS53" s="132">
        <v>12272</v>
      </c>
      <c r="CT53" s="132">
        <v>12156</v>
      </c>
      <c r="CU53" s="132">
        <v>12300</v>
      </c>
      <c r="CV53" s="132">
        <v>12654</v>
      </c>
      <c r="CW53" s="132">
        <v>13441</v>
      </c>
      <c r="CX53" s="132">
        <v>13505</v>
      </c>
      <c r="CY53" s="132">
        <v>13969</v>
      </c>
      <c r="CZ53" s="132">
        <v>13377</v>
      </c>
      <c r="DA53" s="132">
        <v>13290</v>
      </c>
      <c r="DB53" s="132">
        <v>13304</v>
      </c>
      <c r="DC53" s="132">
        <v>13529</v>
      </c>
      <c r="DD53" s="132">
        <v>13050</v>
      </c>
      <c r="DE53" s="132">
        <v>10401</v>
      </c>
      <c r="DF53" s="132">
        <v>10662</v>
      </c>
      <c r="DG53" s="132">
        <v>10974</v>
      </c>
      <c r="DH53" s="132">
        <v>10957</v>
      </c>
      <c r="DI53" s="132">
        <v>10569</v>
      </c>
      <c r="DJ53" s="132">
        <v>10283</v>
      </c>
      <c r="DK53" s="132">
        <v>9961</v>
      </c>
      <c r="DL53" s="132">
        <v>9688</v>
      </c>
      <c r="DM53" s="132">
        <v>9672</v>
      </c>
      <c r="DN53" s="132">
        <v>9913</v>
      </c>
      <c r="DO53" s="132">
        <v>9922</v>
      </c>
      <c r="DP53" s="132">
        <v>9952</v>
      </c>
      <c r="DQ53" s="132">
        <v>10274</v>
      </c>
      <c r="DR53" s="132">
        <v>10639</v>
      </c>
      <c r="DS53" s="132">
        <v>11102</v>
      </c>
      <c r="DT53" s="132">
        <v>11797</v>
      </c>
      <c r="DU53" s="132">
        <v>12185</v>
      </c>
      <c r="DV53" s="132">
        <v>12521</v>
      </c>
      <c r="DW53" s="132">
        <v>12810</v>
      </c>
      <c r="DX53" s="132">
        <v>12847</v>
      </c>
      <c r="DY53" s="132">
        <v>12777</v>
      </c>
      <c r="DZ53" s="132">
        <v>12772</v>
      </c>
      <c r="EA53" s="132">
        <v>12973</v>
      </c>
      <c r="EB53" s="132">
        <v>13491</v>
      </c>
      <c r="EC53" s="132">
        <v>13876</v>
      </c>
      <c r="ED53" s="132">
        <v>14091</v>
      </c>
      <c r="EE53" s="132">
        <v>13935</v>
      </c>
      <c r="EF53" s="132">
        <v>13586</v>
      </c>
      <c r="EG53" s="132">
        <v>13526</v>
      </c>
      <c r="EH53" s="132">
        <v>13632</v>
      </c>
      <c r="EI53" s="132">
        <v>10629</v>
      </c>
      <c r="EJ53" s="132">
        <v>10975</v>
      </c>
      <c r="EK53" s="132">
        <v>11137</v>
      </c>
      <c r="EL53" s="132">
        <v>11195</v>
      </c>
      <c r="EM53" s="132">
        <v>11059</v>
      </c>
      <c r="EN53" s="132">
        <v>10580</v>
      </c>
      <c r="EO53" s="132">
        <v>10009</v>
      </c>
      <c r="EP53" s="132">
        <v>9775</v>
      </c>
      <c r="EQ53" s="132">
        <v>9838</v>
      </c>
      <c r="ER53" s="132">
        <v>9775</v>
      </c>
      <c r="ES53" s="132">
        <v>9664</v>
      </c>
      <c r="ET53" s="132">
        <v>9944</v>
      </c>
      <c r="EU53" s="132">
        <v>10311</v>
      </c>
      <c r="EV53" s="132">
        <v>10660</v>
      </c>
      <c r="EW53" s="132">
        <v>11327</v>
      </c>
      <c r="EX53" s="132">
        <v>11668</v>
      </c>
      <c r="EY53" s="132">
        <v>11992</v>
      </c>
      <c r="EZ53" s="132">
        <v>12329</v>
      </c>
      <c r="FA53" s="132">
        <v>12428</v>
      </c>
      <c r="FB53" s="132">
        <v>12413</v>
      </c>
      <c r="FC53" s="132">
        <v>12393</v>
      </c>
      <c r="FD53" s="132">
        <v>12650</v>
      </c>
      <c r="FE53" s="132">
        <v>13199</v>
      </c>
      <c r="FF53" s="132">
        <v>13622</v>
      </c>
      <c r="FG53" s="132">
        <v>13855</v>
      </c>
      <c r="FH53" s="132">
        <v>13779</v>
      </c>
      <c r="FI53" s="132">
        <v>13405</v>
      </c>
      <c r="FJ53" s="132">
        <v>13384</v>
      </c>
      <c r="FK53" s="132">
        <v>13479</v>
      </c>
      <c r="FL53" s="132">
        <v>13361</v>
      </c>
      <c r="FM53" s="132">
        <v>6</v>
      </c>
      <c r="FN53" s="132">
        <v>21</v>
      </c>
      <c r="FO53" s="132">
        <v>37</v>
      </c>
      <c r="FP53" s="132">
        <v>72</v>
      </c>
      <c r="FQ53" s="132">
        <v>116</v>
      </c>
      <c r="FR53" s="132">
        <v>177</v>
      </c>
      <c r="FS53" s="132">
        <v>255</v>
      </c>
      <c r="FT53" s="132">
        <v>275</v>
      </c>
      <c r="FU53" s="132">
        <v>352</v>
      </c>
      <c r="FV53" s="132">
        <v>502</v>
      </c>
      <c r="FW53" s="132">
        <v>665</v>
      </c>
      <c r="FX53" s="132">
        <v>742</v>
      </c>
      <c r="FY53" s="132">
        <v>1032</v>
      </c>
      <c r="FZ53" s="132">
        <v>1195</v>
      </c>
      <c r="GA53" s="132">
        <v>1383</v>
      </c>
      <c r="GB53" s="132">
        <v>1566</v>
      </c>
      <c r="GC53" s="132">
        <v>1541</v>
      </c>
      <c r="GD53" s="132">
        <v>1568</v>
      </c>
      <c r="GE53" s="132">
        <v>1480</v>
      </c>
      <c r="GF53" s="132">
        <v>1337</v>
      </c>
      <c r="GG53" s="132">
        <v>1155</v>
      </c>
      <c r="GH53" s="132">
        <v>989</v>
      </c>
      <c r="GI53" s="132">
        <v>784</v>
      </c>
      <c r="GJ53" s="132">
        <v>671</v>
      </c>
      <c r="GK53" s="132">
        <v>516</v>
      </c>
      <c r="GL53" s="132">
        <v>431</v>
      </c>
      <c r="GM53" s="132">
        <v>218</v>
      </c>
      <c r="GN53" s="132">
        <v>162</v>
      </c>
      <c r="GO53" s="132">
        <v>85</v>
      </c>
      <c r="GP53" s="132">
        <v>34</v>
      </c>
      <c r="GQ53" s="132">
        <v>12</v>
      </c>
      <c r="GR53" s="132">
        <v>28</v>
      </c>
      <c r="GS53" s="132">
        <v>50</v>
      </c>
      <c r="GT53" s="132">
        <v>76</v>
      </c>
      <c r="GU53" s="132">
        <v>154</v>
      </c>
      <c r="GV53" s="132">
        <v>195</v>
      </c>
      <c r="GW53" s="132">
        <v>252</v>
      </c>
      <c r="GX53" s="132">
        <v>323</v>
      </c>
      <c r="GY53" s="132">
        <v>420</v>
      </c>
      <c r="GZ53" s="132">
        <v>501</v>
      </c>
      <c r="HA53" s="132">
        <v>668</v>
      </c>
      <c r="HB53" s="132">
        <v>784</v>
      </c>
      <c r="HC53" s="132">
        <v>964</v>
      </c>
      <c r="HD53" s="132">
        <v>1150</v>
      </c>
      <c r="HE53" s="132">
        <v>1360</v>
      </c>
      <c r="HF53" s="132">
        <v>1448</v>
      </c>
      <c r="HG53" s="132">
        <v>1475</v>
      </c>
      <c r="HH53" s="132">
        <v>1456</v>
      </c>
      <c r="HI53" s="132">
        <v>1345</v>
      </c>
      <c r="HJ53" s="132">
        <v>1230</v>
      </c>
      <c r="HK53" s="132">
        <v>1058</v>
      </c>
      <c r="HL53" s="132">
        <v>872</v>
      </c>
      <c r="HM53" s="132">
        <v>809</v>
      </c>
      <c r="HN53" s="132">
        <v>601</v>
      </c>
      <c r="HO53" s="132">
        <v>498</v>
      </c>
      <c r="HP53" s="132">
        <v>336</v>
      </c>
      <c r="HQ53" s="132">
        <v>201</v>
      </c>
      <c r="HR53" s="132">
        <v>134</v>
      </c>
      <c r="HS53" s="132">
        <v>91</v>
      </c>
      <c r="HT53" s="132">
        <v>38</v>
      </c>
      <c r="HU53" s="60">
        <v>5.7686760888376112E-4</v>
      </c>
      <c r="HV53" s="60">
        <v>1.9696117051209903E-3</v>
      </c>
      <c r="HW53" s="60">
        <v>3.3716056132677237E-3</v>
      </c>
      <c r="HX53" s="60">
        <v>6.5711417358766087E-3</v>
      </c>
      <c r="HY53" s="60">
        <v>1.0975494370328319E-2</v>
      </c>
      <c r="HZ53" s="60">
        <v>1.7212875619955267E-2</v>
      </c>
      <c r="IA53" s="60">
        <v>2.5599839373556872E-2</v>
      </c>
      <c r="IB53" s="60">
        <v>2.838563170933113E-2</v>
      </c>
      <c r="IC53" s="60">
        <v>3.6393713813068655E-2</v>
      </c>
      <c r="ID53" s="60">
        <v>5.0640572984969233E-2</v>
      </c>
      <c r="IE53" s="60">
        <v>6.702277766579319E-2</v>
      </c>
      <c r="IF53" s="60">
        <v>7.4557877813504828E-2</v>
      </c>
      <c r="IG53" s="60">
        <v>0.10044773213938096</v>
      </c>
      <c r="IH53" s="60">
        <v>0.11232258670927719</v>
      </c>
      <c r="II53" s="60">
        <v>0.1245721491623131</v>
      </c>
      <c r="IJ53" s="60">
        <v>0.1327456132915148</v>
      </c>
      <c r="IK53" s="60">
        <v>0.12646696758309398</v>
      </c>
      <c r="IL53" s="60">
        <v>0.12522961424806325</v>
      </c>
      <c r="IM53" s="60">
        <v>0.11553473848555816</v>
      </c>
      <c r="IN53" s="60">
        <v>0.10407098933603176</v>
      </c>
      <c r="IO53" s="60">
        <v>9.0396806762150742E-2</v>
      </c>
      <c r="IP53" s="60">
        <v>7.743501409332916E-2</v>
      </c>
      <c r="IQ53" s="60">
        <v>6.0433207430817849E-2</v>
      </c>
      <c r="IR53" s="60">
        <v>4.9736861611444666E-2</v>
      </c>
      <c r="IS53" s="60">
        <v>3.7186509080426637E-2</v>
      </c>
      <c r="IT53" s="60">
        <v>3.0586899439358457E-2</v>
      </c>
      <c r="IU53" s="60">
        <v>1.564406171510585E-2</v>
      </c>
      <c r="IV53" s="60">
        <v>1.1924039452377447E-2</v>
      </c>
      <c r="IW53" s="60">
        <v>6.2841934052935084E-3</v>
      </c>
      <c r="IX53" s="60">
        <v>2.494131455399061E-3</v>
      </c>
      <c r="IY53" s="60">
        <v>1.1259020711971116E-3</v>
      </c>
      <c r="IZ53" s="60">
        <v>2.5442822111853818E-3</v>
      </c>
      <c r="JA53" s="60">
        <v>4.4772728722404665E-3</v>
      </c>
      <c r="JB53" s="60">
        <v>6.7701964918960213E-3</v>
      </c>
      <c r="JC53" s="60">
        <v>1.3887262408235609E-2</v>
      </c>
      <c r="JD53" s="60">
        <v>1.8380643961696985E-2</v>
      </c>
      <c r="JE53" s="60">
        <v>2.5108549846122097E-2</v>
      </c>
      <c r="JF53" s="60">
        <v>3.2953195533380851E-2</v>
      </c>
      <c r="JG53" s="60">
        <v>4.2574960257815965E-2</v>
      </c>
      <c r="JH53" s="60">
        <v>5.1113160873757918E-2</v>
      </c>
      <c r="JI53" s="60">
        <v>6.8933657221438141E-2</v>
      </c>
      <c r="JJ53" s="60">
        <v>7.8626098501334243E-2</v>
      </c>
      <c r="JK53" s="60">
        <v>9.3236943091705868E-2</v>
      </c>
      <c r="JL53" s="60">
        <v>0.10758517105978121</v>
      </c>
      <c r="JM53" s="60">
        <v>0.11973904414279726</v>
      </c>
      <c r="JN53" s="60">
        <v>0.1237610315261394</v>
      </c>
      <c r="JO53" s="60">
        <v>0.12266260384883183</v>
      </c>
      <c r="JP53" s="60">
        <v>0.11777288165491907</v>
      </c>
      <c r="JQ53" s="60">
        <v>0.10792767433312052</v>
      </c>
      <c r="JR53" s="60">
        <v>9.8818927274816323E-2</v>
      </c>
      <c r="JS53" s="60">
        <v>8.5137520343539608E-2</v>
      </c>
      <c r="JT53" s="60">
        <v>6.8744465323225118E-2</v>
      </c>
      <c r="JU53" s="60">
        <v>6.1125056253226666E-2</v>
      </c>
      <c r="JV53" s="60">
        <v>4.3999260277291716E-2</v>
      </c>
      <c r="JW53" s="60">
        <v>3.5845495796629018E-2</v>
      </c>
      <c r="JX53" s="60">
        <v>2.4318308092975884E-2</v>
      </c>
      <c r="JY53" s="60">
        <v>1.4953436752863196E-2</v>
      </c>
      <c r="JZ53" s="60">
        <v>9.9845995054857108E-3</v>
      </c>
      <c r="KA53" s="60">
        <v>6.7327966555544606E-3</v>
      </c>
      <c r="KB53" s="60">
        <v>2.8363277347045863E-3</v>
      </c>
    </row>
    <row r="54" spans="1:288">
      <c r="A54" s="83" t="s">
        <v>72</v>
      </c>
      <c r="B54" s="80">
        <v>607</v>
      </c>
      <c r="C54" s="74">
        <v>4.3865282209861789</v>
      </c>
      <c r="D54" s="80">
        <v>1000</v>
      </c>
      <c r="E54" s="74">
        <v>6.9797142772283109</v>
      </c>
      <c r="F54" s="74">
        <v>1.4958004922267392</v>
      </c>
      <c r="G54" s="80">
        <v>1717</v>
      </c>
      <c r="H54" s="74">
        <v>11.426533523537802</v>
      </c>
      <c r="I54" s="82">
        <v>-1496</v>
      </c>
      <c r="J54" s="75">
        <v>-7.4054273466195415</v>
      </c>
      <c r="K54" s="113"/>
      <c r="L54" s="113"/>
      <c r="M54" s="113"/>
      <c r="N54" s="113"/>
      <c r="O54" s="113"/>
      <c r="P54" s="113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122"/>
      <c r="AC54" s="91"/>
      <c r="AD54" s="91"/>
      <c r="AE54" s="91"/>
      <c r="AF54" s="44"/>
      <c r="AG54" s="91"/>
      <c r="AH54" s="91"/>
      <c r="AI54" s="91"/>
      <c r="AJ54" s="91"/>
      <c r="IQ54" s="60"/>
      <c r="IR54" s="60"/>
      <c r="IS54" s="60"/>
      <c r="IT54" s="60"/>
      <c r="IU54" s="60"/>
      <c r="IV54" s="60"/>
      <c r="IW54" s="60"/>
      <c r="IX54" s="60"/>
      <c r="IY54" s="60"/>
      <c r="IZ54" s="60"/>
      <c r="JA54" s="60"/>
      <c r="JB54" s="60"/>
      <c r="JC54" s="60"/>
      <c r="JD54" s="60"/>
      <c r="JE54" s="60"/>
      <c r="JF54" s="60"/>
      <c r="JG54" s="60"/>
      <c r="JH54" s="60"/>
      <c r="JI54" s="60"/>
      <c r="JJ54" s="60"/>
      <c r="JK54" s="60"/>
      <c r="JL54" s="60"/>
      <c r="JM54" s="60"/>
      <c r="JN54" s="60"/>
      <c r="JO54" s="60"/>
      <c r="JP54" s="60"/>
      <c r="JQ54" s="60"/>
      <c r="JR54" s="60"/>
      <c r="JS54" s="60"/>
      <c r="JT54" s="60"/>
      <c r="JU54" s="60"/>
      <c r="JV54" s="60"/>
      <c r="JW54" s="60"/>
      <c r="JX54" s="60"/>
      <c r="JY54" s="60"/>
      <c r="JZ54" s="60"/>
      <c r="KA54" s="60"/>
      <c r="KB54" s="60"/>
    </row>
    <row r="55" spans="1:288">
      <c r="A55" s="84" t="s">
        <v>73</v>
      </c>
      <c r="B55" s="81">
        <v>1908</v>
      </c>
      <c r="C55" s="76">
        <v>12.137206889981865</v>
      </c>
      <c r="D55" s="81">
        <v>2828</v>
      </c>
      <c r="E55" s="76">
        <v>9.029957203994293</v>
      </c>
      <c r="F55" s="76">
        <v>1.7446438406221561</v>
      </c>
      <c r="G55" s="81">
        <v>3872</v>
      </c>
      <c r="H55" s="76">
        <v>14.385141623847852</v>
      </c>
      <c r="I55" s="81">
        <v>-636</v>
      </c>
      <c r="J55" s="76">
        <v>-2.3965763195435095</v>
      </c>
      <c r="K55" s="113"/>
      <c r="L55" s="113"/>
      <c r="M55" s="113"/>
      <c r="N55" s="113"/>
      <c r="O55" s="113"/>
      <c r="P55" s="113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122"/>
      <c r="AC55" s="91"/>
      <c r="AD55" s="91"/>
      <c r="AE55" s="91"/>
      <c r="AF55" s="44"/>
      <c r="AG55" s="91"/>
      <c r="AH55" s="91"/>
      <c r="AI55" s="91"/>
      <c r="AJ55" s="91"/>
      <c r="IQ55" s="60"/>
      <c r="IR55" s="60"/>
      <c r="IS55" s="60"/>
      <c r="IT55" s="60"/>
      <c r="IU55" s="60"/>
      <c r="IV55" s="60"/>
      <c r="IW55" s="60"/>
      <c r="IX55" s="60"/>
      <c r="IY55" s="60"/>
      <c r="IZ55" s="60"/>
      <c r="JA55" s="60"/>
      <c r="JB55" s="60"/>
      <c r="JC55" s="60"/>
      <c r="JD55" s="60"/>
      <c r="JE55" s="60"/>
      <c r="JF55" s="60"/>
      <c r="JG55" s="60"/>
      <c r="JH55" s="60"/>
      <c r="JI55" s="60"/>
      <c r="JJ55" s="60"/>
      <c r="JK55" s="60"/>
      <c r="JL55" s="60"/>
      <c r="JM55" s="60"/>
      <c r="JN55" s="60"/>
      <c r="JO55" s="60"/>
      <c r="JP55" s="60"/>
      <c r="JQ55" s="60"/>
      <c r="JR55" s="60"/>
      <c r="JS55" s="60"/>
      <c r="JT55" s="60"/>
      <c r="JU55" s="60"/>
      <c r="JV55" s="60"/>
      <c r="JW55" s="60"/>
      <c r="JX55" s="60"/>
      <c r="JY55" s="60"/>
      <c r="JZ55" s="60"/>
      <c r="KA55" s="60"/>
      <c r="KB55" s="60"/>
    </row>
    <row r="56" spans="1:288" ht="7.15" customHeight="1">
      <c r="A56" s="97"/>
      <c r="B56" s="66"/>
      <c r="C56" s="66"/>
      <c r="D56" s="66"/>
      <c r="E56" s="66"/>
      <c r="F56" s="79"/>
      <c r="G56" s="66"/>
      <c r="H56" s="66"/>
      <c r="I56" s="67"/>
      <c r="J56" s="73"/>
      <c r="K56" s="114"/>
      <c r="L56" s="114"/>
      <c r="M56" s="114"/>
      <c r="N56" s="114"/>
      <c r="O56" s="114"/>
      <c r="P56" s="114"/>
      <c r="Q56" s="60"/>
      <c r="R56" s="60"/>
      <c r="S56" s="91"/>
      <c r="T56" s="60"/>
      <c r="U56" s="60"/>
      <c r="V56" s="60"/>
      <c r="W56" s="60"/>
      <c r="X56" s="60"/>
      <c r="Y56" s="60"/>
      <c r="Z56" s="91"/>
      <c r="AA56" s="91"/>
      <c r="AB56" s="122"/>
      <c r="AC56" s="91"/>
      <c r="AD56" s="91"/>
      <c r="AE56" s="91"/>
      <c r="AF56" s="91"/>
      <c r="AG56" s="91"/>
      <c r="AH56" s="91"/>
      <c r="AI56" s="91"/>
      <c r="AJ56" s="91"/>
      <c r="IQ56" s="60"/>
      <c r="IR56" s="60"/>
      <c r="IS56" s="60"/>
      <c r="IT56" s="60"/>
      <c r="IU56" s="60"/>
      <c r="IV56" s="60"/>
      <c r="IW56" s="60"/>
      <c r="IX56" s="60"/>
      <c r="IY56" s="60"/>
      <c r="IZ56" s="60"/>
      <c r="JA56" s="60"/>
      <c r="JB56" s="60"/>
      <c r="JC56" s="60"/>
      <c r="JD56" s="60"/>
      <c r="JE56" s="60"/>
      <c r="JF56" s="60"/>
      <c r="JG56" s="60"/>
      <c r="JH56" s="60"/>
      <c r="JI56" s="60"/>
      <c r="JJ56" s="60"/>
      <c r="JK56" s="60"/>
      <c r="JL56" s="60"/>
      <c r="JM56" s="60"/>
      <c r="JN56" s="60"/>
      <c r="JO56" s="60"/>
      <c r="JP56" s="60"/>
      <c r="JQ56" s="60"/>
      <c r="JR56" s="60"/>
      <c r="JS56" s="60"/>
      <c r="JT56" s="60"/>
      <c r="JU56" s="60"/>
      <c r="JV56" s="60"/>
      <c r="JW56" s="60"/>
      <c r="JX56" s="60"/>
      <c r="JY56" s="60"/>
      <c r="JZ56" s="60"/>
      <c r="KA56" s="60"/>
      <c r="KB56" s="60"/>
    </row>
    <row r="57" spans="1:288" ht="15">
      <c r="A57" s="83" t="s">
        <v>141</v>
      </c>
      <c r="B57" s="80">
        <v>0</v>
      </c>
      <c r="C57" s="74">
        <v>0</v>
      </c>
      <c r="D57" s="80">
        <v>5143</v>
      </c>
      <c r="E57" s="74">
        <v>8.9589626207622164</v>
      </c>
      <c r="F57" s="74">
        <v>1.6386869501778982</v>
      </c>
      <c r="G57" s="80">
        <v>7467</v>
      </c>
      <c r="H57" s="74">
        <v>13.007305831077479</v>
      </c>
      <c r="I57" s="82">
        <v>-2324</v>
      </c>
      <c r="J57" s="75">
        <v>-4.0483432103152621</v>
      </c>
      <c r="Q57" s="132">
        <v>478232</v>
      </c>
      <c r="R57" s="132">
        <v>574062</v>
      </c>
      <c r="S57" s="132">
        <v>2629</v>
      </c>
      <c r="T57" s="132">
        <v>2506</v>
      </c>
      <c r="U57" s="132">
        <v>2674</v>
      </c>
      <c r="V57" s="132">
        <v>2719</v>
      </c>
      <c r="W57" s="132">
        <v>2634</v>
      </c>
      <c r="X57" s="132">
        <v>2743</v>
      </c>
      <c r="Y57" s="132">
        <v>2813</v>
      </c>
      <c r="Z57" s="132">
        <v>2808</v>
      </c>
      <c r="AA57" s="132">
        <v>2862</v>
      </c>
      <c r="AB57" s="134">
        <v>2866</v>
      </c>
      <c r="AC57" s="132">
        <v>2986</v>
      </c>
      <c r="AD57" s="132">
        <v>2986</v>
      </c>
      <c r="AE57" s="132">
        <v>2857</v>
      </c>
      <c r="AF57" s="135">
        <v>3004</v>
      </c>
      <c r="AG57" s="132">
        <v>2914</v>
      </c>
      <c r="AH57" s="138">
        <v>3181</v>
      </c>
      <c r="AI57" s="132">
        <v>3307</v>
      </c>
      <c r="AJ57" s="132">
        <v>3307</v>
      </c>
      <c r="AK57" s="132">
        <v>3414</v>
      </c>
      <c r="AL57" s="132">
        <v>3303</v>
      </c>
      <c r="AM57" s="132">
        <v>3288</v>
      </c>
      <c r="AN57" s="132">
        <v>3377</v>
      </c>
      <c r="AO57" s="132">
        <v>3318</v>
      </c>
      <c r="AP57" s="132">
        <v>3362</v>
      </c>
      <c r="AQ57" s="132">
        <v>3504</v>
      </c>
      <c r="AR57" s="132">
        <v>3499</v>
      </c>
      <c r="AS57" s="132">
        <v>3629</v>
      </c>
      <c r="AT57" s="132">
        <v>3506</v>
      </c>
      <c r="AU57" s="132">
        <v>3472</v>
      </c>
      <c r="AV57" s="132">
        <v>3496</v>
      </c>
      <c r="AW57" s="132">
        <v>2485</v>
      </c>
      <c r="AX57" s="132">
        <v>2637</v>
      </c>
      <c r="AY57" s="132">
        <v>2683</v>
      </c>
      <c r="AZ57" s="132">
        <v>2697</v>
      </c>
      <c r="BA57" s="132">
        <v>2776</v>
      </c>
      <c r="BB57" s="132">
        <v>2816</v>
      </c>
      <c r="BC57" s="132">
        <v>2814</v>
      </c>
      <c r="BD57" s="132">
        <v>2767</v>
      </c>
      <c r="BE57" s="132">
        <v>2775</v>
      </c>
      <c r="BF57" s="132">
        <v>2940</v>
      </c>
      <c r="BG57" s="132">
        <v>2895</v>
      </c>
      <c r="BH57" s="132">
        <v>2773</v>
      </c>
      <c r="BI57" s="132">
        <v>2890</v>
      </c>
      <c r="BJ57" s="132">
        <v>2820</v>
      </c>
      <c r="BK57" s="132">
        <v>3019</v>
      </c>
      <c r="BL57" s="132">
        <v>3242</v>
      </c>
      <c r="BM57" s="132">
        <v>3187</v>
      </c>
      <c r="BN57" s="132">
        <v>3277</v>
      </c>
      <c r="BO57" s="132">
        <v>3196</v>
      </c>
      <c r="BP57" s="132">
        <v>3160</v>
      </c>
      <c r="BQ57" s="132">
        <v>3273</v>
      </c>
      <c r="BR57" s="132">
        <v>3217</v>
      </c>
      <c r="BS57" s="132">
        <v>3317</v>
      </c>
      <c r="BT57" s="132">
        <v>3467</v>
      </c>
      <c r="BU57" s="132">
        <v>3422</v>
      </c>
      <c r="BV57" s="132">
        <v>3585</v>
      </c>
      <c r="BW57" s="132">
        <v>3457</v>
      </c>
      <c r="BX57" s="132">
        <v>3450</v>
      </c>
      <c r="BY57" s="132">
        <v>3467</v>
      </c>
      <c r="BZ57" s="132">
        <v>3437</v>
      </c>
      <c r="CA57" s="132">
        <v>2629</v>
      </c>
      <c r="CB57" s="132">
        <v>2648</v>
      </c>
      <c r="CC57" s="132">
        <v>2694</v>
      </c>
      <c r="CD57" s="132">
        <v>2804</v>
      </c>
      <c r="CE57" s="132">
        <v>2864</v>
      </c>
      <c r="CF57" s="132">
        <v>2872</v>
      </c>
      <c r="CG57" s="132">
        <v>2815</v>
      </c>
      <c r="CH57" s="132">
        <v>2770</v>
      </c>
      <c r="CI57" s="132">
        <v>2914</v>
      </c>
      <c r="CJ57" s="132">
        <v>2892</v>
      </c>
      <c r="CK57" s="132">
        <v>2765</v>
      </c>
      <c r="CL57" s="132">
        <v>2879</v>
      </c>
      <c r="CM57" s="132">
        <v>2836</v>
      </c>
      <c r="CN57" s="132">
        <v>2936</v>
      </c>
      <c r="CO57" s="132">
        <v>3166</v>
      </c>
      <c r="CP57" s="132">
        <v>3106</v>
      </c>
      <c r="CQ57" s="132">
        <v>3218</v>
      </c>
      <c r="CR57" s="132">
        <v>3145</v>
      </c>
      <c r="CS57" s="132">
        <v>3107</v>
      </c>
      <c r="CT57" s="132">
        <v>3229</v>
      </c>
      <c r="CU57" s="132">
        <v>3146</v>
      </c>
      <c r="CV57" s="132">
        <v>3263</v>
      </c>
      <c r="CW57" s="132">
        <v>3412</v>
      </c>
      <c r="CX57" s="132">
        <v>3395</v>
      </c>
      <c r="CY57" s="132">
        <v>3563</v>
      </c>
      <c r="CZ57" s="132">
        <v>3447</v>
      </c>
      <c r="DA57" s="132">
        <v>3402</v>
      </c>
      <c r="DB57" s="132">
        <v>3406</v>
      </c>
      <c r="DC57" s="132">
        <v>3385</v>
      </c>
      <c r="DD57" s="132">
        <v>3275</v>
      </c>
      <c r="DE57" s="132">
        <v>2557</v>
      </c>
      <c r="DF57" s="132">
        <v>2572</v>
      </c>
      <c r="DG57" s="132">
        <v>2679</v>
      </c>
      <c r="DH57" s="132">
        <v>2708</v>
      </c>
      <c r="DI57" s="132">
        <v>2705</v>
      </c>
      <c r="DJ57" s="132">
        <v>2780</v>
      </c>
      <c r="DK57" s="132">
        <v>2814</v>
      </c>
      <c r="DL57" s="132">
        <v>2788</v>
      </c>
      <c r="DM57" s="132">
        <v>2819</v>
      </c>
      <c r="DN57" s="132">
        <v>2903</v>
      </c>
      <c r="DO57" s="132">
        <v>2941</v>
      </c>
      <c r="DP57" s="132">
        <v>2880</v>
      </c>
      <c r="DQ57" s="132">
        <v>2874</v>
      </c>
      <c r="DR57" s="132">
        <v>2912</v>
      </c>
      <c r="DS57" s="132">
        <v>2967</v>
      </c>
      <c r="DT57" s="132">
        <v>3212</v>
      </c>
      <c r="DU57" s="132">
        <v>3247</v>
      </c>
      <c r="DV57" s="132">
        <v>3292</v>
      </c>
      <c r="DW57" s="132">
        <v>3305</v>
      </c>
      <c r="DX57" s="132">
        <v>3232</v>
      </c>
      <c r="DY57" s="132">
        <v>3281</v>
      </c>
      <c r="DZ57" s="132">
        <v>3297</v>
      </c>
      <c r="EA57" s="132">
        <v>3318</v>
      </c>
      <c r="EB57" s="132">
        <v>3415</v>
      </c>
      <c r="EC57" s="132">
        <v>3463</v>
      </c>
      <c r="ED57" s="132">
        <v>3542</v>
      </c>
      <c r="EE57" s="132">
        <v>3543</v>
      </c>
      <c r="EF57" s="132">
        <v>3478</v>
      </c>
      <c r="EG57" s="132">
        <v>3470</v>
      </c>
      <c r="EH57" s="132">
        <v>3467</v>
      </c>
      <c r="EI57" s="132">
        <v>2557</v>
      </c>
      <c r="EJ57" s="132">
        <v>2643</v>
      </c>
      <c r="EK57" s="132">
        <v>2689</v>
      </c>
      <c r="EL57" s="132">
        <v>2751</v>
      </c>
      <c r="EM57" s="132">
        <v>2820</v>
      </c>
      <c r="EN57" s="132">
        <v>2844</v>
      </c>
      <c r="EO57" s="132">
        <v>2815</v>
      </c>
      <c r="EP57" s="132">
        <v>2769</v>
      </c>
      <c r="EQ57" s="132">
        <v>2845</v>
      </c>
      <c r="ER57" s="132">
        <v>2916</v>
      </c>
      <c r="ES57" s="132">
        <v>2830</v>
      </c>
      <c r="ET57" s="132">
        <v>2826</v>
      </c>
      <c r="EU57" s="132">
        <v>2863</v>
      </c>
      <c r="EV57" s="132">
        <v>2878</v>
      </c>
      <c r="EW57" s="132">
        <v>3093</v>
      </c>
      <c r="EX57" s="132">
        <v>3174</v>
      </c>
      <c r="EY57" s="132">
        <v>3203</v>
      </c>
      <c r="EZ57" s="132">
        <v>3211</v>
      </c>
      <c r="FA57" s="132">
        <v>3152</v>
      </c>
      <c r="FB57" s="132">
        <v>3195</v>
      </c>
      <c r="FC57" s="132">
        <v>3210</v>
      </c>
      <c r="FD57" s="132">
        <v>3240</v>
      </c>
      <c r="FE57" s="132">
        <v>3365</v>
      </c>
      <c r="FF57" s="132">
        <v>3431</v>
      </c>
      <c r="FG57" s="132">
        <v>3493</v>
      </c>
      <c r="FH57" s="132">
        <v>3516</v>
      </c>
      <c r="FI57" s="132">
        <v>3430</v>
      </c>
      <c r="FJ57" s="132">
        <v>3428</v>
      </c>
      <c r="FK57" s="132">
        <v>3426</v>
      </c>
      <c r="FL57" s="132">
        <v>3356</v>
      </c>
      <c r="FM57" s="132">
        <v>1</v>
      </c>
      <c r="FN57" s="132">
        <v>7</v>
      </c>
      <c r="FO57" s="132">
        <v>10</v>
      </c>
      <c r="FP57" s="132">
        <v>29</v>
      </c>
      <c r="FQ57" s="132">
        <v>36</v>
      </c>
      <c r="FR57" s="132">
        <v>62</v>
      </c>
      <c r="FS57" s="132">
        <v>98</v>
      </c>
      <c r="FT57" s="132">
        <v>82</v>
      </c>
      <c r="FU57" s="132">
        <v>114</v>
      </c>
      <c r="FV57" s="132">
        <v>158</v>
      </c>
      <c r="FW57" s="132">
        <v>205</v>
      </c>
      <c r="FX57" s="132">
        <v>196</v>
      </c>
      <c r="FY57" s="132">
        <v>272</v>
      </c>
      <c r="FZ57" s="132">
        <v>319</v>
      </c>
      <c r="GA57" s="132">
        <v>353</v>
      </c>
      <c r="GB57" s="132">
        <v>383</v>
      </c>
      <c r="GC57" s="132">
        <v>400</v>
      </c>
      <c r="GD57" s="132">
        <v>365</v>
      </c>
      <c r="GE57" s="132">
        <v>359</v>
      </c>
      <c r="GF57" s="132">
        <v>324</v>
      </c>
      <c r="GG57" s="132">
        <v>309</v>
      </c>
      <c r="GH57" s="132">
        <v>265</v>
      </c>
      <c r="GI57" s="132">
        <v>208</v>
      </c>
      <c r="GJ57" s="132">
        <v>176</v>
      </c>
      <c r="GK57" s="132">
        <v>131</v>
      </c>
      <c r="GL57" s="132">
        <v>119</v>
      </c>
      <c r="GM57" s="132">
        <v>63</v>
      </c>
      <c r="GN57" s="132">
        <v>50</v>
      </c>
      <c r="GO57" s="132">
        <v>25</v>
      </c>
      <c r="GP57" s="132">
        <v>13</v>
      </c>
      <c r="GQ57" s="132">
        <v>5</v>
      </c>
      <c r="GR57" s="132">
        <v>6</v>
      </c>
      <c r="GS57" s="132">
        <v>20</v>
      </c>
      <c r="GT57" s="132">
        <v>26</v>
      </c>
      <c r="GU57" s="132">
        <v>52</v>
      </c>
      <c r="GV57" s="132">
        <v>52</v>
      </c>
      <c r="GW57" s="132">
        <v>83</v>
      </c>
      <c r="GX57" s="132">
        <v>100</v>
      </c>
      <c r="GY57" s="132">
        <v>140</v>
      </c>
      <c r="GZ57" s="132">
        <v>175</v>
      </c>
      <c r="HA57" s="132">
        <v>220</v>
      </c>
      <c r="HB57" s="132">
        <v>216</v>
      </c>
      <c r="HC57" s="132">
        <v>266</v>
      </c>
      <c r="HD57" s="132">
        <v>321</v>
      </c>
      <c r="HE57" s="132">
        <v>336</v>
      </c>
      <c r="HF57" s="132">
        <v>373</v>
      </c>
      <c r="HG57" s="132">
        <v>377</v>
      </c>
      <c r="HH57" s="132">
        <v>347</v>
      </c>
      <c r="HI57" s="132">
        <v>321</v>
      </c>
      <c r="HJ57" s="132">
        <v>348</v>
      </c>
      <c r="HK57" s="132">
        <v>259</v>
      </c>
      <c r="HL57" s="132">
        <v>217</v>
      </c>
      <c r="HM57" s="132">
        <v>222</v>
      </c>
      <c r="HN57" s="132">
        <v>142</v>
      </c>
      <c r="HO57" s="132">
        <v>126</v>
      </c>
      <c r="HP57" s="132">
        <v>98</v>
      </c>
      <c r="HQ57" s="132">
        <v>59</v>
      </c>
      <c r="HR57" s="132">
        <v>48</v>
      </c>
      <c r="HS57" s="132">
        <v>26</v>
      </c>
      <c r="HT57" s="132">
        <v>11</v>
      </c>
      <c r="HU57" s="60">
        <v>3.9108330074305825E-4</v>
      </c>
      <c r="HV57" s="60">
        <v>2.7216174183514776E-3</v>
      </c>
      <c r="HW57" s="60">
        <v>3.7327360955580441E-3</v>
      </c>
      <c r="HX57" s="60">
        <v>1.0709010339734121E-2</v>
      </c>
      <c r="HY57" s="60">
        <v>1.3308687615526803E-2</v>
      </c>
      <c r="HZ57" s="60">
        <v>2.2302158273381296E-2</v>
      </c>
      <c r="IA57" s="60">
        <v>3.482587064676617E-2</v>
      </c>
      <c r="IB57" s="60">
        <v>2.9411764705882353E-2</v>
      </c>
      <c r="IC57" s="60">
        <v>4.0439872295140122E-2</v>
      </c>
      <c r="ID57" s="60">
        <v>5.4426455390974855E-2</v>
      </c>
      <c r="IE57" s="60">
        <v>6.9704182250935054E-2</v>
      </c>
      <c r="IF57" s="60">
        <v>6.805555555555555E-2</v>
      </c>
      <c r="IG57" s="60">
        <v>9.4641614474599858E-2</v>
      </c>
      <c r="IH57" s="60">
        <v>0.1095467032967033</v>
      </c>
      <c r="II57" s="60">
        <v>0.11897539602291878</v>
      </c>
      <c r="IJ57" s="60">
        <v>0.11924034869240349</v>
      </c>
      <c r="IK57" s="60">
        <v>0.12319063751154913</v>
      </c>
      <c r="IL57" s="60">
        <v>0.11087484811664641</v>
      </c>
      <c r="IM57" s="60">
        <v>0.10862329803328291</v>
      </c>
      <c r="IN57" s="60">
        <v>0.10024752475247525</v>
      </c>
      <c r="IO57" s="60">
        <v>9.4178604084120696E-2</v>
      </c>
      <c r="IP57" s="60">
        <v>8.0376099484379737E-2</v>
      </c>
      <c r="IQ57" s="60">
        <v>6.268836648583484E-2</v>
      </c>
      <c r="IR57" s="60">
        <v>5.1537335285505123E-2</v>
      </c>
      <c r="IS57" s="60">
        <v>3.782847242275484E-2</v>
      </c>
      <c r="IT57" s="60">
        <v>3.3596837944664032E-2</v>
      </c>
      <c r="IU57" s="60">
        <v>1.7781541066892465E-2</v>
      </c>
      <c r="IV57" s="60">
        <v>1.437607820586544E-2</v>
      </c>
      <c r="IW57" s="60">
        <v>7.2046109510086453E-3</v>
      </c>
      <c r="IX57" s="60">
        <v>3.7496394577444477E-3</v>
      </c>
      <c r="IY57" s="60">
        <v>1.9500738356723534E-3</v>
      </c>
      <c r="IZ57" s="60">
        <v>2.2639449706307411E-3</v>
      </c>
      <c r="JA57" s="60">
        <v>7.4173875757742027E-3</v>
      </c>
      <c r="JB57" s="60">
        <v>9.4252859864172589E-3</v>
      </c>
      <c r="JC57" s="60">
        <v>1.8389334573499203E-2</v>
      </c>
      <c r="JD57" s="60">
        <v>1.8234150315494992E-2</v>
      </c>
      <c r="JE57" s="60">
        <v>2.9404342466684139E-2</v>
      </c>
      <c r="JF57" s="60">
        <v>3.6015448160449319E-2</v>
      </c>
      <c r="JG57" s="60">
        <v>4.9074687641053709E-2</v>
      </c>
      <c r="JH57" s="60">
        <v>5.9849745515602633E-2</v>
      </c>
      <c r="JI57" s="60">
        <v>7.7526115584390501E-2</v>
      </c>
      <c r="JJ57" s="60">
        <v>7.6224287355121642E-2</v>
      </c>
      <c r="JK57" s="60">
        <v>9.2655684262562293E-2</v>
      </c>
      <c r="JL57" s="60">
        <v>0.11123104614999033</v>
      </c>
      <c r="JM57" s="60">
        <v>0.10833558590789355</v>
      </c>
      <c r="JN57" s="60">
        <v>0.11719624269594829</v>
      </c>
      <c r="JO57" s="60">
        <v>0.11738056364508</v>
      </c>
      <c r="JP57" s="60">
        <v>0.10777076068773155</v>
      </c>
      <c r="JQ57" s="60">
        <v>0.10156184987933761</v>
      </c>
      <c r="JR57" s="60">
        <v>0.10862259165191514</v>
      </c>
      <c r="JS57" s="60">
        <v>8.0464906456939544E-2</v>
      </c>
      <c r="JT57" s="60">
        <v>6.6792315995412535E-2</v>
      </c>
      <c r="JU57" s="60">
        <v>6.5792999293596083E-2</v>
      </c>
      <c r="JV57" s="60">
        <v>4.1274270433670504E-2</v>
      </c>
      <c r="JW57" s="60">
        <v>3.5973586517296888E-2</v>
      </c>
      <c r="JX57" s="60">
        <v>2.7796427883150874E-2</v>
      </c>
      <c r="JY57" s="60">
        <v>1.7154168458952668E-2</v>
      </c>
      <c r="JZ57" s="60">
        <v>1.3964075979876428E-2</v>
      </c>
      <c r="KA57" s="60">
        <v>7.5682900608972214E-3</v>
      </c>
      <c r="KB57" s="60">
        <v>3.2687560653132468E-3</v>
      </c>
    </row>
    <row r="58" spans="1:288" ht="15">
      <c r="A58" s="83" t="s">
        <v>159</v>
      </c>
      <c r="B58" s="80">
        <v>0</v>
      </c>
      <c r="C58" s="74">
        <v>0</v>
      </c>
      <c r="D58" s="80">
        <v>5001</v>
      </c>
      <c r="E58" s="74">
        <v>8.7774107603579061</v>
      </c>
      <c r="F58" s="75">
        <v>1.6105789260063561</v>
      </c>
      <c r="G58" s="80">
        <v>7110</v>
      </c>
      <c r="H58" s="74">
        <v>12.478982304767991</v>
      </c>
      <c r="I58" s="82">
        <v>-2109</v>
      </c>
      <c r="J58" s="75">
        <v>-3.7015715444100827</v>
      </c>
      <c r="Q58" s="132">
        <v>475187</v>
      </c>
      <c r="R58" s="132">
        <v>569758</v>
      </c>
      <c r="S58" s="132">
        <v>2629</v>
      </c>
      <c r="T58" s="132">
        <v>2506</v>
      </c>
      <c r="U58" s="132">
        <v>2674</v>
      </c>
      <c r="V58" s="132">
        <v>2719</v>
      </c>
      <c r="W58" s="132">
        <v>2634</v>
      </c>
      <c r="X58" s="132">
        <v>2743</v>
      </c>
      <c r="Y58" s="132">
        <v>2813</v>
      </c>
      <c r="Z58" s="132">
        <v>2808</v>
      </c>
      <c r="AA58" s="132">
        <v>2862</v>
      </c>
      <c r="AB58" s="134">
        <v>2866</v>
      </c>
      <c r="AC58" s="132">
        <v>2986</v>
      </c>
      <c r="AD58" s="132">
        <v>2986</v>
      </c>
      <c r="AE58" s="132">
        <v>2857</v>
      </c>
      <c r="AF58" s="135">
        <v>3004</v>
      </c>
      <c r="AG58" s="132">
        <v>2914</v>
      </c>
      <c r="AH58" s="138">
        <v>3181</v>
      </c>
      <c r="AI58" s="132">
        <v>3307</v>
      </c>
      <c r="AJ58" s="132">
        <v>3307</v>
      </c>
      <c r="AK58" s="132">
        <v>3414</v>
      </c>
      <c r="AL58" s="132">
        <v>3303</v>
      </c>
      <c r="AM58" s="132">
        <v>3288</v>
      </c>
      <c r="AN58" s="132">
        <v>3377</v>
      </c>
      <c r="AO58" s="132">
        <v>3318</v>
      </c>
      <c r="AP58" s="132">
        <v>3362</v>
      </c>
      <c r="AQ58" s="132">
        <v>3504</v>
      </c>
      <c r="AR58" s="132">
        <v>3499</v>
      </c>
      <c r="AS58" s="132">
        <v>3629</v>
      </c>
      <c r="AT58" s="132">
        <v>3506</v>
      </c>
      <c r="AU58" s="132">
        <v>3472</v>
      </c>
      <c r="AV58" s="132">
        <v>3496</v>
      </c>
      <c r="AW58" s="132">
        <v>2485</v>
      </c>
      <c r="AX58" s="132">
        <v>2637</v>
      </c>
      <c r="AY58" s="132">
        <v>2683</v>
      </c>
      <c r="AZ58" s="132">
        <v>2697</v>
      </c>
      <c r="BA58" s="132">
        <v>2776</v>
      </c>
      <c r="BB58" s="132">
        <v>2816</v>
      </c>
      <c r="BC58" s="132">
        <v>2814</v>
      </c>
      <c r="BD58" s="132">
        <v>2767</v>
      </c>
      <c r="BE58" s="132">
        <v>2775</v>
      </c>
      <c r="BF58" s="132">
        <v>2940</v>
      </c>
      <c r="BG58" s="132">
        <v>2895</v>
      </c>
      <c r="BH58" s="132">
        <v>2773</v>
      </c>
      <c r="BI58" s="132">
        <v>2890</v>
      </c>
      <c r="BJ58" s="132">
        <v>2820</v>
      </c>
      <c r="BK58" s="132">
        <v>3019</v>
      </c>
      <c r="BL58" s="132">
        <v>3242</v>
      </c>
      <c r="BM58" s="132">
        <v>3187</v>
      </c>
      <c r="BN58" s="132">
        <v>3277</v>
      </c>
      <c r="BO58" s="132">
        <v>3196</v>
      </c>
      <c r="BP58" s="132">
        <v>3160</v>
      </c>
      <c r="BQ58" s="132">
        <v>3273</v>
      </c>
      <c r="BR58" s="132">
        <v>3217</v>
      </c>
      <c r="BS58" s="132">
        <v>3317</v>
      </c>
      <c r="BT58" s="132">
        <v>3467</v>
      </c>
      <c r="BU58" s="132">
        <v>3422</v>
      </c>
      <c r="BV58" s="132">
        <v>3585</v>
      </c>
      <c r="BW58" s="132">
        <v>3457</v>
      </c>
      <c r="BX58" s="132">
        <v>3450</v>
      </c>
      <c r="BY58" s="132">
        <v>3467</v>
      </c>
      <c r="BZ58" s="132">
        <v>3437</v>
      </c>
      <c r="CA58" s="132">
        <v>2629</v>
      </c>
      <c r="CB58" s="132">
        <v>2648</v>
      </c>
      <c r="CC58" s="132">
        <v>2694</v>
      </c>
      <c r="CD58" s="132">
        <v>2804</v>
      </c>
      <c r="CE58" s="132">
        <v>2864</v>
      </c>
      <c r="CF58" s="132">
        <v>2872</v>
      </c>
      <c r="CG58" s="132">
        <v>2815</v>
      </c>
      <c r="CH58" s="132">
        <v>2770</v>
      </c>
      <c r="CI58" s="132">
        <v>2914</v>
      </c>
      <c r="CJ58" s="132">
        <v>2892</v>
      </c>
      <c r="CK58" s="132">
        <v>2765</v>
      </c>
      <c r="CL58" s="132">
        <v>2879</v>
      </c>
      <c r="CM58" s="132">
        <v>2836</v>
      </c>
      <c r="CN58" s="132">
        <v>2936</v>
      </c>
      <c r="CO58" s="132">
        <v>3166</v>
      </c>
      <c r="CP58" s="132">
        <v>3106</v>
      </c>
      <c r="CQ58" s="132">
        <v>3218</v>
      </c>
      <c r="CR58" s="132">
        <v>3145</v>
      </c>
      <c r="CS58" s="132">
        <v>3107</v>
      </c>
      <c r="CT58" s="132">
        <v>3229</v>
      </c>
      <c r="CU58" s="132">
        <v>3146</v>
      </c>
      <c r="CV58" s="132">
        <v>3263</v>
      </c>
      <c r="CW58" s="132">
        <v>3412</v>
      </c>
      <c r="CX58" s="132">
        <v>3395</v>
      </c>
      <c r="CY58" s="132">
        <v>3563</v>
      </c>
      <c r="CZ58" s="132">
        <v>3447</v>
      </c>
      <c r="DA58" s="132">
        <v>3402</v>
      </c>
      <c r="DB58" s="132">
        <v>3406</v>
      </c>
      <c r="DC58" s="132">
        <v>3385</v>
      </c>
      <c r="DD58" s="132">
        <v>3275</v>
      </c>
      <c r="DE58" s="132">
        <v>2557</v>
      </c>
      <c r="DF58" s="132">
        <v>2572</v>
      </c>
      <c r="DG58" s="132">
        <v>2679</v>
      </c>
      <c r="DH58" s="132">
        <v>2708</v>
      </c>
      <c r="DI58" s="132">
        <v>2705</v>
      </c>
      <c r="DJ58" s="132">
        <v>2780</v>
      </c>
      <c r="DK58" s="132">
        <v>2814</v>
      </c>
      <c r="DL58" s="132">
        <v>2788</v>
      </c>
      <c r="DM58" s="132">
        <v>2819</v>
      </c>
      <c r="DN58" s="132">
        <v>2903</v>
      </c>
      <c r="DO58" s="132">
        <v>2941</v>
      </c>
      <c r="DP58" s="132">
        <v>2880</v>
      </c>
      <c r="DQ58" s="132">
        <v>2874</v>
      </c>
      <c r="DR58" s="132">
        <v>2912</v>
      </c>
      <c r="DS58" s="132">
        <v>2967</v>
      </c>
      <c r="DT58" s="132">
        <v>3212</v>
      </c>
      <c r="DU58" s="132">
        <v>3247</v>
      </c>
      <c r="DV58" s="132">
        <v>3292</v>
      </c>
      <c r="DW58" s="132">
        <v>3305</v>
      </c>
      <c r="DX58" s="132">
        <v>3232</v>
      </c>
      <c r="DY58" s="132">
        <v>3281</v>
      </c>
      <c r="DZ58" s="132">
        <v>3297</v>
      </c>
      <c r="EA58" s="132">
        <v>3318</v>
      </c>
      <c r="EB58" s="132">
        <v>3415</v>
      </c>
      <c r="EC58" s="132">
        <v>3463</v>
      </c>
      <c r="ED58" s="132">
        <v>3542</v>
      </c>
      <c r="EE58" s="132">
        <v>3543</v>
      </c>
      <c r="EF58" s="132">
        <v>3478</v>
      </c>
      <c r="EG58" s="132">
        <v>3470</v>
      </c>
      <c r="EH58" s="132">
        <v>3467</v>
      </c>
      <c r="EI58" s="132">
        <v>2557</v>
      </c>
      <c r="EJ58" s="132">
        <v>2643</v>
      </c>
      <c r="EK58" s="132">
        <v>2689</v>
      </c>
      <c r="EL58" s="132">
        <v>2751</v>
      </c>
      <c r="EM58" s="132">
        <v>2820</v>
      </c>
      <c r="EN58" s="132">
        <v>2844</v>
      </c>
      <c r="EO58" s="132">
        <v>2815</v>
      </c>
      <c r="EP58" s="132">
        <v>2769</v>
      </c>
      <c r="EQ58" s="132">
        <v>2845</v>
      </c>
      <c r="ER58" s="132">
        <v>2916</v>
      </c>
      <c r="ES58" s="132">
        <v>2830</v>
      </c>
      <c r="ET58" s="132">
        <v>2826</v>
      </c>
      <c r="EU58" s="132">
        <v>2863</v>
      </c>
      <c r="EV58" s="132">
        <v>2878</v>
      </c>
      <c r="EW58" s="132">
        <v>3093</v>
      </c>
      <c r="EX58" s="132">
        <v>3174</v>
      </c>
      <c r="EY58" s="132">
        <v>3203</v>
      </c>
      <c r="EZ58" s="132">
        <v>3211</v>
      </c>
      <c r="FA58" s="132">
        <v>3152</v>
      </c>
      <c r="FB58" s="132">
        <v>3195</v>
      </c>
      <c r="FC58" s="132">
        <v>3210</v>
      </c>
      <c r="FD58" s="132">
        <v>3240</v>
      </c>
      <c r="FE58" s="132">
        <v>3365</v>
      </c>
      <c r="FF58" s="132">
        <v>3431</v>
      </c>
      <c r="FG58" s="132">
        <v>3493</v>
      </c>
      <c r="FH58" s="132">
        <v>3516</v>
      </c>
      <c r="FI58" s="132">
        <v>3430</v>
      </c>
      <c r="FJ58" s="132">
        <v>3428</v>
      </c>
      <c r="FK58" s="132">
        <v>3426</v>
      </c>
      <c r="FL58" s="132">
        <v>3356</v>
      </c>
      <c r="FM58" s="132">
        <v>1</v>
      </c>
      <c r="FN58" s="132">
        <v>7</v>
      </c>
      <c r="FO58" s="132">
        <v>10</v>
      </c>
      <c r="FP58" s="132">
        <v>29</v>
      </c>
      <c r="FQ58" s="132">
        <v>36</v>
      </c>
      <c r="FR58" s="132">
        <v>62</v>
      </c>
      <c r="FS58" s="132">
        <v>98</v>
      </c>
      <c r="FT58" s="132">
        <v>82</v>
      </c>
      <c r="FU58" s="132">
        <v>114</v>
      </c>
      <c r="FV58" s="132">
        <v>158</v>
      </c>
      <c r="FW58" s="132">
        <v>205</v>
      </c>
      <c r="FX58" s="132">
        <v>196</v>
      </c>
      <c r="FY58" s="132">
        <v>272</v>
      </c>
      <c r="FZ58" s="132">
        <v>319</v>
      </c>
      <c r="GA58" s="132">
        <v>353</v>
      </c>
      <c r="GB58" s="132">
        <v>383</v>
      </c>
      <c r="GC58" s="132">
        <v>400</v>
      </c>
      <c r="GD58" s="132">
        <v>365</v>
      </c>
      <c r="GE58" s="132">
        <v>359</v>
      </c>
      <c r="GF58" s="132">
        <v>324</v>
      </c>
      <c r="GG58" s="132">
        <v>309</v>
      </c>
      <c r="GH58" s="132">
        <v>265</v>
      </c>
      <c r="GI58" s="132">
        <v>208</v>
      </c>
      <c r="GJ58" s="132">
        <v>176</v>
      </c>
      <c r="GK58" s="132">
        <v>131</v>
      </c>
      <c r="GL58" s="132">
        <v>119</v>
      </c>
      <c r="GM58" s="132">
        <v>63</v>
      </c>
      <c r="GN58" s="132">
        <v>50</v>
      </c>
      <c r="GO58" s="132">
        <v>25</v>
      </c>
      <c r="GP58" s="132">
        <v>13</v>
      </c>
      <c r="GQ58" s="132">
        <v>5</v>
      </c>
      <c r="GR58" s="132">
        <v>6</v>
      </c>
      <c r="GS58" s="132">
        <v>20</v>
      </c>
      <c r="GT58" s="132">
        <v>26</v>
      </c>
      <c r="GU58" s="132">
        <v>52</v>
      </c>
      <c r="GV58" s="132">
        <v>52</v>
      </c>
      <c r="GW58" s="132">
        <v>83</v>
      </c>
      <c r="GX58" s="132">
        <v>100</v>
      </c>
      <c r="GY58" s="132">
        <v>140</v>
      </c>
      <c r="GZ58" s="132">
        <v>175</v>
      </c>
      <c r="HA58" s="132">
        <v>220</v>
      </c>
      <c r="HB58" s="132">
        <v>216</v>
      </c>
      <c r="HC58" s="132">
        <v>266</v>
      </c>
      <c r="HD58" s="132">
        <v>321</v>
      </c>
      <c r="HE58" s="132">
        <v>336</v>
      </c>
      <c r="HF58" s="132">
        <v>373</v>
      </c>
      <c r="HG58" s="132">
        <v>377</v>
      </c>
      <c r="HH58" s="132">
        <v>347</v>
      </c>
      <c r="HI58" s="132">
        <v>321</v>
      </c>
      <c r="HJ58" s="132">
        <v>348</v>
      </c>
      <c r="HK58" s="132">
        <v>259</v>
      </c>
      <c r="HL58" s="132">
        <v>217</v>
      </c>
      <c r="HM58" s="132">
        <v>222</v>
      </c>
      <c r="HN58" s="132">
        <v>142</v>
      </c>
      <c r="HO58" s="132">
        <v>126</v>
      </c>
      <c r="HP58" s="132">
        <v>98</v>
      </c>
      <c r="HQ58" s="132">
        <v>59</v>
      </c>
      <c r="HR58" s="132">
        <v>48</v>
      </c>
      <c r="HS58" s="132">
        <v>26</v>
      </c>
      <c r="HT58" s="132">
        <v>11</v>
      </c>
      <c r="HU58" s="60">
        <v>3.9108330074305825E-4</v>
      </c>
      <c r="HV58" s="60">
        <v>2.7216174183514776E-3</v>
      </c>
      <c r="HW58" s="60">
        <v>3.7327360955580441E-3</v>
      </c>
      <c r="HX58" s="60">
        <v>1.0709010339734121E-2</v>
      </c>
      <c r="HY58" s="60">
        <v>1.3308687615526803E-2</v>
      </c>
      <c r="HZ58" s="60">
        <v>2.2302158273381296E-2</v>
      </c>
      <c r="IA58" s="60">
        <v>3.482587064676617E-2</v>
      </c>
      <c r="IB58" s="60">
        <v>2.9411764705882353E-2</v>
      </c>
      <c r="IC58" s="60">
        <v>4.0439872295140122E-2</v>
      </c>
      <c r="ID58" s="60">
        <v>5.4426455390974855E-2</v>
      </c>
      <c r="IE58" s="60">
        <v>6.9704182250935054E-2</v>
      </c>
      <c r="IF58" s="60">
        <v>6.805555555555555E-2</v>
      </c>
      <c r="IG58" s="60">
        <v>9.4641614474599858E-2</v>
      </c>
      <c r="IH58" s="60">
        <v>0.1095467032967033</v>
      </c>
      <c r="II58" s="60">
        <v>0.11897539602291878</v>
      </c>
      <c r="IJ58" s="60">
        <v>0.11924034869240349</v>
      </c>
      <c r="IK58" s="60">
        <v>0.12319063751154913</v>
      </c>
      <c r="IL58" s="60">
        <v>0.11087484811664641</v>
      </c>
      <c r="IM58" s="60">
        <v>0.10862329803328291</v>
      </c>
      <c r="IN58" s="60">
        <v>0.10024752475247525</v>
      </c>
      <c r="IO58" s="60">
        <v>9.4178604084120696E-2</v>
      </c>
      <c r="IP58" s="60">
        <v>8.0376099484379737E-2</v>
      </c>
      <c r="IQ58" s="60">
        <v>6.268836648583484E-2</v>
      </c>
      <c r="IR58" s="60">
        <v>5.1537335285505123E-2</v>
      </c>
      <c r="IS58" s="60">
        <v>3.782847242275484E-2</v>
      </c>
      <c r="IT58" s="60">
        <v>3.3596837944664032E-2</v>
      </c>
      <c r="IU58" s="60">
        <v>1.7781541066892465E-2</v>
      </c>
      <c r="IV58" s="60">
        <v>1.437607820586544E-2</v>
      </c>
      <c r="IW58" s="60">
        <v>7.2046109510086453E-3</v>
      </c>
      <c r="IX58" s="60">
        <v>3.7496394577444477E-3</v>
      </c>
      <c r="IY58" s="60">
        <v>1.9500738356723534E-3</v>
      </c>
      <c r="IZ58" s="60">
        <v>2.2639449706307411E-3</v>
      </c>
      <c r="JA58" s="60">
        <v>7.4173875757742027E-3</v>
      </c>
      <c r="JB58" s="60">
        <v>9.4252859864172589E-3</v>
      </c>
      <c r="JC58" s="60">
        <v>1.8389334573499203E-2</v>
      </c>
      <c r="JD58" s="60">
        <v>1.8234150315494992E-2</v>
      </c>
      <c r="JE58" s="60">
        <v>2.9404342466684139E-2</v>
      </c>
      <c r="JF58" s="60">
        <v>3.6015448160449319E-2</v>
      </c>
      <c r="JG58" s="60">
        <v>4.9074687641053709E-2</v>
      </c>
      <c r="JH58" s="60">
        <v>5.9849745515602633E-2</v>
      </c>
      <c r="JI58" s="60">
        <v>7.7526115584390501E-2</v>
      </c>
      <c r="JJ58" s="60">
        <v>7.6224287355121642E-2</v>
      </c>
      <c r="JK58" s="60">
        <v>9.2655684262562293E-2</v>
      </c>
      <c r="JL58" s="60">
        <v>0.11123104614999033</v>
      </c>
      <c r="JM58" s="60">
        <v>0.10833558590789355</v>
      </c>
      <c r="JN58" s="60">
        <v>0.11719624269594829</v>
      </c>
      <c r="JO58" s="60">
        <v>0.11738056364508</v>
      </c>
      <c r="JP58" s="60">
        <v>0.10777076068773155</v>
      </c>
      <c r="JQ58" s="60">
        <v>0.10156184987933761</v>
      </c>
      <c r="JR58" s="60">
        <v>0.10862259165191514</v>
      </c>
      <c r="JS58" s="60">
        <v>8.0464906456939544E-2</v>
      </c>
      <c r="JT58" s="60">
        <v>6.6792315995412535E-2</v>
      </c>
      <c r="JU58" s="60">
        <v>6.5792999293596083E-2</v>
      </c>
      <c r="JV58" s="60">
        <v>4.1274270433670504E-2</v>
      </c>
      <c r="JW58" s="60">
        <v>3.5973586517296888E-2</v>
      </c>
      <c r="JX58" s="60">
        <v>2.7796427883150874E-2</v>
      </c>
      <c r="JY58" s="60">
        <v>1.7154168458952668E-2</v>
      </c>
      <c r="JZ58" s="60">
        <v>1.3964075979876428E-2</v>
      </c>
      <c r="KA58" s="60">
        <v>7.5682900608972214E-3</v>
      </c>
      <c r="KB58" s="60">
        <v>3.2687560653132468E-3</v>
      </c>
    </row>
    <row r="59" spans="1:288">
      <c r="A59" s="83" t="s">
        <v>72</v>
      </c>
      <c r="B59" s="80">
        <v>0</v>
      </c>
      <c r="C59" s="74">
        <v>0</v>
      </c>
      <c r="D59" s="80">
        <v>137</v>
      </c>
      <c r="E59" s="74">
        <v>6.4432392342279705</v>
      </c>
      <c r="F59" s="74">
        <v>1.2712315085612149</v>
      </c>
      <c r="G59" s="80">
        <v>237</v>
      </c>
      <c r="H59" s="74">
        <v>10.11283798169044</v>
      </c>
      <c r="I59" s="82">
        <v>-241</v>
      </c>
      <c r="J59" s="75">
        <v>-8.981444926964075</v>
      </c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122"/>
      <c r="AC59" s="91"/>
      <c r="AD59" s="91"/>
      <c r="AE59" s="91"/>
      <c r="AF59" s="44"/>
      <c r="AG59" s="91"/>
      <c r="AH59" s="91"/>
      <c r="AI59" s="91"/>
      <c r="AJ59" s="91"/>
      <c r="IQ59" s="60"/>
      <c r="IR59" s="60"/>
      <c r="IS59" s="60"/>
      <c r="IT59" s="60"/>
      <c r="IU59" s="60"/>
      <c r="IV59" s="60"/>
      <c r="IW59" s="60"/>
      <c r="IX59" s="60"/>
      <c r="IY59" s="60"/>
      <c r="IZ59" s="60"/>
      <c r="JA59" s="60"/>
      <c r="JB59" s="60"/>
      <c r="JC59" s="60"/>
      <c r="JD59" s="60"/>
      <c r="JE59" s="60"/>
      <c r="JF59" s="60"/>
      <c r="JG59" s="60"/>
      <c r="JH59" s="60"/>
      <c r="JI59" s="60"/>
      <c r="JJ59" s="60"/>
      <c r="JK59" s="60"/>
      <c r="JL59" s="60"/>
      <c r="JM59" s="60"/>
      <c r="JN59" s="60"/>
      <c r="JO59" s="60"/>
      <c r="JP59" s="60"/>
      <c r="JQ59" s="60"/>
      <c r="JR59" s="60"/>
      <c r="JS59" s="60"/>
      <c r="JT59" s="60"/>
      <c r="JU59" s="60"/>
      <c r="JV59" s="60"/>
      <c r="JW59" s="60"/>
      <c r="JX59" s="60"/>
      <c r="JY59" s="60"/>
      <c r="JZ59" s="60"/>
      <c r="KA59" s="60"/>
      <c r="KB59" s="60"/>
    </row>
    <row r="60" spans="1:288">
      <c r="A60" s="84" t="s">
        <v>73</v>
      </c>
      <c r="B60" s="81">
        <v>0</v>
      </c>
      <c r="C60" s="76">
        <v>0</v>
      </c>
      <c r="D60" s="81">
        <v>777</v>
      </c>
      <c r="E60" s="76">
        <v>11.254365917812944</v>
      </c>
      <c r="F60" s="76">
        <v>1.8930718805916267</v>
      </c>
      <c r="G60" s="81">
        <v>894</v>
      </c>
      <c r="H60" s="76">
        <v>16.386752472139381</v>
      </c>
      <c r="I60" s="81">
        <v>24</v>
      </c>
      <c r="J60" s="76">
        <v>1.0348842223276271</v>
      </c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122"/>
      <c r="AC60" s="91"/>
      <c r="AD60" s="91"/>
      <c r="AE60" s="91"/>
      <c r="AF60" s="44"/>
      <c r="AG60" s="91"/>
      <c r="AH60" s="91"/>
      <c r="AI60" s="91"/>
      <c r="AJ60" s="91"/>
      <c r="IQ60" s="60"/>
      <c r="IR60" s="60"/>
      <c r="IS60" s="60"/>
      <c r="IT60" s="60"/>
      <c r="IU60" s="60"/>
      <c r="IV60" s="60"/>
      <c r="IW60" s="60"/>
      <c r="IX60" s="60"/>
      <c r="IY60" s="60"/>
      <c r="IZ60" s="60"/>
      <c r="JA60" s="60"/>
      <c r="JB60" s="60"/>
      <c r="JC60" s="60"/>
      <c r="JD60" s="60"/>
      <c r="JE60" s="60"/>
      <c r="JF60" s="60"/>
      <c r="JG60" s="60"/>
      <c r="JH60" s="60"/>
      <c r="JI60" s="60"/>
      <c r="JJ60" s="60"/>
      <c r="JK60" s="60"/>
      <c r="JL60" s="60"/>
      <c r="JM60" s="60"/>
      <c r="JN60" s="60"/>
      <c r="JO60" s="60"/>
      <c r="JP60" s="60"/>
      <c r="JQ60" s="60"/>
      <c r="JR60" s="60"/>
      <c r="JS60" s="60"/>
      <c r="JT60" s="60"/>
      <c r="JU60" s="60"/>
      <c r="JV60" s="60"/>
      <c r="JW60" s="60"/>
      <c r="JX60" s="60"/>
      <c r="JY60" s="60"/>
      <c r="JZ60" s="60"/>
      <c r="KA60" s="60"/>
      <c r="KB60" s="60"/>
    </row>
  </sheetData>
  <mergeCells count="281">
    <mergeCell ref="Y3:Y4"/>
    <mergeCell ref="A1:J1"/>
    <mergeCell ref="A3:A6"/>
    <mergeCell ref="I3:J4"/>
    <mergeCell ref="B3:C4"/>
    <mergeCell ref="D3:E4"/>
    <mergeCell ref="G3:H4"/>
    <mergeCell ref="F3:F5"/>
    <mergeCell ref="AJ3:AJ4"/>
    <mergeCell ref="AE3:AE4"/>
    <mergeCell ref="AF3:AF4"/>
    <mergeCell ref="AG3:AG4"/>
    <mergeCell ref="AH3:AH4"/>
    <mergeCell ref="AI3:AI4"/>
    <mergeCell ref="Z3:Z4"/>
    <mergeCell ref="AA3:AA4"/>
    <mergeCell ref="AB3:AB4"/>
    <mergeCell ref="AC3:AC4"/>
    <mergeCell ref="AD3:AD4"/>
    <mergeCell ref="AO3:AO4"/>
    <mergeCell ref="AP3:AP4"/>
    <mergeCell ref="AQ3:AQ4"/>
    <mergeCell ref="AR3:AR4"/>
    <mergeCell ref="AS3:AS4"/>
    <mergeCell ref="AK3:AK4"/>
    <mergeCell ref="AL3:AL4"/>
    <mergeCell ref="AM3:AM4"/>
    <mergeCell ref="AN3:AN4"/>
    <mergeCell ref="AY3:AY4"/>
    <mergeCell ref="AZ3:AZ4"/>
    <mergeCell ref="BA3:BA4"/>
    <mergeCell ref="BB3:BB4"/>
    <mergeCell ref="BC3:BC4"/>
    <mergeCell ref="AT3:AT4"/>
    <mergeCell ref="AU3:AU4"/>
    <mergeCell ref="AV3:AV4"/>
    <mergeCell ref="AW3:AW4"/>
    <mergeCell ref="AX3:AX4"/>
    <mergeCell ref="BI3:BI4"/>
    <mergeCell ref="BJ3:BJ4"/>
    <mergeCell ref="BK3:BK4"/>
    <mergeCell ref="BL3:BL4"/>
    <mergeCell ref="BM3:BM4"/>
    <mergeCell ref="BD3:BD4"/>
    <mergeCell ref="BE3:BE4"/>
    <mergeCell ref="BF3:BF4"/>
    <mergeCell ref="BG3:BG4"/>
    <mergeCell ref="BH3:BH4"/>
    <mergeCell ref="BS3:BS4"/>
    <mergeCell ref="BT3:BT4"/>
    <mergeCell ref="BU3:BU4"/>
    <mergeCell ref="BV3:BV4"/>
    <mergeCell ref="BW3:BW4"/>
    <mergeCell ref="BN3:BN4"/>
    <mergeCell ref="BO3:BO4"/>
    <mergeCell ref="BP3:BP4"/>
    <mergeCell ref="BQ3:BQ4"/>
    <mergeCell ref="BR3:BR4"/>
    <mergeCell ref="CC3:CC4"/>
    <mergeCell ref="CD3:CD4"/>
    <mergeCell ref="CE3:CE4"/>
    <mergeCell ref="CF3:CF4"/>
    <mergeCell ref="CG3:CG4"/>
    <mergeCell ref="CA3:CA4"/>
    <mergeCell ref="CB3:CB4"/>
    <mergeCell ref="BX3:BX4"/>
    <mergeCell ref="BY3:BY4"/>
    <mergeCell ref="BZ3:BZ4"/>
    <mergeCell ref="CM3:CM4"/>
    <mergeCell ref="CN3:CN4"/>
    <mergeCell ref="CO3:CO4"/>
    <mergeCell ref="CP3:CP4"/>
    <mergeCell ref="CQ3:CQ4"/>
    <mergeCell ref="CH3:CH4"/>
    <mergeCell ref="CI3:CI4"/>
    <mergeCell ref="CJ3:CJ4"/>
    <mergeCell ref="CK3:CK4"/>
    <mergeCell ref="CL3:CL4"/>
    <mergeCell ref="CW3:CW4"/>
    <mergeCell ref="CX3:CX4"/>
    <mergeCell ref="CY3:CY4"/>
    <mergeCell ref="CZ3:CZ4"/>
    <mergeCell ref="DA3:DA4"/>
    <mergeCell ref="CR3:CR4"/>
    <mergeCell ref="CS3:CS4"/>
    <mergeCell ref="CT3:CT4"/>
    <mergeCell ref="CU3:CU4"/>
    <mergeCell ref="CV3:CV4"/>
    <mergeCell ref="DG3:DG4"/>
    <mergeCell ref="DH3:DH4"/>
    <mergeCell ref="DI3:DI4"/>
    <mergeCell ref="DJ3:DJ4"/>
    <mergeCell ref="DK3:DK4"/>
    <mergeCell ref="DB3:DB4"/>
    <mergeCell ref="DC3:DC4"/>
    <mergeCell ref="DD3:DD4"/>
    <mergeCell ref="DE3:DE4"/>
    <mergeCell ref="DF3:DF4"/>
    <mergeCell ref="DQ3:DQ4"/>
    <mergeCell ref="DR3:DR4"/>
    <mergeCell ref="DS3:DS4"/>
    <mergeCell ref="DT3:DT4"/>
    <mergeCell ref="DU3:DU4"/>
    <mergeCell ref="DL3:DL4"/>
    <mergeCell ref="DM3:DM4"/>
    <mergeCell ref="DN3:DN4"/>
    <mergeCell ref="DO3:DO4"/>
    <mergeCell ref="DP3:DP4"/>
    <mergeCell ref="EA3:EA4"/>
    <mergeCell ref="EB3:EB4"/>
    <mergeCell ref="EC3:EC4"/>
    <mergeCell ref="ED3:ED4"/>
    <mergeCell ref="EE3:EE4"/>
    <mergeCell ref="DV3:DV4"/>
    <mergeCell ref="DW3:DW4"/>
    <mergeCell ref="DX3:DX4"/>
    <mergeCell ref="DY3:DY4"/>
    <mergeCell ref="DZ3:DZ4"/>
    <mergeCell ref="EK3:EK4"/>
    <mergeCell ref="EL3:EL4"/>
    <mergeCell ref="EM3:EM4"/>
    <mergeCell ref="EN3:EN4"/>
    <mergeCell ref="EO3:EO4"/>
    <mergeCell ref="EF3:EF4"/>
    <mergeCell ref="EG3:EG4"/>
    <mergeCell ref="EH3:EH4"/>
    <mergeCell ref="EI3:EI4"/>
    <mergeCell ref="EJ3:EJ4"/>
    <mergeCell ref="EU3:EU4"/>
    <mergeCell ref="EV3:EV4"/>
    <mergeCell ref="EW3:EW4"/>
    <mergeCell ref="EX3:EX4"/>
    <mergeCell ref="EY3:EY4"/>
    <mergeCell ref="EP3:EP4"/>
    <mergeCell ref="EQ3:EQ4"/>
    <mergeCell ref="ER3:ER4"/>
    <mergeCell ref="ES3:ES4"/>
    <mergeCell ref="ET3:ET4"/>
    <mergeCell ref="FE3:FE4"/>
    <mergeCell ref="FF3:FF4"/>
    <mergeCell ref="FG3:FG4"/>
    <mergeCell ref="FH3:FH4"/>
    <mergeCell ref="FI3:FI4"/>
    <mergeCell ref="EZ3:EZ4"/>
    <mergeCell ref="FA3:FA4"/>
    <mergeCell ref="FB3:FB4"/>
    <mergeCell ref="FC3:FC4"/>
    <mergeCell ref="FD3:FD4"/>
    <mergeCell ref="FO3:FO4"/>
    <mergeCell ref="FP3:FP4"/>
    <mergeCell ref="FQ3:FQ4"/>
    <mergeCell ref="FR3:FR4"/>
    <mergeCell ref="FS3:FS4"/>
    <mergeCell ref="FJ3:FJ4"/>
    <mergeCell ref="FK3:FK4"/>
    <mergeCell ref="FL3:FL4"/>
    <mergeCell ref="FM3:FM4"/>
    <mergeCell ref="FN3:FN4"/>
    <mergeCell ref="FY3:FY4"/>
    <mergeCell ref="FZ3:FZ4"/>
    <mergeCell ref="GA3:GA4"/>
    <mergeCell ref="GB3:GB4"/>
    <mergeCell ref="GC3:GC4"/>
    <mergeCell ref="FT3:FT4"/>
    <mergeCell ref="FU3:FU4"/>
    <mergeCell ref="FV3:FV4"/>
    <mergeCell ref="FW3:FW4"/>
    <mergeCell ref="FX3:FX4"/>
    <mergeCell ref="GI3:GI4"/>
    <mergeCell ref="GJ3:GJ4"/>
    <mergeCell ref="GK3:GK4"/>
    <mergeCell ref="GL3:GL4"/>
    <mergeCell ref="GM3:GM4"/>
    <mergeCell ref="GD3:GD4"/>
    <mergeCell ref="GE3:GE4"/>
    <mergeCell ref="GF3:GF4"/>
    <mergeCell ref="GG3:GG4"/>
    <mergeCell ref="GH3:GH4"/>
    <mergeCell ref="GS3:GS4"/>
    <mergeCell ref="GT3:GT4"/>
    <mergeCell ref="GU3:GU4"/>
    <mergeCell ref="GV3:GV4"/>
    <mergeCell ref="GW3:GW4"/>
    <mergeCell ref="GN3:GN4"/>
    <mergeCell ref="GO3:GO4"/>
    <mergeCell ref="GP3:GP4"/>
    <mergeCell ref="GQ3:GQ4"/>
    <mergeCell ref="GR3:GR4"/>
    <mergeCell ref="HC3:HC4"/>
    <mergeCell ref="HD3:HD4"/>
    <mergeCell ref="HE3:HE4"/>
    <mergeCell ref="HF3:HF4"/>
    <mergeCell ref="HG3:HG4"/>
    <mergeCell ref="GX3:GX4"/>
    <mergeCell ref="GY3:GY4"/>
    <mergeCell ref="GZ3:GZ4"/>
    <mergeCell ref="HA3:HA4"/>
    <mergeCell ref="HB3:HB4"/>
    <mergeCell ref="HM3:HM4"/>
    <mergeCell ref="HN3:HN4"/>
    <mergeCell ref="HO3:HO4"/>
    <mergeCell ref="HP3:HP4"/>
    <mergeCell ref="HQ3:HQ4"/>
    <mergeCell ref="HH3:HH4"/>
    <mergeCell ref="HI3:HI4"/>
    <mergeCell ref="HJ3:HJ4"/>
    <mergeCell ref="HK3:HK4"/>
    <mergeCell ref="HL3:HL4"/>
    <mergeCell ref="HW3:HW4"/>
    <mergeCell ref="HX3:HX4"/>
    <mergeCell ref="HY3:HY4"/>
    <mergeCell ref="HZ3:HZ4"/>
    <mergeCell ref="IA3:IA4"/>
    <mergeCell ref="HR3:HR4"/>
    <mergeCell ref="HS3:HS4"/>
    <mergeCell ref="HT3:HT4"/>
    <mergeCell ref="HU3:HU4"/>
    <mergeCell ref="HV3:HV4"/>
    <mergeCell ref="IG3:IG4"/>
    <mergeCell ref="IH3:IH4"/>
    <mergeCell ref="II3:II4"/>
    <mergeCell ref="IJ3:IJ4"/>
    <mergeCell ref="IK3:IK4"/>
    <mergeCell ref="IB3:IB4"/>
    <mergeCell ref="IC3:IC4"/>
    <mergeCell ref="ID3:ID4"/>
    <mergeCell ref="IE3:IE4"/>
    <mergeCell ref="IF3:IF4"/>
    <mergeCell ref="IQ3:IQ4"/>
    <mergeCell ref="IR3:IR4"/>
    <mergeCell ref="IS3:IS4"/>
    <mergeCell ref="IT3:IT4"/>
    <mergeCell ref="IU3:IU4"/>
    <mergeCell ref="IL3:IL4"/>
    <mergeCell ref="IM3:IM4"/>
    <mergeCell ref="IN3:IN4"/>
    <mergeCell ref="IO3:IO4"/>
    <mergeCell ref="IP3:IP4"/>
    <mergeCell ref="JA3:JA4"/>
    <mergeCell ref="JB3:JB4"/>
    <mergeCell ref="JC3:JC4"/>
    <mergeCell ref="JD3:JD4"/>
    <mergeCell ref="JE3:JE4"/>
    <mergeCell ref="IV3:IV4"/>
    <mergeCell ref="IW3:IW4"/>
    <mergeCell ref="IX3:IX4"/>
    <mergeCell ref="IY3:IY4"/>
    <mergeCell ref="IZ3:IZ4"/>
    <mergeCell ref="JK3:JK4"/>
    <mergeCell ref="JL3:JL4"/>
    <mergeCell ref="JM3:JM4"/>
    <mergeCell ref="JN3:JN4"/>
    <mergeCell ref="JO3:JO4"/>
    <mergeCell ref="JF3:JF4"/>
    <mergeCell ref="JG3:JG4"/>
    <mergeCell ref="JH3:JH4"/>
    <mergeCell ref="JI3:JI4"/>
    <mergeCell ref="JJ3:JJ4"/>
    <mergeCell ref="JZ3:JZ4"/>
    <mergeCell ref="KA3:KA4"/>
    <mergeCell ref="KB3:KB4"/>
    <mergeCell ref="JU3:JU4"/>
    <mergeCell ref="JV3:JV4"/>
    <mergeCell ref="JW3:JW4"/>
    <mergeCell ref="JX3:JX4"/>
    <mergeCell ref="JY3:JY4"/>
    <mergeCell ref="JP3:JP4"/>
    <mergeCell ref="JQ3:JQ4"/>
    <mergeCell ref="JR3:JR4"/>
    <mergeCell ref="JS3:JS4"/>
    <mergeCell ref="JT3:JT4"/>
    <mergeCell ref="K1:M1"/>
    <mergeCell ref="N1:P1"/>
    <mergeCell ref="U3:U4"/>
    <mergeCell ref="V3:V4"/>
    <mergeCell ref="W3:W4"/>
    <mergeCell ref="X3:X4"/>
    <mergeCell ref="Q3:Q4"/>
    <mergeCell ref="R3:R4"/>
    <mergeCell ref="S3:S4"/>
    <mergeCell ref="T3:T4"/>
  </mergeCells>
  <conditionalFormatting sqref="A7:E60 G7:J60">
    <cfRule type="expression" dxfId="5" priority="2">
      <formula>MOD(ROW(),2)=0</formula>
    </cfRule>
  </conditionalFormatting>
  <conditionalFormatting sqref="F7:F60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Standard"&amp;8SH.regional Band 1 - 2021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64AAC8"/>
  </sheetPr>
  <dimension ref="A1:I53"/>
  <sheetViews>
    <sheetView workbookViewId="0"/>
  </sheetViews>
  <sheetFormatPr baseColWidth="10" defaultRowHeight="12.75"/>
  <cols>
    <col min="1" max="1" width="25.7109375" style="56" customWidth="1"/>
  </cols>
  <sheetData>
    <row r="1" spans="1:8" ht="13.15" customHeight="1">
      <c r="A1" s="60"/>
      <c r="B1" t="s">
        <v>96</v>
      </c>
      <c r="G1" s="60" t="s">
        <v>124</v>
      </c>
      <c r="H1" s="91" t="s">
        <v>96</v>
      </c>
    </row>
    <row r="2" spans="1:8">
      <c r="A2" s="85" t="str">
        <f>IF('Tabelle 3_1'!$D$8="",G2,INDEX('Tabelle 3_1'!A$8:A$11,MATCH(B2,'Tabelle 3_1'!J$8:J$11,0)))</f>
        <v>LÜBECK</v>
      </c>
      <c r="B2" s="56">
        <f>IF('Tabelle 3_1'!$D$8="",H2,SMALL('Tabelle 3_1'!J$8:J$11,ROWS('Tabelle 3_1'!J$8:J8)))</f>
        <v>-5.062951677709604</v>
      </c>
      <c r="G2" s="109" t="s">
        <v>123</v>
      </c>
      <c r="H2" s="109">
        <v>2</v>
      </c>
    </row>
    <row r="3" spans="1:8">
      <c r="A3" s="85" t="str">
        <f>IF('Tabelle 3_1'!$D$8="",G3,INDEX('Tabelle 3_1'!A$8:A$11,MATCH(B3,'Tabelle 3_1'!J$8:J$11,0)))</f>
        <v>NEUMÜNSTER</v>
      </c>
      <c r="B3" s="91">
        <f>IF('Tabelle 3_1'!$D$8="",H3,SMALL('Tabelle 3_1'!J$8:J$11,ROWS('Tabelle 3_1'!J$8:J9)))</f>
        <v>-4.163731508503572</v>
      </c>
      <c r="G3" s="109" t="s">
        <v>123</v>
      </c>
      <c r="H3" s="109">
        <v>1</v>
      </c>
    </row>
    <row r="4" spans="1:8">
      <c r="A4" s="85" t="str">
        <f>IF('Tabelle 3_1'!$D$8="",G4,INDEX('Tabelle 3_1'!A$8:A$11,MATCH(B4,'Tabelle 3_1'!J$8:J$11,0)))</f>
        <v>FLENSBURG</v>
      </c>
      <c r="B4" s="91">
        <f>IF('Tabelle 3_1'!$D$8="",H4,SMALL('Tabelle 3_1'!J$8:J$11,ROWS('Tabelle 3_1'!J$8:J10)))</f>
        <v>-2.359707176802432</v>
      </c>
      <c r="G4" s="109" t="s">
        <v>123</v>
      </c>
      <c r="H4" s="109">
        <v>-1</v>
      </c>
    </row>
    <row r="5" spans="1:8">
      <c r="A5" s="85" t="str">
        <f>IF('Tabelle 3_1'!$D$8="",G5,INDEX('Tabelle 3_1'!A$8:A$11,MATCH(B5,'Tabelle 3_1'!J$8:J$11,0)))</f>
        <v>KIEL</v>
      </c>
      <c r="B5" s="91">
        <f>IF('Tabelle 3_1'!$D$8="",H5,SMALL('Tabelle 3_1'!J$8:J$11,ROWS('Tabelle 3_1'!J$8:J11)))</f>
        <v>-1.124905073443712</v>
      </c>
      <c r="G5" s="109" t="s">
        <v>123</v>
      </c>
      <c r="H5" s="109">
        <v>-2</v>
      </c>
    </row>
    <row r="6" spans="1:8">
      <c r="B6" s="56" t="s">
        <v>96</v>
      </c>
    </row>
    <row r="7" spans="1:8">
      <c r="A7" s="85" t="str">
        <f>IF('Tabelle 3_1'!$D$8="",G7,INDEX('Tabelle 3_1'!A$13:A$23,MATCH(B7,'Tabelle 3_1'!J$13:J$23,0)))</f>
        <v>Ostholstein</v>
      </c>
      <c r="B7" s="56">
        <f>IF('Tabelle 3_1'!$D$8="",H7,SMALL('Tabelle 3_1'!J$13:J$23,ROWS('Tabelle 3_1'!J$13:J13)))</f>
        <v>-7.4054273466195415</v>
      </c>
      <c r="G7" s="109" t="s">
        <v>130</v>
      </c>
      <c r="H7" s="109">
        <v>5</v>
      </c>
    </row>
    <row r="8" spans="1:8">
      <c r="A8" s="85" t="str">
        <f>IF('Tabelle 3_1'!$D$8="",G8,INDEX('Tabelle 3_1'!A$13:A$23,MATCH(B8,'Tabelle 3_1'!J$13:J$23,0)))</f>
        <v>Dithmarschen</v>
      </c>
      <c r="B8" s="91">
        <f>IF('Tabelle 3_1'!$D$8="",H8,SMALL('Tabelle 3_1'!J$13:J$23,ROWS('Tabelle 3_1'!J$13:J14)))</f>
        <v>-6.0536392747575931</v>
      </c>
      <c r="G8" s="109" t="s">
        <v>130</v>
      </c>
      <c r="H8" s="109">
        <v>4</v>
      </c>
    </row>
    <row r="9" spans="1:8">
      <c r="A9" s="85" t="str">
        <f>IF('Tabelle 3_1'!$D$8="",G9,INDEX('Tabelle 3_1'!A$13:A$23,MATCH(B9,'Tabelle 3_1'!J$13:J$23,0)))</f>
        <v>Plön</v>
      </c>
      <c r="B9" s="91">
        <f>IF('Tabelle 3_1'!$D$8="",H9,SMALL('Tabelle 3_1'!J$13:J$23,ROWS('Tabelle 3_1'!J$13:J15)))</f>
        <v>-5.5286960142496939</v>
      </c>
      <c r="G9" s="109" t="s">
        <v>130</v>
      </c>
      <c r="H9" s="109">
        <v>3</v>
      </c>
    </row>
    <row r="10" spans="1:8">
      <c r="A10" s="85" t="str">
        <f>IF('Tabelle 3_1'!$D$8="",G10,INDEX('Tabelle 3_1'!A$13:A$23,MATCH(B10,'Tabelle 3_1'!J$13:J$23,0)))</f>
        <v>Steinburg</v>
      </c>
      <c r="B10" s="91">
        <f>IF('Tabelle 3_1'!$D$8="",H10,SMALL('Tabelle 3_1'!J$13:J$23,ROWS('Tabelle 3_1'!J$13:J16)))</f>
        <v>-5.0900697782838975</v>
      </c>
      <c r="G10" s="109" t="s">
        <v>130</v>
      </c>
      <c r="H10" s="109">
        <v>2</v>
      </c>
    </row>
    <row r="11" spans="1:8">
      <c r="A11" s="85" t="str">
        <f>IF('Tabelle 3_1'!$D$8="",G11,INDEX('Tabelle 3_1'!A$13:A$23,MATCH(B11,'Tabelle 3_1'!J$13:J$23,0)))</f>
        <v>Nordfriesland</v>
      </c>
      <c r="B11" s="91">
        <f>IF('Tabelle 3_1'!$D$8="",H11,SMALL('Tabelle 3_1'!J$13:J$23,ROWS('Tabelle 3_1'!J$13:J17)))</f>
        <v>-4.3984244449749346</v>
      </c>
      <c r="G11" s="109" t="s">
        <v>130</v>
      </c>
      <c r="H11" s="109">
        <v>1</v>
      </c>
    </row>
    <row r="12" spans="1:8">
      <c r="A12" s="85" t="str">
        <f>IF('Tabelle 3_1'!$D$8="",G12,INDEX('Tabelle 3_1'!A$13:A$23,MATCH(B12,'Tabelle 3_1'!J$13:J$23,0)))</f>
        <v>Stormarn</v>
      </c>
      <c r="B12" s="91">
        <f>IF('Tabelle 3_1'!$D$8="",H12,SMALL('Tabelle 3_1'!J$13:J$23,ROWS('Tabelle 3_1'!J$13:J18)))</f>
        <v>-4.0993292747528578</v>
      </c>
      <c r="G12" s="109" t="s">
        <v>130</v>
      </c>
      <c r="H12" s="109">
        <v>0</v>
      </c>
    </row>
    <row r="13" spans="1:8">
      <c r="A13" s="85" t="str">
        <f>IF('Tabelle 3_1'!$D$8="",G13,INDEX('Tabelle 3_1'!A$13:A$23,MATCH(B13,'Tabelle 3_1'!J$13:J$23,0)))</f>
        <v>Schleswig-Flensburg</v>
      </c>
      <c r="B13" s="91">
        <f>IF('Tabelle 3_1'!$D$8="",H13,SMALL('Tabelle 3_1'!J$13:J$23,ROWS('Tabelle 3_1'!J$13:J19)))</f>
        <v>-3.8567412008891111</v>
      </c>
      <c r="G13" s="109" t="s">
        <v>130</v>
      </c>
      <c r="H13" s="109">
        <v>-1</v>
      </c>
    </row>
    <row r="14" spans="1:8">
      <c r="A14" s="85" t="str">
        <f>IF('Tabelle 3_1'!$D$8="",G14,INDEX('Tabelle 3_1'!A$13:A$23,MATCH(B14,'Tabelle 3_1'!J$13:J$23,0)))</f>
        <v>Rendsburg-Eckernförde</v>
      </c>
      <c r="B14" s="91">
        <f>IF('Tabelle 3_1'!$D$8="",H14,SMALL('Tabelle 3_1'!J$13:J$23,ROWS('Tabelle 3_1'!J$13:J20)))</f>
        <v>-3.6406052460940472</v>
      </c>
      <c r="G14" s="109" t="s">
        <v>130</v>
      </c>
      <c r="H14" s="109">
        <v>-2</v>
      </c>
    </row>
    <row r="15" spans="1:8">
      <c r="A15" s="85" t="str">
        <f>IF('Tabelle 3_1'!$D$8="",G15,INDEX('Tabelle 3_1'!A$13:A$23,MATCH(B15,'Tabelle 3_1'!J$13:J$23,0)))</f>
        <v>Pinneberg</v>
      </c>
      <c r="B15" s="91">
        <f>IF('Tabelle 3_1'!$D$8="",H15,SMALL('Tabelle 3_1'!J$13:J$23,ROWS('Tabelle 3_1'!J$13:J21)))</f>
        <v>-3.2796567041334983</v>
      </c>
      <c r="G15" s="109" t="s">
        <v>130</v>
      </c>
      <c r="H15" s="109">
        <v>-3</v>
      </c>
    </row>
    <row r="16" spans="1:8">
      <c r="A16" s="85" t="str">
        <f>IF('Tabelle 3_1'!$D$8="",G16,INDEX('Tabelle 3_1'!A$13:A$23,MATCH(B16,'Tabelle 3_1'!J$13:J$23,0)))</f>
        <v>Herzogtum Lauenburg</v>
      </c>
      <c r="B16" s="91">
        <f>IF('Tabelle 3_1'!$D$8="",H16,SMALL('Tabelle 3_1'!J$13:J$23,ROWS('Tabelle 3_1'!J$13:J22)))</f>
        <v>-3.1670310080221493</v>
      </c>
      <c r="G16" s="109" t="s">
        <v>130</v>
      </c>
      <c r="H16" s="109">
        <v>-4</v>
      </c>
    </row>
    <row r="17" spans="1:8">
      <c r="A17" s="85" t="str">
        <f>IF('Tabelle 3_1'!$D$8="",G17,INDEX('Tabelle 3_1'!A$13:A$23,MATCH(B17,'Tabelle 3_1'!J$13:J$23,0)))</f>
        <v>Segeberg</v>
      </c>
      <c r="B17" s="91">
        <f>IF('Tabelle 3_1'!$D$8="",H17,SMALL('Tabelle 3_1'!J$13:J$23,ROWS('Tabelle 3_1'!J$13:J23)))</f>
        <v>-2.3965763195435095</v>
      </c>
      <c r="G17" s="109" t="s">
        <v>130</v>
      </c>
      <c r="H17" s="109">
        <v>-5</v>
      </c>
    </row>
    <row r="18" spans="1:8">
      <c r="B18" s="56" t="s">
        <v>96</v>
      </c>
    </row>
    <row r="19" spans="1:8">
      <c r="A19" s="85" t="str">
        <f>IF('Tabelle 3_1'!$D$8="",G19,INDEX('Tabelle 3_1'!A$25:A$42,MATCH(B19,'Tabelle 3_1'!J$25:J$42,0)))</f>
        <v>Bad Schwartau, Stadt</v>
      </c>
      <c r="B19" s="56">
        <f>IF('Tabelle 3_1'!$D$8="",H19,SMALL('Tabelle 3_1'!J$25:J$42,ROWS('Tabelle 3_1'!J$25:J25)))</f>
        <v>-8.981444926964075</v>
      </c>
      <c r="G19" s="109" t="s">
        <v>130</v>
      </c>
      <c r="H19" s="109">
        <v>9</v>
      </c>
    </row>
    <row r="20" spans="1:8">
      <c r="A20" s="85" t="str">
        <f>IF('Tabelle 3_1'!$D$8="",G20,INDEX('Tabelle 3_1'!A$25:A$42,MATCH(B20,'Tabelle 3_1'!J$25:J$42,0)))</f>
        <v>Eckernförde, Stadt</v>
      </c>
      <c r="B20" s="91">
        <f>IF('Tabelle 3_1'!$D$8="",H20,SMALL('Tabelle 3_1'!J$25:J$42,ROWS('Tabelle 3_1'!J$25:J26)))</f>
        <v>-8.6218884717007374</v>
      </c>
      <c r="G20" s="109" t="s">
        <v>130</v>
      </c>
      <c r="H20" s="109">
        <v>8</v>
      </c>
    </row>
    <row r="21" spans="1:8">
      <c r="A21" s="85" t="str">
        <f>IF('Tabelle 3_1'!$D$8="",G21,INDEX('Tabelle 3_1'!A$25:A$42,MATCH(B21,'Tabelle 3_1'!J$25:J$42,0)))</f>
        <v>Itzehoe, Stadt</v>
      </c>
      <c r="B21" s="91">
        <f>IF('Tabelle 3_1'!$D$8="",H21,SMALL('Tabelle 3_1'!J$25:J$42,ROWS('Tabelle 3_1'!J$25:J27)))</f>
        <v>-7.5655313137654998</v>
      </c>
      <c r="G21" s="109" t="s">
        <v>130</v>
      </c>
      <c r="H21" s="109">
        <v>7</v>
      </c>
    </row>
    <row r="22" spans="1:8">
      <c r="A22" s="85" t="str">
        <f>IF('Tabelle 3_1'!$D$8="",G22,INDEX('Tabelle 3_1'!A$25:A$42,MATCH(B22,'Tabelle 3_1'!J$25:J$42,0)))</f>
        <v>Husum, Stadt</v>
      </c>
      <c r="B22" s="91">
        <f>IF('Tabelle 3_1'!$D$8="",H22,SMALL('Tabelle 3_1'!J$25:J$42,ROWS('Tabelle 3_1'!J$25:J28)))</f>
        <v>-6.2611806797853315</v>
      </c>
      <c r="G22" s="109" t="s">
        <v>130</v>
      </c>
      <c r="H22" s="109">
        <v>6</v>
      </c>
    </row>
    <row r="23" spans="1:8">
      <c r="A23" s="85" t="str">
        <f>IF('Tabelle 3_1'!$D$8="",G23,INDEX('Tabelle 3_1'!A$25:A$42,MATCH(B23,'Tabelle 3_1'!J$25:J$42,0)))</f>
        <v>Heide, Stadt</v>
      </c>
      <c r="B23" s="91">
        <f>IF('Tabelle 3_1'!$D$8="",H23,SMALL('Tabelle 3_1'!J$25:J$42,ROWS('Tabelle 3_1'!J$25:J29)))</f>
        <v>-6.180186778978209</v>
      </c>
      <c r="G23" s="109" t="s">
        <v>130</v>
      </c>
      <c r="H23" s="109">
        <v>5</v>
      </c>
    </row>
    <row r="24" spans="1:8">
      <c r="A24" s="85" t="str">
        <f>IF('Tabelle 3_1'!$D$8="",G24,INDEX('Tabelle 3_1'!A$25:A$42,MATCH(B24,'Tabelle 3_1'!J$25:J$42,0)))</f>
        <v>Reinbek, Stadt</v>
      </c>
      <c r="B24" s="91">
        <f>IF('Tabelle 3_1'!$D$8="",H24,SMALL('Tabelle 3_1'!J$25:J$42,ROWS('Tabelle 3_1'!J$25:J30)))</f>
        <v>-5.8351310252148396</v>
      </c>
      <c r="G24" s="109" t="s">
        <v>130</v>
      </c>
      <c r="H24" s="109">
        <v>4</v>
      </c>
    </row>
    <row r="25" spans="1:8">
      <c r="A25" s="85" t="str">
        <f>IF('Tabelle 3_1'!$D$8="",G25,INDEX('Tabelle 3_1'!A$25:A$42,MATCH(B25,'Tabelle 3_1'!J$25:J$42,0)))</f>
        <v>Ahrensburg, Stadt</v>
      </c>
      <c r="B25" s="91">
        <f>IF('Tabelle 3_1'!$D$8="",H25,SMALL('Tabelle 3_1'!J$25:J$42,ROWS('Tabelle 3_1'!J$25:J31)))</f>
        <v>-5.7308265840180113</v>
      </c>
      <c r="G25" s="109" t="s">
        <v>130</v>
      </c>
      <c r="H25" s="109">
        <v>3</v>
      </c>
    </row>
    <row r="26" spans="1:8">
      <c r="A26" s="85" t="str">
        <f>IF('Tabelle 3_1'!$D$8="",G26,INDEX('Tabelle 3_1'!A$25:A$42,MATCH(B26,'Tabelle 3_1'!J$25:J$42,0)))</f>
        <v>Wedel, Stadt</v>
      </c>
      <c r="B26" s="91">
        <f>IF('Tabelle 3_1'!$D$8="",H26,SMALL('Tabelle 3_1'!J$25:J$42,ROWS('Tabelle 3_1'!J$25:J32)))</f>
        <v>-5.6220901291323822</v>
      </c>
      <c r="G26" s="109" t="s">
        <v>130</v>
      </c>
      <c r="H26" s="109">
        <v>2</v>
      </c>
    </row>
    <row r="27" spans="1:8">
      <c r="A27" s="85" t="str">
        <f>IF('Tabelle 3_1'!$D$8="",G27,INDEX('Tabelle 3_1'!A$25:A$42,MATCH(B27,'Tabelle 3_1'!J$25:J$42,0)))</f>
        <v>Schleswig, Stadt</v>
      </c>
      <c r="B27" s="91">
        <f>IF('Tabelle 3_1'!$D$8="",H27,SMALL('Tabelle 3_1'!J$25:J$42,ROWS('Tabelle 3_1'!J$25:J33)))</f>
        <v>-4.939239513916112</v>
      </c>
      <c r="G27" s="109" t="s">
        <v>130</v>
      </c>
      <c r="H27" s="109">
        <v>1</v>
      </c>
    </row>
    <row r="28" spans="1:8">
      <c r="A28" s="85" t="str">
        <f>IF('Tabelle 3_1'!$D$8="",G28,INDEX('Tabelle 3_1'!A$25:A$42,MATCH(B28,'Tabelle 3_1'!J$25:J$42,0)))</f>
        <v>Elmshorn, Stadt</v>
      </c>
      <c r="B28" s="91">
        <f>IF('Tabelle 3_1'!$D$8="",H28,SMALL('Tabelle 3_1'!J$25:J$42,ROWS('Tabelle 3_1'!J$25:J34)))</f>
        <v>-3.6895953411379909</v>
      </c>
      <c r="G28" s="109" t="s">
        <v>130</v>
      </c>
      <c r="H28" s="109">
        <v>-1</v>
      </c>
    </row>
    <row r="29" spans="1:8">
      <c r="A29" s="85" t="str">
        <f>IF('Tabelle 3_1'!$D$8="",G29,INDEX('Tabelle 3_1'!A$25:A$42,MATCH(B29,'Tabelle 3_1'!J$25:J$42,0)))</f>
        <v>Bad Oldesloe, Stadt</v>
      </c>
      <c r="B29" s="91">
        <f>IF('Tabelle 3_1'!$D$8="",H29,SMALL('Tabelle 3_1'!J$25:J$42,ROWS('Tabelle 3_1'!J$25:J35)))</f>
        <v>-3.3412503522402477</v>
      </c>
      <c r="G29" s="109" t="s">
        <v>130</v>
      </c>
      <c r="H29" s="109">
        <v>-2</v>
      </c>
    </row>
    <row r="30" spans="1:8">
      <c r="A30" s="85" t="str">
        <f>IF('Tabelle 3_1'!$D$8="",G30,INDEX('Tabelle 3_1'!A$25:A$42,MATCH(B30,'Tabelle 3_1'!J$25:J$42,0)))</f>
        <v>Geesthacht, Stadt</v>
      </c>
      <c r="B30" s="91">
        <f>IF('Tabelle 3_1'!$D$8="",H30,SMALL('Tabelle 3_1'!J$25:J$42,ROWS('Tabelle 3_1'!J$25:J36)))</f>
        <v>-3.234091125273471</v>
      </c>
      <c r="G30" s="109" t="s">
        <v>130</v>
      </c>
      <c r="H30" s="109">
        <v>-3</v>
      </c>
    </row>
    <row r="31" spans="1:8">
      <c r="A31" s="85" t="str">
        <f>IF('Tabelle 3_1'!$D$8="",G31,INDEX('Tabelle 3_1'!A$25:A$42,MATCH(B31,'Tabelle 3_1'!J$25:J$42,0)))</f>
        <v>Pinneberg, Stadt</v>
      </c>
      <c r="B31" s="91">
        <f>IF('Tabelle 3_1'!$D$8="",H31,SMALL('Tabelle 3_1'!J$25:J$42,ROWS('Tabelle 3_1'!J$25:J37)))</f>
        <v>-3.0043804325390453</v>
      </c>
      <c r="G31" s="109" t="s">
        <v>130</v>
      </c>
      <c r="H31" s="109">
        <v>-4</v>
      </c>
    </row>
    <row r="32" spans="1:8">
      <c r="A32" s="85" t="str">
        <f>IF('Tabelle 3_1'!$D$8="",G32,INDEX('Tabelle 3_1'!A$25:A$42,MATCH(B32,'Tabelle 3_1'!J$25:J$42,0)))</f>
        <v>Henstedt-Ulzburg</v>
      </c>
      <c r="B32" s="91">
        <f>IF('Tabelle 3_1'!$D$8="",H32,SMALL('Tabelle 3_1'!J$25:J$42,ROWS('Tabelle 3_1'!J$25:J38)))</f>
        <v>-2.5193385849123553</v>
      </c>
      <c r="G32" s="109" t="s">
        <v>130</v>
      </c>
      <c r="H32" s="109">
        <v>-5</v>
      </c>
    </row>
    <row r="33" spans="1:9">
      <c r="A33" s="85" t="str">
        <f>IF('Tabelle 3_1'!$D$8="",G33,INDEX('Tabelle 3_1'!A$25:A$42,MATCH(B33,'Tabelle 3_1'!J$25:J$42,0)))</f>
        <v>Rendsburg, Stadt</v>
      </c>
      <c r="B33" s="91">
        <f>IF('Tabelle 3_1'!$D$8="",H33,SMALL('Tabelle 3_1'!J$25:J$42,ROWS('Tabelle 3_1'!J$25:J39)))</f>
        <v>-2.1396279808123682</v>
      </c>
      <c r="G33" s="109" t="s">
        <v>130</v>
      </c>
      <c r="H33" s="109">
        <v>-6</v>
      </c>
    </row>
    <row r="34" spans="1:9">
      <c r="A34" s="85" t="str">
        <f>IF('Tabelle 3_1'!$D$8="",G34,INDEX('Tabelle 3_1'!A$25:A$42,MATCH(B34,'Tabelle 3_1'!J$25:J$42,0)))</f>
        <v>Norderstedt, Stadt</v>
      </c>
      <c r="B34" s="91">
        <f>IF('Tabelle 3_1'!$D$8="",H34,SMALL('Tabelle 3_1'!J$25:J$42,ROWS('Tabelle 3_1'!J$25:J40)))</f>
        <v>-1.4548619746331759</v>
      </c>
      <c r="G34" s="109" t="s">
        <v>130</v>
      </c>
      <c r="H34" s="109">
        <v>-7</v>
      </c>
    </row>
    <row r="35" spans="1:9">
      <c r="A35" s="85" t="str">
        <f>IF('Tabelle 3_1'!$D$8="",G35,INDEX('Tabelle 3_1'!A$25:A$42,MATCH(B35,'Tabelle 3_1'!J$25:J$42,0)))</f>
        <v>Quickborn, Stadt</v>
      </c>
      <c r="B35" s="91">
        <f>IF('Tabelle 3_1'!$D$8="",H35,SMALL('Tabelle 3_1'!J$25:J$42,ROWS('Tabelle 3_1'!J$25:J41)))</f>
        <v>-1.2264365205541676</v>
      </c>
      <c r="G35" s="109" t="s">
        <v>130</v>
      </c>
      <c r="H35" s="109">
        <v>-8</v>
      </c>
    </row>
    <row r="36" spans="1:9">
      <c r="A36" s="85" t="str">
        <f>IF('Tabelle 3_1'!$D$8="",G36,INDEX('Tabelle 3_1'!A$25:A$42,MATCH(B36,'Tabelle 3_1'!J$25:J$42,0)))</f>
        <v>Kaltenkirchen, Stadt</v>
      </c>
      <c r="B36" s="91">
        <f>IF('Tabelle 3_1'!$D$8="",H36,SMALL('Tabelle 3_1'!J$25:J$42,ROWS('Tabelle 3_1'!J$25:J42)))</f>
        <v>1.0348842223276271</v>
      </c>
      <c r="G36" s="109" t="s">
        <v>130</v>
      </c>
      <c r="H36" s="109">
        <v>-9</v>
      </c>
    </row>
    <row r="37" spans="1:9" s="91" customFormat="1">
      <c r="A37" s="85" t="s">
        <v>134</v>
      </c>
      <c r="C37" s="60"/>
      <c r="G37" s="85" t="s">
        <v>134</v>
      </c>
      <c r="I37" s="60"/>
    </row>
    <row r="38" spans="1:9" s="91" customFormat="1">
      <c r="A38" s="91" t="s">
        <v>84</v>
      </c>
      <c r="B38" s="91" t="s">
        <v>71</v>
      </c>
      <c r="G38" s="91" t="s">
        <v>84</v>
      </c>
      <c r="H38" s="91" t="s">
        <v>71</v>
      </c>
    </row>
    <row r="39" spans="1:9" s="91" customFormat="1">
      <c r="A39" s="91">
        <f>IF('Tabelle 3_1'!$D$8="",G39,'Tabelle 3_1'!F8)</f>
        <v>1.4868435456066142</v>
      </c>
      <c r="B39" s="91">
        <f>IF('Tabelle 3_1'!$D$8="",H39,'Tabelle 3_1'!F$44)</f>
        <v>1.5535788861295063</v>
      </c>
      <c r="G39" s="109">
        <v>1.4</v>
      </c>
      <c r="H39" s="109">
        <v>1.7</v>
      </c>
    </row>
    <row r="40" spans="1:9" s="91" customFormat="1">
      <c r="A40" s="91">
        <f>IF('Tabelle 3_1'!$D$8="",G40,'Tabelle 3_1'!F9)</f>
        <v>1.2475599147069201</v>
      </c>
      <c r="B40" s="91">
        <f>IF('Tabelle 3_1'!$D$8="",H40,'Tabelle 3_1'!F$44)</f>
        <v>1.5535788861295063</v>
      </c>
      <c r="G40" s="109">
        <v>1.4</v>
      </c>
      <c r="H40" s="109">
        <v>1.7</v>
      </c>
    </row>
    <row r="41" spans="1:9" s="91" customFormat="1">
      <c r="A41" s="91">
        <f>IF('Tabelle 3_1'!$D$8="",G41,'Tabelle 3_1'!F10)</f>
        <v>1.3322094847964652</v>
      </c>
      <c r="B41" s="91">
        <f>IF('Tabelle 3_1'!$D$8="",H41,'Tabelle 3_1'!F$44)</f>
        <v>1.5535788861295063</v>
      </c>
      <c r="G41" s="109">
        <v>1.4</v>
      </c>
      <c r="H41" s="109">
        <v>1.7</v>
      </c>
    </row>
    <row r="42" spans="1:9" s="91" customFormat="1">
      <c r="A42" s="91">
        <f>IF('Tabelle 3_1'!$D$8="",G42,'Tabelle 3_1'!F11)</f>
        <v>1.6140096332543472</v>
      </c>
      <c r="B42" s="91">
        <f>IF('Tabelle 3_1'!$D$8="",H42,'Tabelle 3_1'!F$44)</f>
        <v>1.5535788861295063</v>
      </c>
      <c r="G42" s="109">
        <v>1.4</v>
      </c>
      <c r="H42" s="109">
        <v>1.7</v>
      </c>
    </row>
    <row r="43" spans="1:9">
      <c r="A43" s="56">
        <f>IF('Tabelle 3_1'!$D$8="",G43,'Tabelle 3_1'!F13)</f>
        <v>1.5532748534963585</v>
      </c>
      <c r="B43">
        <f>IF('Tabelle 3_1'!$D$8="",H43,'Tabelle 3_1'!F$44)</f>
        <v>1.5535788861295063</v>
      </c>
      <c r="G43" s="109">
        <v>1.4</v>
      </c>
      <c r="H43" s="109">
        <v>1.7</v>
      </c>
    </row>
    <row r="44" spans="1:9">
      <c r="A44" s="91">
        <f>IF('Tabelle 3_1'!$D$8="",G44,'Tabelle 3_1'!F14)</f>
        <v>1.7215368557087336</v>
      </c>
      <c r="B44" s="91">
        <f>IF('Tabelle 3_1'!$D$8="",H44,'Tabelle 3_1'!F$44)</f>
        <v>1.5535788861295063</v>
      </c>
      <c r="G44" s="109">
        <v>1.4</v>
      </c>
      <c r="H44" s="109">
        <v>1.7</v>
      </c>
    </row>
    <row r="45" spans="1:9">
      <c r="A45" s="91">
        <f>IF('Tabelle 3_1'!$D$8="",G45,'Tabelle 3_1'!F15)</f>
        <v>1.6453988305463569</v>
      </c>
      <c r="B45" s="91">
        <f>IF('Tabelle 3_1'!$D$8="",H45,'Tabelle 3_1'!F$44)</f>
        <v>1.5535788861295063</v>
      </c>
      <c r="G45" s="109">
        <v>1.4</v>
      </c>
      <c r="H45" s="109">
        <v>1.7</v>
      </c>
    </row>
    <row r="46" spans="1:9">
      <c r="A46" s="91">
        <f>IF('Tabelle 3_1'!$D$8="",G46,'Tabelle 3_1'!F16)</f>
        <v>1.4958004922267392</v>
      </c>
      <c r="B46" s="91">
        <f>IF('Tabelle 3_1'!$D$8="",H46,'Tabelle 3_1'!F$44)</f>
        <v>1.5535788861295063</v>
      </c>
      <c r="G46" s="109">
        <v>1.4</v>
      </c>
      <c r="H46" s="109">
        <v>1.7</v>
      </c>
    </row>
    <row r="47" spans="1:9">
      <c r="A47" s="91">
        <f>IF('Tabelle 3_1'!$D$8="",G47,'Tabelle 3_1'!F17)</f>
        <v>1.6379187623190088</v>
      </c>
      <c r="B47" s="91">
        <f>IF('Tabelle 3_1'!$D$8="",H47,'Tabelle 3_1'!F$44)</f>
        <v>1.5535788861295063</v>
      </c>
      <c r="G47" s="109">
        <v>1.4</v>
      </c>
      <c r="H47" s="109">
        <v>1.7</v>
      </c>
    </row>
    <row r="48" spans="1:9">
      <c r="A48" s="91">
        <f>IF('Tabelle 3_1'!$D$8="",G48,'Tabelle 3_1'!F18)</f>
        <v>1.6173899598288177</v>
      </c>
      <c r="B48" s="91">
        <f>IF('Tabelle 3_1'!$D$8="",H48,'Tabelle 3_1'!F$44)</f>
        <v>1.5535788861295063</v>
      </c>
      <c r="G48" s="109">
        <v>1.4</v>
      </c>
      <c r="H48" s="109">
        <v>1.7</v>
      </c>
    </row>
    <row r="49" spans="1:8">
      <c r="A49" s="91">
        <f>IF('Tabelle 3_1'!$D$8="",G49,'Tabelle 3_1'!F19)</f>
        <v>1.6765886810330508</v>
      </c>
      <c r="B49" s="91">
        <f>IF('Tabelle 3_1'!$D$8="",H49,'Tabelle 3_1'!F$44)</f>
        <v>1.5535788861295063</v>
      </c>
      <c r="G49" s="109">
        <v>1.4</v>
      </c>
      <c r="H49" s="109">
        <v>1.7</v>
      </c>
    </row>
    <row r="50" spans="1:8">
      <c r="A50" s="91">
        <f>IF('Tabelle 3_1'!$D$8="",G50,'Tabelle 3_1'!F20)</f>
        <v>1.7446438406221561</v>
      </c>
      <c r="B50" s="91">
        <f>IF('Tabelle 3_1'!$D$8="",H50,'Tabelle 3_1'!F$44)</f>
        <v>1.5535788861295063</v>
      </c>
      <c r="G50" s="109">
        <v>1.4</v>
      </c>
      <c r="H50" s="109">
        <v>1.7</v>
      </c>
    </row>
    <row r="51" spans="1:8">
      <c r="A51" s="91">
        <f>IF('Tabelle 3_1'!$D$8="",G51,'Tabelle 3_1'!F21)</f>
        <v>1.6327432335691359</v>
      </c>
      <c r="B51" s="91">
        <f>IF('Tabelle 3_1'!$D$8="",H51,'Tabelle 3_1'!F$44)</f>
        <v>1.5535788861295063</v>
      </c>
      <c r="G51" s="109">
        <v>1.4</v>
      </c>
      <c r="H51" s="109">
        <v>1.7</v>
      </c>
    </row>
    <row r="52" spans="1:8">
      <c r="A52" s="91">
        <f>IF('Tabelle 3_1'!$D$8="",G52,'Tabelle 3_1'!F22)</f>
        <v>1.5780375271814275</v>
      </c>
      <c r="B52" s="91">
        <f>IF('Tabelle 3_1'!$D$8="",H52,'Tabelle 3_1'!F$44)</f>
        <v>1.5535788861295063</v>
      </c>
      <c r="G52" s="109">
        <v>1.4</v>
      </c>
      <c r="H52" s="109">
        <v>1.7</v>
      </c>
    </row>
    <row r="53" spans="1:8">
      <c r="A53" s="91">
        <f>IF('Tabelle 3_1'!$D$8="",G53,'Tabelle 3_1'!F23)</f>
        <v>1.6874654040793358</v>
      </c>
      <c r="B53" s="91">
        <f>IF('Tabelle 3_1'!$D$8="",H53,'Tabelle 3_1'!F$44)</f>
        <v>1.5535788861295063</v>
      </c>
      <c r="G53" s="109">
        <v>1.4</v>
      </c>
      <c r="H53" s="109">
        <v>1.7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Standard"&amp;8SH.regional Band 1 - 2021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M63"/>
  <sheetViews>
    <sheetView view="pageLayout" zoomScaleNormal="100" zoomScaleSheetLayoutView="100" workbookViewId="0">
      <selection sqref="A1:J1"/>
    </sheetView>
  </sheetViews>
  <sheetFormatPr baseColWidth="10" defaultColWidth="10.28515625" defaultRowHeight="12.75"/>
  <cols>
    <col min="1" max="1" width="21" style="4" customWidth="1"/>
    <col min="2" max="8" width="7.85546875" style="56" customWidth="1"/>
    <col min="9" max="9" width="8.42578125" style="56" customWidth="1"/>
    <col min="10" max="10" width="7.85546875" style="56" customWidth="1"/>
    <col min="11" max="11" width="11.85546875" style="122" customWidth="1"/>
    <col min="12" max="12" width="67.7109375" style="122" customWidth="1"/>
    <col min="13" max="13" width="11.85546875" style="122" customWidth="1"/>
    <col min="14" max="16384" width="10.28515625" style="56"/>
  </cols>
  <sheetData>
    <row r="1" spans="1:13" ht="13.35" customHeight="1">
      <c r="A1" s="173" t="s">
        <v>166</v>
      </c>
      <c r="B1" s="173"/>
      <c r="C1" s="173"/>
      <c r="D1" s="173"/>
      <c r="E1" s="173"/>
      <c r="F1" s="173"/>
      <c r="G1" s="173"/>
      <c r="H1" s="173"/>
      <c r="I1" s="173"/>
      <c r="J1" s="143"/>
      <c r="K1" s="173" t="s">
        <v>167</v>
      </c>
      <c r="L1" s="173"/>
      <c r="M1" s="173"/>
    </row>
    <row r="2" spans="1:13" ht="13.35" customHeight="1">
      <c r="K2" s="124"/>
      <c r="L2" s="124"/>
      <c r="M2" s="124"/>
    </row>
    <row r="3" spans="1:13" s="57" customFormat="1" ht="15" customHeight="1">
      <c r="A3" s="161" t="s">
        <v>140</v>
      </c>
      <c r="B3" s="164" t="s">
        <v>139</v>
      </c>
      <c r="C3" s="174"/>
      <c r="D3" s="174"/>
      <c r="E3" s="174"/>
      <c r="F3" s="174"/>
      <c r="G3" s="174"/>
      <c r="H3" s="164" t="s">
        <v>120</v>
      </c>
      <c r="I3" s="174"/>
      <c r="J3" s="174"/>
      <c r="K3" s="159"/>
      <c r="L3" s="159"/>
      <c r="M3" s="159"/>
    </row>
    <row r="4" spans="1:13" s="57" customFormat="1" ht="15" customHeight="1">
      <c r="A4" s="162"/>
      <c r="B4" s="164" t="s">
        <v>97</v>
      </c>
      <c r="C4" s="174"/>
      <c r="D4" s="174"/>
      <c r="E4" s="164" t="s">
        <v>98</v>
      </c>
      <c r="F4" s="174"/>
      <c r="G4" s="174"/>
      <c r="H4" s="175"/>
      <c r="I4" s="176"/>
      <c r="J4" s="176"/>
      <c r="K4" s="122"/>
      <c r="L4" s="122"/>
      <c r="M4" s="122"/>
    </row>
    <row r="5" spans="1:13" s="57" customFormat="1" ht="45.95" customHeight="1">
      <c r="A5" s="162"/>
      <c r="B5" s="53" t="s">
        <v>104</v>
      </c>
      <c r="C5" s="41" t="s">
        <v>99</v>
      </c>
      <c r="D5" s="41" t="s">
        <v>93</v>
      </c>
      <c r="E5" s="53" t="s">
        <v>104</v>
      </c>
      <c r="F5" s="119" t="s">
        <v>143</v>
      </c>
      <c r="G5" s="41" t="s">
        <v>93</v>
      </c>
      <c r="H5" s="53" t="s">
        <v>104</v>
      </c>
      <c r="I5" s="119" t="s">
        <v>144</v>
      </c>
      <c r="J5" s="41" t="s">
        <v>93</v>
      </c>
      <c r="K5" s="124"/>
      <c r="L5" s="124"/>
      <c r="M5" s="124"/>
    </row>
    <row r="6" spans="1:13" s="57" customFormat="1" ht="13.9" customHeight="1">
      <c r="A6" s="163"/>
      <c r="B6" s="53" t="s">
        <v>74</v>
      </c>
      <c r="C6" s="53" t="s">
        <v>74</v>
      </c>
      <c r="D6" s="53" t="s">
        <v>74</v>
      </c>
      <c r="E6" s="53" t="s">
        <v>74</v>
      </c>
      <c r="F6" s="53" t="s">
        <v>74</v>
      </c>
      <c r="G6" s="53" t="s">
        <v>74</v>
      </c>
      <c r="H6" s="53" t="s">
        <v>74</v>
      </c>
      <c r="I6" s="53" t="s">
        <v>74</v>
      </c>
      <c r="J6" s="41" t="s">
        <v>74</v>
      </c>
      <c r="K6" s="125"/>
      <c r="L6" s="125"/>
      <c r="M6" s="125"/>
    </row>
    <row r="7" spans="1:13" ht="7.15" customHeight="1">
      <c r="A7" s="54"/>
      <c r="B7" s="59"/>
      <c r="C7" s="59"/>
      <c r="D7" s="59"/>
      <c r="E7" s="59"/>
      <c r="F7" s="59"/>
      <c r="G7" s="59"/>
      <c r="H7" s="59"/>
      <c r="I7" s="62"/>
      <c r="J7" s="63"/>
      <c r="K7" s="124"/>
      <c r="L7" s="124"/>
      <c r="M7" s="124"/>
    </row>
    <row r="8" spans="1:13" ht="14.25" customHeight="1">
      <c r="A8" s="39" t="s">
        <v>87</v>
      </c>
      <c r="B8" s="77">
        <v>8712</v>
      </c>
      <c r="C8" s="77">
        <v>3010</v>
      </c>
      <c r="D8" s="78">
        <v>95.617529880478088</v>
      </c>
      <c r="E8" s="77">
        <v>7251</v>
      </c>
      <c r="F8" s="77">
        <v>1692</v>
      </c>
      <c r="G8" s="78">
        <v>79.582496460439231</v>
      </c>
      <c r="H8" s="77">
        <v>1461</v>
      </c>
      <c r="I8" s="86">
        <v>1318</v>
      </c>
      <c r="J8" s="87">
        <v>16.03503342003885</v>
      </c>
      <c r="K8" s="126"/>
      <c r="L8" s="126"/>
      <c r="M8" s="126"/>
    </row>
    <row r="9" spans="1:13">
      <c r="A9" s="39" t="s">
        <v>88</v>
      </c>
      <c r="B9" s="77">
        <v>14398</v>
      </c>
      <c r="C9" s="77">
        <v>3232</v>
      </c>
      <c r="D9" s="78">
        <v>58.470697644196989</v>
      </c>
      <c r="E9" s="77">
        <v>14358</v>
      </c>
      <c r="F9" s="77">
        <v>2379</v>
      </c>
      <c r="G9" s="78">
        <v>58.308256478356746</v>
      </c>
      <c r="H9" s="77">
        <v>40</v>
      </c>
      <c r="I9" s="86">
        <v>853</v>
      </c>
      <c r="J9" s="87">
        <v>0.16244116584024723</v>
      </c>
      <c r="K9" s="127"/>
      <c r="L9" s="127"/>
      <c r="M9" s="127"/>
    </row>
    <row r="10" spans="1:13">
      <c r="A10" s="39" t="s">
        <v>89</v>
      </c>
      <c r="B10" s="77">
        <v>11220</v>
      </c>
      <c r="C10" s="77">
        <v>2193</v>
      </c>
      <c r="D10" s="78">
        <v>51.877915820914843</v>
      </c>
      <c r="E10" s="77">
        <v>9698</v>
      </c>
      <c r="F10" s="77">
        <v>1674</v>
      </c>
      <c r="G10" s="78">
        <v>44.840644173906611</v>
      </c>
      <c r="H10" s="77">
        <v>1522</v>
      </c>
      <c r="I10" s="86">
        <v>519</v>
      </c>
      <c r="J10" s="87">
        <v>7.037271647008235</v>
      </c>
      <c r="K10" s="127"/>
      <c r="L10" s="127"/>
      <c r="M10" s="127"/>
    </row>
    <row r="11" spans="1:13">
      <c r="A11" s="39" t="s">
        <v>90</v>
      </c>
      <c r="B11" s="77">
        <v>4687</v>
      </c>
      <c r="C11" s="77">
        <v>1976</v>
      </c>
      <c r="D11" s="78">
        <v>58.958941330381407</v>
      </c>
      <c r="E11" s="77">
        <v>4783</v>
      </c>
      <c r="F11" s="77">
        <v>909</v>
      </c>
      <c r="G11" s="78">
        <v>60.166549260340147</v>
      </c>
      <c r="H11" s="77">
        <v>-96</v>
      </c>
      <c r="I11" s="86">
        <v>1067</v>
      </c>
      <c r="J11" s="87">
        <v>-1.2076079299587401</v>
      </c>
      <c r="K11" s="127"/>
      <c r="L11" s="127"/>
      <c r="M11" s="127"/>
    </row>
    <row r="12" spans="1:13" s="57" customFormat="1" ht="7.15" customHeight="1">
      <c r="A12" s="39"/>
      <c r="B12" s="77"/>
      <c r="C12" s="38"/>
      <c r="D12" s="78"/>
      <c r="E12" s="38"/>
      <c r="F12" s="64"/>
      <c r="G12" s="78"/>
      <c r="H12" s="38"/>
      <c r="I12" s="67"/>
      <c r="J12" s="68"/>
      <c r="K12" s="127"/>
      <c r="L12" s="127"/>
      <c r="M12" s="127"/>
    </row>
    <row r="13" spans="1:13">
      <c r="A13" s="39" t="s">
        <v>42</v>
      </c>
      <c r="B13" s="77">
        <v>5619</v>
      </c>
      <c r="C13" s="77">
        <v>1287</v>
      </c>
      <c r="D13" s="78">
        <v>41.942538945576956</v>
      </c>
      <c r="E13" s="77">
        <v>4104</v>
      </c>
      <c r="F13" s="77">
        <v>909</v>
      </c>
      <c r="G13" s="78">
        <v>30.633952630832507</v>
      </c>
      <c r="H13" s="77">
        <v>1515</v>
      </c>
      <c r="I13" s="86">
        <v>378</v>
      </c>
      <c r="J13" s="87">
        <v>11.308586314744455</v>
      </c>
      <c r="K13" s="127"/>
      <c r="L13" s="127"/>
      <c r="M13" s="127"/>
    </row>
    <row r="14" spans="1:13">
      <c r="A14" s="39" t="s">
        <v>43</v>
      </c>
      <c r="B14" s="77">
        <v>10051</v>
      </c>
      <c r="C14" s="77">
        <v>1795</v>
      </c>
      <c r="D14" s="78">
        <v>50.050045065456956</v>
      </c>
      <c r="E14" s="77">
        <v>7740</v>
      </c>
      <c r="F14" s="77">
        <v>1330</v>
      </c>
      <c r="G14" s="78">
        <v>38.542169814609174</v>
      </c>
      <c r="H14" s="77">
        <v>2311</v>
      </c>
      <c r="I14" s="86">
        <v>465</v>
      </c>
      <c r="J14" s="87">
        <v>11.507875250847778</v>
      </c>
      <c r="K14" s="127"/>
      <c r="L14" s="127"/>
      <c r="M14" s="127"/>
    </row>
    <row r="15" spans="1:13">
      <c r="A15" s="39" t="s">
        <v>44</v>
      </c>
      <c r="B15" s="77">
        <v>7427</v>
      </c>
      <c r="C15" s="77">
        <v>1756</v>
      </c>
      <c r="D15" s="78">
        <v>44.324421102888522</v>
      </c>
      <c r="E15" s="77">
        <v>6214</v>
      </c>
      <c r="F15" s="77">
        <v>1292</v>
      </c>
      <c r="G15" s="78">
        <v>37.085223203628551</v>
      </c>
      <c r="H15" s="77">
        <v>1213</v>
      </c>
      <c r="I15" s="86">
        <v>464</v>
      </c>
      <c r="J15" s="87">
        <v>7.2391978992599668</v>
      </c>
      <c r="K15" s="127"/>
      <c r="L15" s="127"/>
      <c r="M15" s="127"/>
    </row>
    <row r="16" spans="1:13">
      <c r="A16" s="39" t="s">
        <v>45</v>
      </c>
      <c r="B16" s="77">
        <v>9467</v>
      </c>
      <c r="C16" s="77">
        <v>1974</v>
      </c>
      <c r="D16" s="78">
        <v>46.863088696822992</v>
      </c>
      <c r="E16" s="77">
        <v>7433</v>
      </c>
      <c r="F16" s="77">
        <v>1456</v>
      </c>
      <c r="G16" s="78">
        <v>36.79447959052343</v>
      </c>
      <c r="H16" s="77">
        <v>2034</v>
      </c>
      <c r="I16" s="86">
        <v>518</v>
      </c>
      <c r="J16" s="87">
        <v>10.068609106299563</v>
      </c>
      <c r="K16" s="127"/>
      <c r="L16" s="127"/>
      <c r="M16" s="127"/>
    </row>
    <row r="17" spans="1:13">
      <c r="A17" s="39" t="s">
        <v>46</v>
      </c>
      <c r="B17" s="77">
        <v>15629</v>
      </c>
      <c r="C17" s="77">
        <v>3694</v>
      </c>
      <c r="D17" s="78">
        <v>49.097466119638362</v>
      </c>
      <c r="E17" s="77">
        <v>13261</v>
      </c>
      <c r="F17" s="77">
        <v>2735</v>
      </c>
      <c r="G17" s="78">
        <v>41.658551296469653</v>
      </c>
      <c r="H17" s="77">
        <v>2368</v>
      </c>
      <c r="I17" s="86">
        <v>959</v>
      </c>
      <c r="J17" s="87">
        <v>7.4389148231687008</v>
      </c>
      <c r="K17" s="127"/>
      <c r="L17" s="127"/>
      <c r="M17" s="127"/>
    </row>
    <row r="18" spans="1:13">
      <c r="A18" s="39" t="s">
        <v>47</v>
      </c>
      <c r="B18" s="77">
        <v>5610</v>
      </c>
      <c r="C18" s="77">
        <v>612</v>
      </c>
      <c r="D18" s="78">
        <v>43.257998103125217</v>
      </c>
      <c r="E18" s="77">
        <v>4517</v>
      </c>
      <c r="F18" s="77">
        <v>543</v>
      </c>
      <c r="G18" s="78">
        <v>34.830013802462851</v>
      </c>
      <c r="H18" s="77">
        <v>1093</v>
      </c>
      <c r="I18" s="86">
        <v>69</v>
      </c>
      <c r="J18" s="87">
        <v>8.4279843006623647</v>
      </c>
      <c r="K18" s="127"/>
      <c r="L18" s="127"/>
      <c r="M18" s="127"/>
    </row>
    <row r="19" spans="1:13">
      <c r="A19" s="39" t="s">
        <v>48</v>
      </c>
      <c r="B19" s="77">
        <v>13520</v>
      </c>
      <c r="C19" s="77">
        <v>3312</v>
      </c>
      <c r="D19" s="78">
        <v>48.976102415115932</v>
      </c>
      <c r="E19" s="77">
        <v>11202</v>
      </c>
      <c r="F19" s="77">
        <v>1786</v>
      </c>
      <c r="G19" s="78">
        <v>40.579164146015437</v>
      </c>
      <c r="H19" s="77">
        <v>2318</v>
      </c>
      <c r="I19" s="86">
        <v>1526</v>
      </c>
      <c r="J19" s="87">
        <v>8.3969382691004988</v>
      </c>
      <c r="K19" s="127"/>
      <c r="L19" s="127"/>
      <c r="M19" s="127"/>
    </row>
    <row r="20" spans="1:13">
      <c r="A20" s="39" t="s">
        <v>49</v>
      </c>
      <c r="B20" s="77">
        <v>9479</v>
      </c>
      <c r="C20" s="77">
        <v>1521</v>
      </c>
      <c r="D20" s="78">
        <v>46.511513795455322</v>
      </c>
      <c r="E20" s="77">
        <v>7561</v>
      </c>
      <c r="F20" s="77">
        <v>1595</v>
      </c>
      <c r="G20" s="78">
        <v>37.100280178018537</v>
      </c>
      <c r="H20" s="77">
        <v>1918</v>
      </c>
      <c r="I20" s="86">
        <v>-74</v>
      </c>
      <c r="J20" s="87">
        <v>9.411233617436789</v>
      </c>
      <c r="K20" s="127"/>
      <c r="L20" s="127"/>
      <c r="M20" s="127"/>
    </row>
    <row r="21" spans="1:13">
      <c r="A21" s="39" t="s">
        <v>50</v>
      </c>
      <c r="B21" s="77">
        <v>15110</v>
      </c>
      <c r="C21" s="77">
        <v>3038</v>
      </c>
      <c r="D21" s="78">
        <v>53.88730385164051</v>
      </c>
      <c r="E21" s="77">
        <v>12055</v>
      </c>
      <c r="F21" s="77">
        <v>1934</v>
      </c>
      <c r="G21" s="78">
        <v>42.992154065620539</v>
      </c>
      <c r="H21" s="77">
        <v>3055</v>
      </c>
      <c r="I21" s="86">
        <v>1104</v>
      </c>
      <c r="J21" s="87">
        <v>10.895149786019971</v>
      </c>
      <c r="K21" s="127"/>
      <c r="L21" s="127"/>
      <c r="M21" s="127"/>
    </row>
    <row r="22" spans="1:13">
      <c r="A22" s="39" t="s">
        <v>51</v>
      </c>
      <c r="B22" s="77">
        <v>5536</v>
      </c>
      <c r="C22" s="77">
        <v>1192</v>
      </c>
      <c r="D22" s="78">
        <v>42.310249688558045</v>
      </c>
      <c r="E22" s="77">
        <v>4711</v>
      </c>
      <c r="F22" s="77">
        <v>953</v>
      </c>
      <c r="G22" s="78">
        <v>36.004983071314477</v>
      </c>
      <c r="H22" s="77">
        <v>825</v>
      </c>
      <c r="I22" s="86">
        <v>239</v>
      </c>
      <c r="J22" s="87">
        <v>6.3052666172435661</v>
      </c>
      <c r="K22" s="127"/>
      <c r="L22" s="127"/>
      <c r="M22" s="127"/>
    </row>
    <row r="23" spans="1:13">
      <c r="A23" s="39" t="s">
        <v>133</v>
      </c>
      <c r="B23" s="77">
        <v>11813</v>
      </c>
      <c r="C23" s="77">
        <v>1831</v>
      </c>
      <c r="D23" s="78">
        <v>48.136557378385206</v>
      </c>
      <c r="E23" s="77">
        <v>10376</v>
      </c>
      <c r="F23" s="77">
        <v>1584</v>
      </c>
      <c r="G23" s="78">
        <v>42.280954825880379</v>
      </c>
      <c r="H23" s="77">
        <v>1437</v>
      </c>
      <c r="I23" s="86">
        <v>247</v>
      </c>
      <c r="J23" s="87">
        <v>5.8556025525048288</v>
      </c>
      <c r="K23" s="127"/>
      <c r="L23" s="127"/>
      <c r="M23" s="127"/>
    </row>
    <row r="24" spans="1:13" s="57" customFormat="1" ht="7.15" customHeight="1">
      <c r="A24" s="61"/>
      <c r="B24" s="77"/>
      <c r="C24" s="38"/>
      <c r="D24" s="38"/>
      <c r="E24" s="38"/>
      <c r="F24" s="64"/>
      <c r="G24" s="38"/>
      <c r="H24" s="38"/>
      <c r="I24" s="67"/>
      <c r="J24" s="68"/>
      <c r="K24" s="127"/>
      <c r="L24" s="127"/>
      <c r="M24" s="127"/>
    </row>
    <row r="25" spans="1:13">
      <c r="A25" s="50" t="s">
        <v>53</v>
      </c>
      <c r="B25" s="77">
        <v>2034</v>
      </c>
      <c r="C25" s="77">
        <v>226</v>
      </c>
      <c r="D25" s="78">
        <v>93.11481413660502</v>
      </c>
      <c r="E25" s="77">
        <v>1542</v>
      </c>
      <c r="F25" s="77">
        <v>133</v>
      </c>
      <c r="G25" s="78">
        <v>70.591466764328885</v>
      </c>
      <c r="H25" s="77">
        <v>492</v>
      </c>
      <c r="I25" s="86">
        <v>93</v>
      </c>
      <c r="J25" s="87">
        <v>22.523347372276138</v>
      </c>
      <c r="K25" s="127"/>
      <c r="L25" s="127"/>
      <c r="M25" s="127"/>
    </row>
    <row r="26" spans="1:13">
      <c r="A26" s="50" t="s">
        <v>54</v>
      </c>
      <c r="B26" s="77">
        <v>2253</v>
      </c>
      <c r="C26" s="77">
        <v>495</v>
      </c>
      <c r="D26" s="78">
        <v>71.435365737658145</v>
      </c>
      <c r="E26" s="77">
        <v>1776</v>
      </c>
      <c r="F26" s="77">
        <v>327</v>
      </c>
      <c r="G26" s="78">
        <v>56.311233710643961</v>
      </c>
      <c r="H26" s="77">
        <v>477</v>
      </c>
      <c r="I26" s="86">
        <v>168</v>
      </c>
      <c r="J26" s="87">
        <v>15.124132027014172</v>
      </c>
      <c r="K26" s="127"/>
      <c r="L26" s="127"/>
      <c r="M26" s="127"/>
    </row>
    <row r="27" spans="1:13">
      <c r="A27" s="50" t="s">
        <v>55</v>
      </c>
      <c r="B27" s="77">
        <v>1816</v>
      </c>
      <c r="C27" s="77">
        <v>188</v>
      </c>
      <c r="D27" s="78">
        <v>77.349007581565729</v>
      </c>
      <c r="E27" s="77">
        <v>1425</v>
      </c>
      <c r="F27" s="77">
        <v>120</v>
      </c>
      <c r="G27" s="78">
        <v>60.695118834653719</v>
      </c>
      <c r="H27" s="77">
        <v>391</v>
      </c>
      <c r="I27" s="86">
        <v>68</v>
      </c>
      <c r="J27" s="87">
        <v>16.653888746912003</v>
      </c>
      <c r="K27" s="127"/>
      <c r="L27" s="127"/>
      <c r="M27" s="127"/>
    </row>
    <row r="28" spans="1:13">
      <c r="A28" s="50" t="s">
        <v>56</v>
      </c>
      <c r="B28" s="77">
        <v>1277</v>
      </c>
      <c r="C28" s="77">
        <v>130</v>
      </c>
      <c r="D28" s="78">
        <v>63.018160284247919</v>
      </c>
      <c r="E28" s="77">
        <v>1066</v>
      </c>
      <c r="F28" s="77">
        <v>71</v>
      </c>
      <c r="G28" s="78">
        <v>52.605606000789578</v>
      </c>
      <c r="H28" s="77">
        <v>211</v>
      </c>
      <c r="I28" s="86">
        <v>59</v>
      </c>
      <c r="J28" s="87">
        <v>10.41255428345835</v>
      </c>
      <c r="K28" s="127"/>
      <c r="L28" s="127"/>
      <c r="M28" s="127"/>
    </row>
    <row r="29" spans="1:13">
      <c r="A29" s="50" t="s">
        <v>57</v>
      </c>
      <c r="B29" s="77">
        <v>3235</v>
      </c>
      <c r="C29" s="77">
        <v>602</v>
      </c>
      <c r="D29" s="78">
        <v>64.518059073412971</v>
      </c>
      <c r="E29" s="77">
        <v>2853</v>
      </c>
      <c r="F29" s="77">
        <v>460</v>
      </c>
      <c r="G29" s="78">
        <v>56.899543287928047</v>
      </c>
      <c r="H29" s="77">
        <v>382</v>
      </c>
      <c r="I29" s="86">
        <v>142</v>
      </c>
      <c r="J29" s="87">
        <v>7.6185157854849326</v>
      </c>
      <c r="K29" s="127"/>
      <c r="L29" s="127"/>
      <c r="M29" s="127"/>
    </row>
    <row r="30" spans="1:13">
      <c r="A30" s="50" t="s">
        <v>58</v>
      </c>
      <c r="B30" s="77">
        <v>3049</v>
      </c>
      <c r="C30" s="77">
        <v>669</v>
      </c>
      <c r="D30" s="78">
        <v>69.926381212301905</v>
      </c>
      <c r="E30" s="77">
        <v>2798</v>
      </c>
      <c r="F30" s="77">
        <v>387</v>
      </c>
      <c r="G30" s="78">
        <v>64.169896566749998</v>
      </c>
      <c r="H30" s="77">
        <v>251</v>
      </c>
      <c r="I30" s="86">
        <v>282</v>
      </c>
      <c r="J30" s="87">
        <v>5.7564846455519119</v>
      </c>
      <c r="K30" s="127"/>
      <c r="L30" s="127"/>
      <c r="M30" s="127"/>
    </row>
    <row r="31" spans="1:13">
      <c r="A31" s="50" t="s">
        <v>59</v>
      </c>
      <c r="B31" s="77">
        <v>1647</v>
      </c>
      <c r="C31" s="77">
        <v>210</v>
      </c>
      <c r="D31" s="78">
        <v>74.812627753804222</v>
      </c>
      <c r="E31" s="77">
        <v>1269</v>
      </c>
      <c r="F31" s="77">
        <v>101</v>
      </c>
      <c r="G31" s="78">
        <v>57.642516466045883</v>
      </c>
      <c r="H31" s="77">
        <v>378</v>
      </c>
      <c r="I31" s="86">
        <v>109</v>
      </c>
      <c r="J31" s="87">
        <v>17.170111287758345</v>
      </c>
      <c r="K31" s="127"/>
      <c r="L31" s="127"/>
      <c r="M31" s="127"/>
    </row>
    <row r="32" spans="1:13">
      <c r="A32" s="50" t="s">
        <v>60</v>
      </c>
      <c r="B32" s="77">
        <v>2341</v>
      </c>
      <c r="C32" s="77">
        <v>434</v>
      </c>
      <c r="D32" s="78">
        <v>68.548505168223471</v>
      </c>
      <c r="E32" s="77">
        <v>1930</v>
      </c>
      <c r="F32" s="77">
        <v>302</v>
      </c>
      <c r="G32" s="78">
        <v>56.513718485549475</v>
      </c>
      <c r="H32" s="77">
        <v>411</v>
      </c>
      <c r="I32" s="86">
        <v>132</v>
      </c>
      <c r="J32" s="87">
        <v>12.034786682674007</v>
      </c>
      <c r="K32" s="127"/>
      <c r="L32" s="127"/>
      <c r="M32" s="127"/>
    </row>
    <row r="33" spans="1:13">
      <c r="A33" s="50" t="s">
        <v>61</v>
      </c>
      <c r="B33" s="77">
        <v>1322</v>
      </c>
      <c r="C33" s="77">
        <v>123</v>
      </c>
      <c r="D33" s="78">
        <v>61.28030408380846</v>
      </c>
      <c r="E33" s="77">
        <v>1201</v>
      </c>
      <c r="F33" s="77">
        <v>98</v>
      </c>
      <c r="G33" s="78">
        <v>55.671441153293472</v>
      </c>
      <c r="H33" s="77">
        <v>121</v>
      </c>
      <c r="I33" s="86">
        <v>25</v>
      </c>
      <c r="J33" s="87">
        <v>5.608862930514996</v>
      </c>
      <c r="K33" s="127"/>
      <c r="L33" s="127"/>
      <c r="M33" s="127"/>
    </row>
    <row r="34" spans="1:13">
      <c r="A34" s="50" t="s">
        <v>62</v>
      </c>
      <c r="B34" s="77">
        <v>4027</v>
      </c>
      <c r="C34" s="77">
        <v>1851</v>
      </c>
      <c r="D34" s="78">
        <v>138.97228836663561</v>
      </c>
      <c r="E34" s="77">
        <v>3711</v>
      </c>
      <c r="F34" s="77">
        <v>506</v>
      </c>
      <c r="G34" s="78">
        <v>128.06708769023709</v>
      </c>
      <c r="H34" s="77">
        <v>316</v>
      </c>
      <c r="I34" s="86">
        <v>1345</v>
      </c>
      <c r="J34" s="87">
        <v>10.905200676398522</v>
      </c>
      <c r="K34" s="127"/>
      <c r="L34" s="127"/>
      <c r="M34" s="127"/>
    </row>
    <row r="35" spans="1:13">
      <c r="A35" s="50" t="s">
        <v>63</v>
      </c>
      <c r="B35" s="77">
        <v>1995</v>
      </c>
      <c r="C35" s="77">
        <v>280</v>
      </c>
      <c r="D35" s="78">
        <v>78.204625637005108</v>
      </c>
      <c r="E35" s="77">
        <v>1699</v>
      </c>
      <c r="F35" s="77">
        <v>277</v>
      </c>
      <c r="G35" s="78">
        <v>66.601332810662484</v>
      </c>
      <c r="H35" s="77">
        <v>296</v>
      </c>
      <c r="I35" s="86">
        <v>3</v>
      </c>
      <c r="J35" s="87">
        <v>11.60329282634261</v>
      </c>
      <c r="K35" s="127"/>
      <c r="L35" s="127"/>
      <c r="M35" s="127"/>
    </row>
    <row r="36" spans="1:13">
      <c r="A36" s="50" t="s">
        <v>64</v>
      </c>
      <c r="B36" s="77">
        <v>1704</v>
      </c>
      <c r="C36" s="77">
        <v>221</v>
      </c>
      <c r="D36" s="78">
        <v>60.464126037896534</v>
      </c>
      <c r="E36" s="77">
        <v>1445</v>
      </c>
      <c r="F36" s="77">
        <v>179</v>
      </c>
      <c r="G36" s="78">
        <v>51.273862749272588</v>
      </c>
      <c r="H36" s="77">
        <v>259</v>
      </c>
      <c r="I36" s="86">
        <v>42</v>
      </c>
      <c r="J36" s="87">
        <v>9.1902632886239441</v>
      </c>
      <c r="K36" s="127"/>
      <c r="L36" s="127"/>
      <c r="M36" s="127"/>
    </row>
    <row r="37" spans="1:13">
      <c r="A37" s="50" t="s">
        <v>65</v>
      </c>
      <c r="B37" s="77">
        <v>1755</v>
      </c>
      <c r="C37" s="77">
        <v>288</v>
      </c>
      <c r="D37" s="78">
        <v>75.675908757707731</v>
      </c>
      <c r="E37" s="77">
        <v>1487</v>
      </c>
      <c r="F37" s="77">
        <v>228</v>
      </c>
      <c r="G37" s="78">
        <v>64.11970160838257</v>
      </c>
      <c r="H37" s="77">
        <v>268</v>
      </c>
      <c r="I37" s="86">
        <v>60</v>
      </c>
      <c r="J37" s="87">
        <v>11.55620714932517</v>
      </c>
      <c r="K37" s="127"/>
      <c r="L37" s="127"/>
      <c r="M37" s="127"/>
    </row>
    <row r="38" spans="1:13">
      <c r="A38" s="50" t="s">
        <v>66</v>
      </c>
      <c r="B38" s="77">
        <v>5488</v>
      </c>
      <c r="C38" s="77">
        <v>748</v>
      </c>
      <c r="D38" s="78">
        <v>68.241730912708277</v>
      </c>
      <c r="E38" s="77">
        <v>4106</v>
      </c>
      <c r="F38" s="77">
        <v>407</v>
      </c>
      <c r="G38" s="78">
        <v>51.056951007212135</v>
      </c>
      <c r="H38" s="77">
        <v>1382</v>
      </c>
      <c r="I38" s="86">
        <v>341</v>
      </c>
      <c r="J38" s="87">
        <v>17.184779905496143</v>
      </c>
      <c r="K38" s="127"/>
      <c r="L38" s="127"/>
      <c r="M38" s="127"/>
    </row>
    <row r="39" spans="1:13">
      <c r="A39" s="50" t="s">
        <v>67</v>
      </c>
      <c r="B39" s="77">
        <v>2228</v>
      </c>
      <c r="C39" s="77">
        <v>380</v>
      </c>
      <c r="D39" s="78">
        <v>69.941924344686868</v>
      </c>
      <c r="E39" s="77">
        <v>1923</v>
      </c>
      <c r="F39" s="77">
        <v>198</v>
      </c>
      <c r="G39" s="78">
        <v>60.367289279547954</v>
      </c>
      <c r="H39" s="77">
        <v>305</v>
      </c>
      <c r="I39" s="86">
        <v>182</v>
      </c>
      <c r="J39" s="87">
        <v>9.5746350651389118</v>
      </c>
      <c r="K39" s="127"/>
      <c r="L39" s="127"/>
      <c r="M39" s="127"/>
    </row>
    <row r="40" spans="1:13">
      <c r="A40" s="50" t="s">
        <v>68</v>
      </c>
      <c r="B40" s="77">
        <v>2209</v>
      </c>
      <c r="C40" s="77">
        <v>232</v>
      </c>
      <c r="D40" s="78">
        <v>64.588754714774424</v>
      </c>
      <c r="E40" s="77">
        <v>1873</v>
      </c>
      <c r="F40" s="77">
        <v>227</v>
      </c>
      <c r="G40" s="78">
        <v>54.764480570743544</v>
      </c>
      <c r="H40" s="77">
        <v>336</v>
      </c>
      <c r="I40" s="86">
        <v>5</v>
      </c>
      <c r="J40" s="87">
        <v>9.824274144030877</v>
      </c>
      <c r="K40" s="127"/>
      <c r="L40" s="127"/>
      <c r="M40" s="127"/>
    </row>
    <row r="41" spans="1:13">
      <c r="A41" s="50" t="s">
        <v>69</v>
      </c>
      <c r="B41" s="77">
        <v>1364</v>
      </c>
      <c r="C41" s="77">
        <v>207</v>
      </c>
      <c r="D41" s="78">
        <v>54.909222656092751</v>
      </c>
      <c r="E41" s="77">
        <v>1224</v>
      </c>
      <c r="F41" s="77">
        <v>150</v>
      </c>
      <c r="G41" s="78">
        <v>49.273378688458592</v>
      </c>
      <c r="H41" s="77">
        <v>140</v>
      </c>
      <c r="I41" s="86">
        <v>57</v>
      </c>
      <c r="J41" s="87">
        <v>5.6358439676341527</v>
      </c>
      <c r="K41" s="127"/>
      <c r="L41" s="127"/>
      <c r="M41" s="127"/>
    </row>
    <row r="42" spans="1:13">
      <c r="A42" s="50" t="s">
        <v>70</v>
      </c>
      <c r="B42" s="77">
        <v>1808</v>
      </c>
      <c r="C42" s="77">
        <v>261</v>
      </c>
      <c r="D42" s="78">
        <v>63.938890264172294</v>
      </c>
      <c r="E42" s="77">
        <v>1606</v>
      </c>
      <c r="F42" s="77">
        <v>206</v>
      </c>
      <c r="G42" s="78">
        <v>56.7952753120911</v>
      </c>
      <c r="H42" s="77">
        <v>202</v>
      </c>
      <c r="I42" s="86">
        <v>55</v>
      </c>
      <c r="J42" s="87">
        <v>7.1436149520811965</v>
      </c>
      <c r="K42" s="127"/>
      <c r="L42" s="127"/>
      <c r="M42" s="127"/>
    </row>
    <row r="43" spans="1:13" ht="7.15" customHeight="1">
      <c r="A43" s="55"/>
      <c r="B43" s="77"/>
      <c r="C43" s="65"/>
      <c r="D43" s="65"/>
      <c r="E43" s="65"/>
      <c r="F43" s="65"/>
      <c r="G43" s="65"/>
      <c r="H43" s="65"/>
      <c r="I43" s="69"/>
      <c r="J43" s="69"/>
      <c r="K43" s="127"/>
      <c r="L43" s="127"/>
      <c r="M43" s="127"/>
    </row>
    <row r="44" spans="1:13">
      <c r="A44" s="83" t="s">
        <v>71</v>
      </c>
      <c r="B44" s="80">
        <v>93568</v>
      </c>
      <c r="C44" s="80">
        <v>32423</v>
      </c>
      <c r="D44" s="74">
        <v>32.021848011895941</v>
      </c>
      <c r="E44" s="80">
        <v>70554</v>
      </c>
      <c r="F44" s="80">
        <v>22771</v>
      </c>
      <c r="G44" s="74">
        <v>24.145749237253188</v>
      </c>
      <c r="H44" s="80">
        <v>23014</v>
      </c>
      <c r="I44" s="80">
        <v>9652</v>
      </c>
      <c r="J44" s="75">
        <v>7.8760987746427542</v>
      </c>
      <c r="K44" s="127"/>
      <c r="L44" s="127"/>
      <c r="M44" s="127"/>
    </row>
    <row r="45" spans="1:13">
      <c r="A45" s="84" t="s">
        <v>159</v>
      </c>
      <c r="B45" s="81">
        <v>90243</v>
      </c>
      <c r="C45" s="81">
        <v>30375</v>
      </c>
      <c r="D45" s="76">
        <v>31.002018293468456</v>
      </c>
      <c r="E45" s="81">
        <v>71178</v>
      </c>
      <c r="F45" s="81">
        <v>22794</v>
      </c>
      <c r="G45" s="76">
        <v>24.45244127624855</v>
      </c>
      <c r="H45" s="81">
        <v>19065</v>
      </c>
      <c r="I45" s="81">
        <v>7581</v>
      </c>
      <c r="J45" s="76">
        <v>6.5495770172199075</v>
      </c>
      <c r="K45" s="128"/>
      <c r="L45" s="128"/>
      <c r="M45" s="128"/>
    </row>
    <row r="46" spans="1:13" ht="7.15" customHeight="1">
      <c r="A46" s="97"/>
      <c r="B46" s="86"/>
      <c r="C46" s="66"/>
      <c r="D46" s="66"/>
      <c r="E46" s="66"/>
      <c r="F46" s="67"/>
      <c r="G46" s="66"/>
      <c r="H46" s="66"/>
      <c r="I46" s="67"/>
      <c r="J46" s="73"/>
      <c r="K46" s="129"/>
      <c r="L46" s="129"/>
      <c r="M46" s="129"/>
    </row>
    <row r="47" spans="1:13">
      <c r="A47" s="83" t="s">
        <v>52</v>
      </c>
      <c r="B47" s="80">
        <v>39017</v>
      </c>
      <c r="C47" s="80">
        <v>10411</v>
      </c>
      <c r="D47" s="74">
        <v>61.625671861500578</v>
      </c>
      <c r="E47" s="80">
        <v>36090</v>
      </c>
      <c r="F47" s="80">
        <v>6654</v>
      </c>
      <c r="G47" s="74">
        <v>57.00260136559848</v>
      </c>
      <c r="H47" s="80">
        <v>2927</v>
      </c>
      <c r="I47" s="80">
        <v>3757</v>
      </c>
      <c r="J47" s="75">
        <v>4.6230704959020992</v>
      </c>
      <c r="K47" s="128"/>
      <c r="L47" s="128"/>
      <c r="M47" s="128"/>
    </row>
    <row r="48" spans="1:13">
      <c r="A48" s="83" t="s">
        <v>159</v>
      </c>
      <c r="B48" s="80">
        <v>38674</v>
      </c>
      <c r="C48" s="82">
        <v>9401</v>
      </c>
      <c r="D48" s="75">
        <v>61.165358714252733</v>
      </c>
      <c r="E48" s="80">
        <v>37883</v>
      </c>
      <c r="F48" s="80">
        <v>6821</v>
      </c>
      <c r="G48" s="75">
        <v>59.91434256017056</v>
      </c>
      <c r="H48" s="80">
        <v>791</v>
      </c>
      <c r="I48" s="80">
        <v>2580</v>
      </c>
      <c r="J48" s="75">
        <v>1.2510161540821716</v>
      </c>
      <c r="K48" s="128"/>
      <c r="L48" s="128"/>
      <c r="M48" s="128"/>
    </row>
    <row r="49" spans="1:13">
      <c r="A49" s="83" t="s">
        <v>72</v>
      </c>
      <c r="B49" s="80">
        <v>4687</v>
      </c>
      <c r="C49" s="80">
        <v>1976</v>
      </c>
      <c r="D49" s="74">
        <v>51.877915820914843</v>
      </c>
      <c r="E49" s="80">
        <v>4783</v>
      </c>
      <c r="F49" s="80">
        <v>909</v>
      </c>
      <c r="G49" s="74">
        <v>44.840644173906611</v>
      </c>
      <c r="H49" s="80">
        <v>-96</v>
      </c>
      <c r="I49" s="82">
        <v>519</v>
      </c>
      <c r="J49" s="75">
        <v>-1.2076079299587401</v>
      </c>
      <c r="K49" s="128"/>
      <c r="L49" s="128"/>
      <c r="M49" s="128"/>
    </row>
    <row r="50" spans="1:13">
      <c r="A50" s="84" t="s">
        <v>73</v>
      </c>
      <c r="B50" s="81">
        <v>14398</v>
      </c>
      <c r="C50" s="81">
        <v>3232</v>
      </c>
      <c r="D50" s="76">
        <v>95.617529880478088</v>
      </c>
      <c r="E50" s="81">
        <v>14358</v>
      </c>
      <c r="F50" s="81">
        <v>2379</v>
      </c>
      <c r="G50" s="76">
        <v>79.582496460439231</v>
      </c>
      <c r="H50" s="81">
        <v>1522</v>
      </c>
      <c r="I50" s="81">
        <v>1318</v>
      </c>
      <c r="J50" s="76">
        <v>16.03503342003885</v>
      </c>
      <c r="K50" s="129"/>
      <c r="L50" s="129"/>
      <c r="M50" s="129"/>
    </row>
    <row r="51" spans="1:13" ht="7.15" customHeight="1">
      <c r="A51" s="97"/>
      <c r="B51" s="86"/>
      <c r="C51" s="66"/>
      <c r="D51" s="66"/>
      <c r="E51" s="66"/>
      <c r="F51" s="67"/>
      <c r="G51" s="66"/>
      <c r="H51" s="66"/>
      <c r="I51" s="67"/>
      <c r="J51" s="73"/>
      <c r="K51" s="128"/>
      <c r="L51" s="128"/>
      <c r="M51" s="128"/>
    </row>
    <row r="52" spans="1:13">
      <c r="A52" s="83" t="s">
        <v>84</v>
      </c>
      <c r="B52" s="80">
        <v>109261</v>
      </c>
      <c r="C52" s="80">
        <v>22012</v>
      </c>
      <c r="D52" s="74">
        <v>47.735657152244158</v>
      </c>
      <c r="E52" s="80">
        <v>89174</v>
      </c>
      <c r="F52" s="80">
        <v>16117</v>
      </c>
      <c r="G52" s="74">
        <v>38.959733948016407</v>
      </c>
      <c r="H52" s="80">
        <v>20087</v>
      </c>
      <c r="I52" s="80">
        <v>5895</v>
      </c>
      <c r="J52" s="75">
        <v>8.7759232042277517</v>
      </c>
      <c r="K52" s="128"/>
      <c r="L52" s="128"/>
      <c r="M52" s="128"/>
    </row>
    <row r="53" spans="1:13">
      <c r="A53" s="83" t="s">
        <v>159</v>
      </c>
      <c r="B53" s="80">
        <v>108503</v>
      </c>
      <c r="C53" s="82">
        <v>20974</v>
      </c>
      <c r="D53" s="75">
        <v>47.618504258556499</v>
      </c>
      <c r="E53" s="80">
        <v>90229</v>
      </c>
      <c r="F53" s="80">
        <v>15973</v>
      </c>
      <c r="G53" s="75">
        <v>39.598628800542791</v>
      </c>
      <c r="H53" s="80">
        <v>18274</v>
      </c>
      <c r="I53" s="80">
        <v>5001</v>
      </c>
      <c r="J53" s="75">
        <v>8.0198754580137095</v>
      </c>
      <c r="K53" s="128"/>
      <c r="L53" s="128"/>
      <c r="M53" s="128"/>
    </row>
    <row r="54" spans="1:13">
      <c r="A54" s="83" t="s">
        <v>72</v>
      </c>
      <c r="B54" s="80">
        <v>5536</v>
      </c>
      <c r="C54" s="80">
        <v>612</v>
      </c>
      <c r="D54" s="74">
        <v>41.942538945576956</v>
      </c>
      <c r="E54" s="80">
        <v>4104</v>
      </c>
      <c r="F54" s="80">
        <v>543</v>
      </c>
      <c r="G54" s="74">
        <v>30.633952630832507</v>
      </c>
      <c r="H54" s="80">
        <v>825</v>
      </c>
      <c r="I54" s="82">
        <v>-74</v>
      </c>
      <c r="J54" s="75">
        <v>5.8556025525048288</v>
      </c>
      <c r="K54" s="129"/>
      <c r="L54" s="129"/>
      <c r="M54" s="129"/>
    </row>
    <row r="55" spans="1:13">
      <c r="A55" s="84" t="s">
        <v>73</v>
      </c>
      <c r="B55" s="81">
        <v>15629</v>
      </c>
      <c r="C55" s="81">
        <v>3694</v>
      </c>
      <c r="D55" s="76">
        <v>53.88730385164051</v>
      </c>
      <c r="E55" s="81">
        <v>13261</v>
      </c>
      <c r="F55" s="81">
        <v>2735</v>
      </c>
      <c r="G55" s="76">
        <v>42.992154065620539</v>
      </c>
      <c r="H55" s="81">
        <v>3055</v>
      </c>
      <c r="I55" s="81">
        <v>1526</v>
      </c>
      <c r="J55" s="76">
        <v>11.507875250847778</v>
      </c>
      <c r="K55" s="128"/>
      <c r="L55" s="128"/>
      <c r="M55" s="128"/>
    </row>
    <row r="56" spans="1:13" ht="7.15" customHeight="1">
      <c r="A56" s="97"/>
      <c r="B56" s="86"/>
      <c r="C56" s="66"/>
      <c r="D56" s="66"/>
      <c r="E56" s="66"/>
      <c r="F56" s="67"/>
      <c r="G56" s="66"/>
      <c r="H56" s="66"/>
      <c r="I56" s="67"/>
      <c r="J56" s="73"/>
      <c r="K56" s="128"/>
      <c r="L56" s="128"/>
      <c r="M56" s="128"/>
    </row>
    <row r="57" spans="1:13">
      <c r="A57" s="83" t="s">
        <v>141</v>
      </c>
      <c r="B57" s="80">
        <v>41552</v>
      </c>
      <c r="C57" s="80">
        <v>7545</v>
      </c>
      <c r="D57" s="74">
        <v>72.382425591660834</v>
      </c>
      <c r="E57" s="80">
        <v>34934</v>
      </c>
      <c r="F57" s="80">
        <v>4377</v>
      </c>
      <c r="G57" s="74">
        <v>60.854054091718318</v>
      </c>
      <c r="H57" s="80">
        <v>6618</v>
      </c>
      <c r="I57" s="80">
        <v>3168</v>
      </c>
      <c r="J57" s="75">
        <v>11.528371499942516</v>
      </c>
      <c r="K57" s="128"/>
      <c r="L57" s="128"/>
      <c r="M57" s="128"/>
    </row>
    <row r="58" spans="1:13">
      <c r="A58" s="83" t="s">
        <v>159</v>
      </c>
      <c r="B58" s="80">
        <v>39069</v>
      </c>
      <c r="C58" s="82">
        <v>6544</v>
      </c>
      <c r="D58" s="75">
        <v>68.57121795569347</v>
      </c>
      <c r="E58" s="80">
        <v>35304</v>
      </c>
      <c r="F58" s="80">
        <v>4222</v>
      </c>
      <c r="G58" s="75">
        <v>61.963149266881729</v>
      </c>
      <c r="H58" s="80">
        <v>3765</v>
      </c>
      <c r="I58" s="80">
        <v>2322</v>
      </c>
      <c r="J58" s="75">
        <v>6.6080686888117413</v>
      </c>
      <c r="K58" s="129"/>
      <c r="L58" s="129"/>
      <c r="M58" s="129"/>
    </row>
    <row r="59" spans="1:13">
      <c r="A59" s="83" t="s">
        <v>72</v>
      </c>
      <c r="B59" s="80">
        <v>1277</v>
      </c>
      <c r="C59" s="80">
        <v>123</v>
      </c>
      <c r="D59" s="74">
        <v>54.909222656092751</v>
      </c>
      <c r="E59" s="80">
        <v>1066</v>
      </c>
      <c r="F59" s="80">
        <v>71</v>
      </c>
      <c r="G59" s="74">
        <v>49.273378688458592</v>
      </c>
      <c r="H59" s="80">
        <v>121</v>
      </c>
      <c r="I59" s="82">
        <v>3</v>
      </c>
      <c r="J59" s="75">
        <v>5.608862930514996</v>
      </c>
    </row>
    <row r="60" spans="1:13">
      <c r="A60" s="84" t="s">
        <v>73</v>
      </c>
      <c r="B60" s="81">
        <v>5488</v>
      </c>
      <c r="C60" s="81">
        <v>1851</v>
      </c>
      <c r="D60" s="76">
        <v>138.97228836663561</v>
      </c>
      <c r="E60" s="81">
        <v>4106</v>
      </c>
      <c r="F60" s="81">
        <v>506</v>
      </c>
      <c r="G60" s="76">
        <v>128.06708769023709</v>
      </c>
      <c r="H60" s="81">
        <v>1382</v>
      </c>
      <c r="I60" s="81">
        <v>1345</v>
      </c>
      <c r="J60" s="76">
        <v>22.523347372276138</v>
      </c>
    </row>
    <row r="61" spans="1:13">
      <c r="A61" s="90"/>
      <c r="B61" s="93"/>
      <c r="C61" s="173"/>
      <c r="D61" s="182"/>
      <c r="E61" s="182"/>
      <c r="F61" s="182"/>
      <c r="G61" s="182"/>
      <c r="H61" s="182"/>
      <c r="I61" s="182"/>
      <c r="J61" s="182"/>
    </row>
    <row r="63" spans="1:13">
      <c r="A63" s="89"/>
      <c r="J63" s="98"/>
    </row>
  </sheetData>
  <mergeCells count="9">
    <mergeCell ref="K3:M3"/>
    <mergeCell ref="K1:M1"/>
    <mergeCell ref="C61:J61"/>
    <mergeCell ref="A1:J1"/>
    <mergeCell ref="A3:A6"/>
    <mergeCell ref="B3:G3"/>
    <mergeCell ref="B4:D4"/>
    <mergeCell ref="E4:G4"/>
    <mergeCell ref="H3:J4"/>
  </mergeCells>
  <conditionalFormatting sqref="A7:E7 G7:J7 A8:A60">
    <cfRule type="expression" dxfId="3" priority="4">
      <formula>MOD(ROW(),2)=0</formula>
    </cfRule>
  </conditionalFormatting>
  <conditionalFormatting sqref="F7">
    <cfRule type="expression" dxfId="2" priority="3">
      <formula>MOD(ROW(),2)=0</formula>
    </cfRule>
  </conditionalFormatting>
  <conditionalFormatting sqref="B8:E60 G8:J60">
    <cfRule type="expression" dxfId="1" priority="2">
      <formula>MOD(ROW(),2)=0</formula>
    </cfRule>
  </conditionalFormatting>
  <conditionalFormatting sqref="F8:F6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Standard"&amp;8SH.regional Band 1 - 2021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64AAC8"/>
  </sheetPr>
  <dimension ref="A1:H36"/>
  <sheetViews>
    <sheetView workbookViewId="0"/>
  </sheetViews>
  <sheetFormatPr baseColWidth="10" defaultColWidth="11.5703125" defaultRowHeight="12.75"/>
  <cols>
    <col min="1" max="1" width="25.7109375" style="56" customWidth="1"/>
    <col min="2" max="16384" width="11.5703125" style="56"/>
  </cols>
  <sheetData>
    <row r="1" spans="1:8" ht="13.15" customHeight="1">
      <c r="A1" s="60"/>
      <c r="B1" s="56" t="s">
        <v>100</v>
      </c>
      <c r="G1" s="122" t="s">
        <v>124</v>
      </c>
      <c r="H1" s="91" t="s">
        <v>96</v>
      </c>
    </row>
    <row r="2" spans="1:8">
      <c r="A2" s="85" t="str">
        <f>IF('Tabelle 4_1'!$B$44&lt;=0,G2,INDEX('Tabelle 4_1'!A$8:A$11,MATCH('Grafikdaten 4_1'!B2,'Tabelle 4_1'!J$8:J$11,0)))</f>
        <v>NEUMÜNSTER</v>
      </c>
      <c r="B2" s="56">
        <f>IF('Tabelle 4_1'!$B$44&lt;=0,H2,SMALL('Tabelle 4_1'!J$8:J$11,ROWS('Tabelle 4_1'!J$8:J8)))</f>
        <v>-1.2076079299587401</v>
      </c>
      <c r="G2" s="109" t="s">
        <v>123</v>
      </c>
      <c r="H2" s="109">
        <v>2</v>
      </c>
    </row>
    <row r="3" spans="1:8">
      <c r="A3" s="85" t="str">
        <f>IF('Tabelle 4_1'!$B$44&lt;=0,G3,INDEX('Tabelle 4_1'!A$8:A$11,MATCH('Grafikdaten 4_1'!B3,'Tabelle 4_1'!J$8:J$11,0)))</f>
        <v>KIEL</v>
      </c>
      <c r="B3" s="91">
        <f>IF('Tabelle 4_1'!$B$44&lt;=0,H3,SMALL('Tabelle 4_1'!J$8:J$11,ROWS('Tabelle 4_1'!J$8:J9)))</f>
        <v>0.16244116584024723</v>
      </c>
      <c r="G3" s="109" t="s">
        <v>123</v>
      </c>
      <c r="H3" s="109">
        <v>1</v>
      </c>
    </row>
    <row r="4" spans="1:8">
      <c r="A4" s="85" t="str">
        <f>IF('Tabelle 4_1'!$B$44&lt;=0,G4,INDEX('Tabelle 4_1'!A$8:A$11,MATCH('Grafikdaten 4_1'!B4,'Tabelle 4_1'!J$8:J$11,0)))</f>
        <v>LÜBECK</v>
      </c>
      <c r="B4" s="91">
        <f>IF('Tabelle 4_1'!$B$44&lt;=0,H4,SMALL('Tabelle 4_1'!J$8:J$11,ROWS('Tabelle 4_1'!J$8:J10)))</f>
        <v>7.037271647008235</v>
      </c>
      <c r="G4" s="109" t="s">
        <v>123</v>
      </c>
      <c r="H4" s="109">
        <v>-1</v>
      </c>
    </row>
    <row r="5" spans="1:8">
      <c r="A5" s="85" t="str">
        <f>IF('Tabelle 4_1'!$B$44&lt;=0,G5,INDEX('Tabelle 4_1'!A$8:A$11,MATCH('Grafikdaten 4_1'!B5,'Tabelle 4_1'!J$8:J$11,0)))</f>
        <v>FLENSBURG</v>
      </c>
      <c r="B5" s="91">
        <f>IF('Tabelle 4_1'!$B$44&lt;=0,H5,SMALL('Tabelle 4_1'!J$8:J$11,ROWS('Tabelle 4_1'!J$8:J11)))</f>
        <v>16.03503342003885</v>
      </c>
      <c r="G5" s="109" t="s">
        <v>123</v>
      </c>
      <c r="H5" s="109">
        <v>-2</v>
      </c>
    </row>
    <row r="6" spans="1:8">
      <c r="B6" s="56" t="s">
        <v>100</v>
      </c>
      <c r="G6" s="91"/>
      <c r="H6" s="91"/>
    </row>
    <row r="7" spans="1:8">
      <c r="A7" s="85" t="str">
        <f>IF('Tabelle 4_1'!$B$44&lt;=0,G7,INDEX('Tabelle 4_1'!A$13:A$23,MATCH(B7,'Tabelle 4_1'!J$13:J$23,0)))</f>
        <v>Stormarn</v>
      </c>
      <c r="B7" s="56">
        <f>IF('Tabelle 4_1'!$B$44&lt;=0,H7,SMALL('Tabelle 4_1'!J$13:J$23,ROWS('Tabelle 4_1'!J$13:J13)))</f>
        <v>5.8556025525048288</v>
      </c>
      <c r="G7" s="109" t="s">
        <v>130</v>
      </c>
      <c r="H7" s="109">
        <v>5</v>
      </c>
    </row>
    <row r="8" spans="1:8">
      <c r="A8" s="85" t="str">
        <f>IF('Tabelle 4_1'!$B$44&lt;=0,G8,INDEX('Tabelle 4_1'!A$13:A$23,MATCH(B8,'Tabelle 4_1'!J$13:J$23,0)))</f>
        <v>Steinburg</v>
      </c>
      <c r="B8" s="91">
        <f>IF('Tabelle 4_1'!$B$44&lt;=0,H8,SMALL('Tabelle 4_1'!J$13:J$23,ROWS('Tabelle 4_1'!J$13:J14)))</f>
        <v>6.3052666172435661</v>
      </c>
      <c r="G8" s="109" t="s">
        <v>130</v>
      </c>
      <c r="H8" s="109">
        <v>4</v>
      </c>
    </row>
    <row r="9" spans="1:8">
      <c r="A9" s="85" t="str">
        <f>IF('Tabelle 4_1'!$B$44&lt;=0,G9,INDEX('Tabelle 4_1'!A$13:A$23,MATCH(B9,'Tabelle 4_1'!J$13:J$23,0)))</f>
        <v>Nordfriesland</v>
      </c>
      <c r="B9" s="91">
        <f>IF('Tabelle 4_1'!$B$44&lt;=0,H9,SMALL('Tabelle 4_1'!J$13:J$23,ROWS('Tabelle 4_1'!J$13:J15)))</f>
        <v>7.2391978992599668</v>
      </c>
      <c r="G9" s="109" t="s">
        <v>130</v>
      </c>
      <c r="H9" s="109">
        <v>3</v>
      </c>
    </row>
    <row r="10" spans="1:8">
      <c r="A10" s="85" t="str">
        <f>IF('Tabelle 4_1'!$B$44&lt;=0,G10,INDEX('Tabelle 4_1'!A$13:A$23,MATCH(B10,'Tabelle 4_1'!J$13:J$23,0)))</f>
        <v>Pinneberg</v>
      </c>
      <c r="B10" s="91">
        <f>IF('Tabelle 4_1'!$B$44&lt;=0,H10,SMALL('Tabelle 4_1'!J$13:J$23,ROWS('Tabelle 4_1'!J$13:J16)))</f>
        <v>7.4389148231687008</v>
      </c>
      <c r="G10" s="109" t="s">
        <v>130</v>
      </c>
      <c r="H10" s="109">
        <v>2</v>
      </c>
    </row>
    <row r="11" spans="1:8">
      <c r="A11" s="85" t="str">
        <f>IF('Tabelle 4_1'!$B$44&lt;=0,G11,INDEX('Tabelle 4_1'!A$13:A$23,MATCH(B11,'Tabelle 4_1'!J$13:J$23,0)))</f>
        <v>Rendsburg-Eckernförde</v>
      </c>
      <c r="B11" s="91">
        <f>IF('Tabelle 4_1'!$B$44&lt;=0,H11,SMALL('Tabelle 4_1'!J$13:J$23,ROWS('Tabelle 4_1'!J$13:J17)))</f>
        <v>8.3969382691004988</v>
      </c>
      <c r="G11" s="109" t="s">
        <v>130</v>
      </c>
      <c r="H11" s="109">
        <v>1</v>
      </c>
    </row>
    <row r="12" spans="1:8">
      <c r="A12" s="85" t="str">
        <f>IF('Tabelle 4_1'!$B$44&lt;=0,G12,INDEX('Tabelle 4_1'!A$13:A$23,MATCH(B12,'Tabelle 4_1'!J$13:J$23,0)))</f>
        <v>Plön</v>
      </c>
      <c r="B12" s="91">
        <f>IF('Tabelle 4_1'!$B$44&lt;=0,H12,SMALL('Tabelle 4_1'!J$13:J$23,ROWS('Tabelle 4_1'!J$13:J18)))</f>
        <v>8.4279843006623647</v>
      </c>
      <c r="G12" s="109" t="s">
        <v>130</v>
      </c>
      <c r="H12" s="109">
        <v>0</v>
      </c>
    </row>
    <row r="13" spans="1:8">
      <c r="A13" s="85" t="str">
        <f>IF('Tabelle 4_1'!$B$44&lt;=0,G13,INDEX('Tabelle 4_1'!A$13:A$23,MATCH(B13,'Tabelle 4_1'!J$13:J$23,0)))</f>
        <v>Schleswig-Flensburg</v>
      </c>
      <c r="B13" s="91">
        <f>IF('Tabelle 4_1'!$B$44&lt;=0,H13,SMALL('Tabelle 4_1'!J$13:J$23,ROWS('Tabelle 4_1'!J$13:J19)))</f>
        <v>9.411233617436789</v>
      </c>
      <c r="G13" s="109" t="s">
        <v>130</v>
      </c>
      <c r="H13" s="109">
        <v>-1</v>
      </c>
    </row>
    <row r="14" spans="1:8">
      <c r="A14" s="85" t="str">
        <f>IF('Tabelle 4_1'!$B$44&lt;=0,G14,INDEX('Tabelle 4_1'!A$13:A$23,MATCH(B14,'Tabelle 4_1'!J$13:J$23,0)))</f>
        <v>Ostholstein</v>
      </c>
      <c r="B14" s="91">
        <f>IF('Tabelle 4_1'!$B$44&lt;=0,H14,SMALL('Tabelle 4_1'!J$13:J$23,ROWS('Tabelle 4_1'!J$13:J20)))</f>
        <v>10.068609106299563</v>
      </c>
      <c r="G14" s="109" t="s">
        <v>130</v>
      </c>
      <c r="H14" s="109">
        <v>-2</v>
      </c>
    </row>
    <row r="15" spans="1:8">
      <c r="A15" s="85" t="str">
        <f>IF('Tabelle 4_1'!$B$44&lt;=0,G15,INDEX('Tabelle 4_1'!A$13:A$23,MATCH(B15,'Tabelle 4_1'!J$13:J$23,0)))</f>
        <v>Segeberg</v>
      </c>
      <c r="B15" s="91">
        <f>IF('Tabelle 4_1'!$B$44&lt;=0,H15,SMALL('Tabelle 4_1'!J$13:J$23,ROWS('Tabelle 4_1'!J$13:J21)))</f>
        <v>10.895149786019971</v>
      </c>
      <c r="G15" s="109" t="s">
        <v>130</v>
      </c>
      <c r="H15" s="109">
        <v>-3</v>
      </c>
    </row>
    <row r="16" spans="1:8">
      <c r="A16" s="85" t="str">
        <f>IF('Tabelle 4_1'!$B$44&lt;=0,G16,INDEX('Tabelle 4_1'!A$13:A$23,MATCH(B16,'Tabelle 4_1'!J$13:J$23,0)))</f>
        <v>Dithmarschen</v>
      </c>
      <c r="B16" s="91">
        <f>IF('Tabelle 4_1'!$B$44&lt;=0,H16,SMALL('Tabelle 4_1'!J$13:J$23,ROWS('Tabelle 4_1'!J$13:J22)))</f>
        <v>11.308586314744455</v>
      </c>
      <c r="G16" s="109" t="s">
        <v>130</v>
      </c>
      <c r="H16" s="109">
        <v>-4</v>
      </c>
    </row>
    <row r="17" spans="1:8">
      <c r="A17" s="85" t="str">
        <f>IF('Tabelle 4_1'!$B$44&lt;=0,G17,INDEX('Tabelle 4_1'!A$13:A$23,MATCH(B17,'Tabelle 4_1'!J$13:J$23,0)))</f>
        <v>Herzogtum Lauenburg</v>
      </c>
      <c r="B17" s="91">
        <f>IF('Tabelle 4_1'!$B$44&lt;=0,H17,SMALL('Tabelle 4_1'!J$13:J$23,ROWS('Tabelle 4_1'!J$13:J23)))</f>
        <v>11.507875250847778</v>
      </c>
      <c r="G17" s="109" t="s">
        <v>130</v>
      </c>
      <c r="H17" s="109">
        <v>-5</v>
      </c>
    </row>
    <row r="18" spans="1:8">
      <c r="B18" s="56" t="s">
        <v>100</v>
      </c>
      <c r="G18" s="91"/>
      <c r="H18" s="91"/>
    </row>
    <row r="19" spans="1:8">
      <c r="A19" s="85" t="str">
        <f>IF('Tabelle 4_1'!$B$44&lt;=0,G19,INDEX('Tabelle 4_1'!A$25:A$42,MATCH(B19,'Tabelle 4_1'!J$25:J$42,0)))</f>
        <v>Eckernförde, Stadt</v>
      </c>
      <c r="B19" s="56">
        <f>IF('Tabelle 4_1'!$B$44&lt;=0,H19,SMALL('Tabelle 4_1'!J$25:J$42,ROWS('Tabelle 4_1'!J$25:J25)))</f>
        <v>5.608862930514996</v>
      </c>
      <c r="G19" s="109" t="s">
        <v>130</v>
      </c>
      <c r="H19" s="109">
        <v>9</v>
      </c>
    </row>
    <row r="20" spans="1:8">
      <c r="A20" s="85" t="str">
        <f>IF('Tabelle 4_1'!$B$44&lt;=0,G20,INDEX('Tabelle 4_1'!A$25:A$42,MATCH(B20,'Tabelle 4_1'!J$25:J$42,0)))</f>
        <v>Bad Oldesloe, Stadt</v>
      </c>
      <c r="B20" s="91">
        <f>IF('Tabelle 4_1'!$B$44&lt;=0,H20,SMALL('Tabelle 4_1'!J$25:J$42,ROWS('Tabelle 4_1'!J$25:J26)))</f>
        <v>5.6358439676341527</v>
      </c>
      <c r="G20" s="109" t="s">
        <v>130</v>
      </c>
      <c r="H20" s="109">
        <v>8</v>
      </c>
    </row>
    <row r="21" spans="1:8">
      <c r="A21" s="85" t="str">
        <f>IF('Tabelle 4_1'!$B$44&lt;=0,G21,INDEX('Tabelle 4_1'!A$25:A$42,MATCH(B21,'Tabelle 4_1'!J$25:J$42,0)))</f>
        <v>Pinneberg, Stadt</v>
      </c>
      <c r="B21" s="91">
        <f>IF('Tabelle 4_1'!$B$44&lt;=0,H21,SMALL('Tabelle 4_1'!J$25:J$42,ROWS('Tabelle 4_1'!J$25:J27)))</f>
        <v>5.7564846455519119</v>
      </c>
      <c r="G21" s="109" t="s">
        <v>130</v>
      </c>
      <c r="H21" s="109">
        <v>7</v>
      </c>
    </row>
    <row r="22" spans="1:8">
      <c r="A22" s="85" t="str">
        <f>IF('Tabelle 4_1'!$B$44&lt;=0,G22,INDEX('Tabelle 4_1'!A$25:A$42,MATCH(B22,'Tabelle 4_1'!J$25:J$42,0)))</f>
        <v>Reinbek, Stadt</v>
      </c>
      <c r="B22" s="91">
        <f>IF('Tabelle 4_1'!$B$44&lt;=0,H22,SMALL('Tabelle 4_1'!J$25:J$42,ROWS('Tabelle 4_1'!J$25:J28)))</f>
        <v>7.1436149520811965</v>
      </c>
      <c r="G22" s="109" t="s">
        <v>130</v>
      </c>
      <c r="H22" s="109">
        <v>6</v>
      </c>
    </row>
    <row r="23" spans="1:8">
      <c r="A23" s="85" t="str">
        <f>IF('Tabelle 4_1'!$B$44&lt;=0,G23,INDEX('Tabelle 4_1'!A$25:A$42,MATCH(B23,'Tabelle 4_1'!J$25:J$42,0)))</f>
        <v>Elmshorn, Stadt</v>
      </c>
      <c r="B23" s="91">
        <f>IF('Tabelle 4_1'!$B$44&lt;=0,H23,SMALL('Tabelle 4_1'!J$25:J$42,ROWS('Tabelle 4_1'!J$25:J29)))</f>
        <v>7.6185157854849326</v>
      </c>
      <c r="G23" s="109" t="s">
        <v>130</v>
      </c>
      <c r="H23" s="109">
        <v>5</v>
      </c>
    </row>
    <row r="24" spans="1:8">
      <c r="A24" s="85" t="str">
        <f>IF('Tabelle 4_1'!$B$44&lt;=0,G24,INDEX('Tabelle 4_1'!A$25:A$42,MATCH(B24,'Tabelle 4_1'!J$25:J$42,0)))</f>
        <v>Henstedt-Ulzburg</v>
      </c>
      <c r="B24" s="91">
        <f>IF('Tabelle 4_1'!$B$44&lt;=0,H24,SMALL('Tabelle 4_1'!J$25:J$42,ROWS('Tabelle 4_1'!J$25:J30)))</f>
        <v>9.1902632886239441</v>
      </c>
      <c r="G24" s="109" t="s">
        <v>130</v>
      </c>
      <c r="H24" s="109">
        <v>4</v>
      </c>
    </row>
    <row r="25" spans="1:8">
      <c r="A25" s="85" t="str">
        <f>IF('Tabelle 4_1'!$B$44&lt;=0,G25,INDEX('Tabelle 4_1'!A$25:A$42,MATCH(B25,'Tabelle 4_1'!J$25:J$42,0)))</f>
        <v>Itzehoe, Stadt</v>
      </c>
      <c r="B25" s="91">
        <f>IF('Tabelle 4_1'!$B$44&lt;=0,H25,SMALL('Tabelle 4_1'!J$25:J$42,ROWS('Tabelle 4_1'!J$25:J31)))</f>
        <v>9.5746350651389118</v>
      </c>
      <c r="G25" s="109" t="s">
        <v>130</v>
      </c>
      <c r="H25" s="109">
        <v>3</v>
      </c>
    </row>
    <row r="26" spans="1:8">
      <c r="A26" s="85" t="str">
        <f>IF('Tabelle 4_1'!$B$44&lt;=0,G26,INDEX('Tabelle 4_1'!A$25:A$42,MATCH(B26,'Tabelle 4_1'!J$25:J$42,0)))</f>
        <v>Ahrensburg, Stadt</v>
      </c>
      <c r="B26" s="91">
        <f>IF('Tabelle 4_1'!$B$44&lt;=0,H26,SMALL('Tabelle 4_1'!J$25:J$42,ROWS('Tabelle 4_1'!J$25:J32)))</f>
        <v>9.824274144030877</v>
      </c>
      <c r="G26" s="109" t="s">
        <v>130</v>
      </c>
      <c r="H26" s="109">
        <v>2</v>
      </c>
    </row>
    <row r="27" spans="1:8">
      <c r="A27" s="85" t="str">
        <f>IF('Tabelle 4_1'!$B$44&lt;=0,G27,INDEX('Tabelle 4_1'!A$25:A$42,MATCH(B27,'Tabelle 4_1'!J$25:J$42,0)))</f>
        <v>Bad Schwartau, Stadt</v>
      </c>
      <c r="B27" s="91">
        <f>IF('Tabelle 4_1'!$B$44&lt;=0,H27,SMALL('Tabelle 4_1'!J$25:J$42,ROWS('Tabelle 4_1'!J$25:J33)))</f>
        <v>10.41255428345835</v>
      </c>
      <c r="G27" s="109" t="s">
        <v>130</v>
      </c>
      <c r="H27" s="109">
        <v>1</v>
      </c>
    </row>
    <row r="28" spans="1:8">
      <c r="A28" s="85" t="str">
        <f>IF('Tabelle 4_1'!$B$44&lt;=0,G28,INDEX('Tabelle 4_1'!A$25:A$42,MATCH(B28,'Tabelle 4_1'!J$25:J$42,0)))</f>
        <v>Rendsburg, Stadt</v>
      </c>
      <c r="B28" s="91">
        <f>IF('Tabelle 4_1'!$B$44&lt;=0,H28,SMALL('Tabelle 4_1'!J$25:J$42,ROWS('Tabelle 4_1'!J$25:J34)))</f>
        <v>10.905200676398522</v>
      </c>
      <c r="G28" s="109" t="s">
        <v>130</v>
      </c>
      <c r="H28" s="109">
        <v>-1</v>
      </c>
    </row>
    <row r="29" spans="1:8">
      <c r="A29" s="85" t="str">
        <f>IF('Tabelle 4_1'!$B$44&lt;=0,G29,INDEX('Tabelle 4_1'!A$25:A$42,MATCH(B29,'Tabelle 4_1'!J$25:J$42,0)))</f>
        <v>Kaltenkirchen, Stadt</v>
      </c>
      <c r="B29" s="91">
        <f>IF('Tabelle 4_1'!$B$44&lt;=0,H29,SMALL('Tabelle 4_1'!J$25:J$42,ROWS('Tabelle 4_1'!J$25:J35)))</f>
        <v>11.55620714932517</v>
      </c>
      <c r="G29" s="109" t="s">
        <v>130</v>
      </c>
      <c r="H29" s="109">
        <v>-2</v>
      </c>
    </row>
    <row r="30" spans="1:8">
      <c r="A30" s="85" t="str">
        <f>IF('Tabelle 4_1'!$B$44&lt;=0,G30,INDEX('Tabelle 4_1'!A$25:A$42,MATCH(B30,'Tabelle 4_1'!J$25:J$42,0)))</f>
        <v>Schleswig, Stadt</v>
      </c>
      <c r="B30" s="91">
        <f>IF('Tabelle 4_1'!$B$44&lt;=0,H30,SMALL('Tabelle 4_1'!J$25:J$42,ROWS('Tabelle 4_1'!J$25:J36)))</f>
        <v>11.60329282634261</v>
      </c>
      <c r="G30" s="109" t="s">
        <v>130</v>
      </c>
      <c r="H30" s="109">
        <v>-3</v>
      </c>
    </row>
    <row r="31" spans="1:8">
      <c r="A31" s="85" t="str">
        <f>IF('Tabelle 4_1'!$B$44&lt;=0,G31,INDEX('Tabelle 4_1'!A$25:A$42,MATCH(B31,'Tabelle 4_1'!J$25:J$42,0)))</f>
        <v>Wedel, Stadt</v>
      </c>
      <c r="B31" s="91">
        <f>IF('Tabelle 4_1'!$B$44&lt;=0,H31,SMALL('Tabelle 4_1'!J$25:J$42,ROWS('Tabelle 4_1'!J$25:J37)))</f>
        <v>12.034786682674007</v>
      </c>
      <c r="G31" s="109" t="s">
        <v>130</v>
      </c>
      <c r="H31" s="109">
        <v>-4</v>
      </c>
    </row>
    <row r="32" spans="1:8">
      <c r="A32" s="85" t="str">
        <f>IF('Tabelle 4_1'!$B$44&lt;=0,G32,INDEX('Tabelle 4_1'!A$25:A$42,MATCH(B32,'Tabelle 4_1'!J$25:J$42,0)))</f>
        <v>Geesthacht, Stadt</v>
      </c>
      <c r="B32" s="91">
        <f>IF('Tabelle 4_1'!$B$44&lt;=0,H32,SMALL('Tabelle 4_1'!J$25:J$42,ROWS('Tabelle 4_1'!J$25:J38)))</f>
        <v>15.124132027014172</v>
      </c>
      <c r="G32" s="109" t="s">
        <v>130</v>
      </c>
      <c r="H32" s="109">
        <v>-5</v>
      </c>
    </row>
    <row r="33" spans="1:8">
      <c r="A33" s="85" t="str">
        <f>IF('Tabelle 4_1'!$B$44&lt;=0,G33,INDEX('Tabelle 4_1'!A$25:A$42,MATCH(B33,'Tabelle 4_1'!J$25:J$42,0)))</f>
        <v>Husum, Stadt</v>
      </c>
      <c r="B33" s="91">
        <f>IF('Tabelle 4_1'!$B$44&lt;=0,H33,SMALL('Tabelle 4_1'!J$25:J$42,ROWS('Tabelle 4_1'!J$25:J39)))</f>
        <v>16.653888746912003</v>
      </c>
      <c r="G33" s="109" t="s">
        <v>130</v>
      </c>
      <c r="H33" s="109">
        <v>-6</v>
      </c>
    </row>
    <row r="34" spans="1:8">
      <c r="A34" s="85" t="str">
        <f>IF('Tabelle 4_1'!$B$44&lt;=0,G34,INDEX('Tabelle 4_1'!A$25:A$42,MATCH(B34,'Tabelle 4_1'!J$25:J$42,0)))</f>
        <v>Quickborn, Stadt</v>
      </c>
      <c r="B34" s="91">
        <f>IF('Tabelle 4_1'!$B$44&lt;=0,H34,SMALL('Tabelle 4_1'!J$25:J$42,ROWS('Tabelle 4_1'!J$25:J40)))</f>
        <v>17.170111287758345</v>
      </c>
      <c r="G34" s="109" t="s">
        <v>130</v>
      </c>
      <c r="H34" s="109">
        <v>-7</v>
      </c>
    </row>
    <row r="35" spans="1:8">
      <c r="A35" s="85" t="str">
        <f>IF('Tabelle 4_1'!$B$44&lt;=0,G35,INDEX('Tabelle 4_1'!A$25:A$42,MATCH(B35,'Tabelle 4_1'!J$25:J$42,0)))</f>
        <v>Norderstedt, Stadt</v>
      </c>
      <c r="B35" s="91">
        <f>IF('Tabelle 4_1'!$B$44&lt;=0,H35,SMALL('Tabelle 4_1'!J$25:J$42,ROWS('Tabelle 4_1'!J$25:J41)))</f>
        <v>17.184779905496143</v>
      </c>
      <c r="G35" s="109" t="s">
        <v>130</v>
      </c>
      <c r="H35" s="109">
        <v>-8</v>
      </c>
    </row>
    <row r="36" spans="1:8">
      <c r="A36" s="85" t="str">
        <f>IF('Tabelle 4_1'!$B$44&lt;=0,G36,INDEX('Tabelle 4_1'!A$25:A$42,MATCH(B36,'Tabelle 4_1'!J$25:J$42,0)))</f>
        <v>Heide, Stadt</v>
      </c>
      <c r="B36" s="91">
        <f>IF('Tabelle 4_1'!$B$44&lt;=0,H36,SMALL('Tabelle 4_1'!J$25:J$42,ROWS('Tabelle 4_1'!J$25:J42)))</f>
        <v>22.523347372276138</v>
      </c>
      <c r="G36" s="109" t="s">
        <v>130</v>
      </c>
      <c r="H36" s="109">
        <v>-9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Standard"&amp;8SH.regional Band 1 - 2021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74"/>
  <sheetViews>
    <sheetView view="pageLayout" zoomScaleNormal="90" zoomScaleSheetLayoutView="100" workbookViewId="0">
      <selection sqref="A1:G1"/>
    </sheetView>
  </sheetViews>
  <sheetFormatPr baseColWidth="10" defaultColWidth="10.85546875" defaultRowHeight="12.75"/>
  <cols>
    <col min="1" max="1" width="10" style="10" customWidth="1"/>
    <col min="2" max="2" width="10.140625" style="10" customWidth="1"/>
    <col min="3" max="7" width="14.28515625" style="10" customWidth="1"/>
    <col min="8" max="8" width="10.7109375" style="10" customWidth="1"/>
    <col min="9" max="57" width="12.140625" style="10" customWidth="1"/>
    <col min="58" max="16384" width="10.85546875" style="10"/>
  </cols>
  <sheetData>
    <row r="1" spans="1:7" s="12" customFormat="1" ht="15.75" customHeight="1">
      <c r="A1" s="153" t="s">
        <v>128</v>
      </c>
      <c r="B1" s="153"/>
      <c r="C1" s="153"/>
      <c r="D1" s="153"/>
      <c r="E1" s="153"/>
      <c r="F1" s="153"/>
      <c r="G1" s="153"/>
    </row>
    <row r="2" spans="1:7" s="12" customFormat="1" ht="5.0999999999999996" customHeight="1">
      <c r="A2" s="32"/>
      <c r="B2" s="32"/>
      <c r="C2" s="32"/>
      <c r="D2" s="32"/>
      <c r="E2" s="32"/>
      <c r="F2" s="32"/>
      <c r="G2" s="32"/>
    </row>
    <row r="3" spans="1:7" s="12" customFormat="1">
      <c r="A3" s="13" t="s">
        <v>145</v>
      </c>
    </row>
    <row r="4" spans="1:7" s="12" customFormat="1" ht="14.25">
      <c r="A4" s="115"/>
      <c r="B4" s="115"/>
      <c r="C4" s="115"/>
      <c r="D4" s="115"/>
      <c r="E4" s="115"/>
      <c r="F4" s="115"/>
      <c r="G4" s="115"/>
    </row>
    <row r="5" spans="1:7" s="12" customFormat="1" ht="12.75" customHeight="1">
      <c r="A5" s="145"/>
      <c r="B5" s="145"/>
      <c r="C5" s="145"/>
      <c r="D5" s="145"/>
      <c r="E5" s="145"/>
      <c r="F5" s="145"/>
      <c r="G5" s="145"/>
    </row>
    <row r="6" spans="1:7" s="12" customFormat="1">
      <c r="A6" s="16" t="s">
        <v>25</v>
      </c>
    </row>
    <row r="7" spans="1:7" s="12" customFormat="1" ht="5.0999999999999996" customHeight="1">
      <c r="A7" s="16"/>
    </row>
    <row r="8" spans="1:7" s="12" customFormat="1" ht="12.75" customHeight="1">
      <c r="A8" s="148" t="s">
        <v>15</v>
      </c>
      <c r="B8" s="147"/>
      <c r="C8" s="147"/>
      <c r="D8" s="147"/>
      <c r="E8" s="147"/>
      <c r="F8" s="147"/>
      <c r="G8" s="147"/>
    </row>
    <row r="9" spans="1:7" s="12" customFormat="1">
      <c r="A9" s="146" t="s">
        <v>2</v>
      </c>
      <c r="B9" s="147"/>
      <c r="C9" s="147"/>
      <c r="D9" s="147"/>
      <c r="E9" s="147"/>
      <c r="F9" s="147"/>
      <c r="G9" s="147"/>
    </row>
    <row r="10" spans="1:7" s="12" customFormat="1" ht="5.25" customHeight="1">
      <c r="A10" s="18"/>
    </row>
    <row r="11" spans="1:7" s="12" customFormat="1" ht="12.75" customHeight="1">
      <c r="A11" s="152" t="s">
        <v>0</v>
      </c>
      <c r="B11" s="152"/>
      <c r="C11" s="152"/>
      <c r="D11" s="152"/>
      <c r="E11" s="152"/>
      <c r="F11" s="152"/>
      <c r="G11" s="152"/>
    </row>
    <row r="12" spans="1:7" s="12" customFormat="1">
      <c r="A12" s="146" t="s">
        <v>1</v>
      </c>
      <c r="B12" s="147"/>
      <c r="C12" s="147"/>
      <c r="D12" s="147"/>
      <c r="E12" s="147"/>
      <c r="F12" s="147"/>
      <c r="G12" s="147"/>
    </row>
    <row r="13" spans="1:7" s="12" customFormat="1" ht="12.75" customHeight="1">
      <c r="A13" s="17"/>
      <c r="B13" s="14"/>
      <c r="C13" s="14"/>
      <c r="D13" s="14"/>
      <c r="E13" s="14"/>
      <c r="F13" s="14"/>
      <c r="G13" s="14"/>
    </row>
    <row r="14" spans="1:7" s="12" customFormat="1" ht="12.75" customHeight="1">
      <c r="A14" s="18"/>
    </row>
    <row r="15" spans="1:7" s="12" customFormat="1" ht="12.75" customHeight="1">
      <c r="A15" s="148" t="s">
        <v>16</v>
      </c>
      <c r="B15" s="147"/>
      <c r="C15" s="147"/>
      <c r="D15" s="15"/>
      <c r="E15" s="15"/>
      <c r="F15" s="15"/>
      <c r="G15" s="15"/>
    </row>
    <row r="16" spans="1:7" s="12" customFormat="1" ht="5.25" customHeight="1">
      <c r="A16" s="15"/>
      <c r="B16" s="14"/>
      <c r="C16" s="14"/>
      <c r="D16" s="15"/>
      <c r="E16" s="15"/>
      <c r="F16" s="15"/>
      <c r="G16" s="15"/>
    </row>
    <row r="17" spans="1:7" s="12" customFormat="1" ht="12.75" customHeight="1">
      <c r="A17" s="149" t="s">
        <v>146</v>
      </c>
      <c r="B17" s="147"/>
      <c r="C17" s="147"/>
      <c r="D17" s="17"/>
      <c r="E17" s="17"/>
      <c r="F17" s="17"/>
      <c r="G17" s="17"/>
    </row>
    <row r="18" spans="1:7" s="12" customFormat="1" ht="12.75" customHeight="1">
      <c r="A18" s="19" t="s">
        <v>18</v>
      </c>
      <c r="B18" s="149" t="s">
        <v>147</v>
      </c>
      <c r="C18" s="147"/>
      <c r="D18" s="17"/>
      <c r="E18" s="17"/>
      <c r="F18" s="17"/>
      <c r="G18" s="17"/>
    </row>
    <row r="19" spans="1:7" s="12" customFormat="1" ht="12.75" customHeight="1">
      <c r="A19" s="17" t="s">
        <v>19</v>
      </c>
      <c r="B19" s="150" t="s">
        <v>148</v>
      </c>
      <c r="C19" s="143"/>
      <c r="D19" s="143"/>
      <c r="E19" s="17"/>
      <c r="F19" s="17"/>
      <c r="G19" s="17"/>
    </row>
    <row r="20" spans="1:7" s="12" customFormat="1" ht="12.75" customHeight="1">
      <c r="A20" s="30"/>
      <c r="B20" s="30"/>
      <c r="C20" s="31"/>
      <c r="D20" s="31"/>
      <c r="E20" s="30"/>
      <c r="F20" s="30"/>
      <c r="G20" s="30"/>
    </row>
    <row r="21" spans="1:7" s="12" customFormat="1" ht="12.75" customHeight="1">
      <c r="A21" s="17"/>
      <c r="B21" s="14"/>
      <c r="C21" s="14"/>
      <c r="D21" s="14"/>
      <c r="E21" s="14"/>
      <c r="F21" s="14"/>
      <c r="G21" s="14"/>
    </row>
    <row r="22" spans="1:7" s="12" customFormat="1">
      <c r="A22" s="148" t="s">
        <v>24</v>
      </c>
      <c r="B22" s="147"/>
      <c r="C22" s="15"/>
      <c r="D22" s="15"/>
      <c r="E22" s="15"/>
      <c r="F22" s="15"/>
      <c r="G22" s="15"/>
    </row>
    <row r="23" spans="1:7" s="12" customFormat="1" ht="5.25" customHeight="1">
      <c r="A23" s="15"/>
      <c r="B23" s="14"/>
      <c r="C23" s="15"/>
      <c r="D23" s="15"/>
      <c r="E23" s="15"/>
      <c r="F23" s="15"/>
      <c r="G23" s="15"/>
    </row>
    <row r="24" spans="1:7" s="12" customFormat="1">
      <c r="A24" s="19" t="s">
        <v>20</v>
      </c>
      <c r="B24" s="151" t="s">
        <v>21</v>
      </c>
      <c r="C24" s="147"/>
      <c r="D24" s="17"/>
      <c r="E24" s="17"/>
      <c r="F24" s="17"/>
      <c r="G24" s="17"/>
    </row>
    <row r="25" spans="1:7" s="12" customFormat="1" ht="12.75" customHeight="1">
      <c r="A25" s="17" t="s">
        <v>22</v>
      </c>
      <c r="B25" s="146" t="s">
        <v>23</v>
      </c>
      <c r="C25" s="147"/>
      <c r="D25" s="17"/>
      <c r="E25" s="17"/>
      <c r="F25" s="17"/>
      <c r="G25" s="17"/>
    </row>
    <row r="26" spans="1:7" s="12" customFormat="1">
      <c r="A26" s="17"/>
      <c r="B26" s="147"/>
      <c r="C26" s="147"/>
      <c r="D26" s="14"/>
      <c r="E26" s="14"/>
      <c r="F26" s="14"/>
      <c r="G26" s="14"/>
    </row>
    <row r="27" spans="1:7" s="12" customFormat="1" ht="12.75" customHeight="1">
      <c r="A27" s="18"/>
    </row>
    <row r="28" spans="1:7" s="12" customFormat="1" ht="14.1" customHeight="1">
      <c r="A28" s="13" t="s">
        <v>28</v>
      </c>
      <c r="B28" s="117" t="s">
        <v>29</v>
      </c>
    </row>
    <row r="29" spans="1:7" s="12" customFormat="1" ht="27.4" customHeight="1">
      <c r="A29" s="13"/>
      <c r="B29" s="147" t="s">
        <v>132</v>
      </c>
      <c r="C29" s="147"/>
      <c r="D29" s="147"/>
      <c r="E29" s="147"/>
      <c r="F29" s="147"/>
      <c r="G29" s="147"/>
    </row>
    <row r="30" spans="1:7" s="58" customFormat="1" ht="12.75" customHeight="1">
      <c r="A30" s="13"/>
      <c r="B30" s="117" t="s">
        <v>131</v>
      </c>
    </row>
    <row r="31" spans="1:7" s="12" customFormat="1" ht="12.75" customHeight="1">
      <c r="A31" s="18"/>
    </row>
    <row r="32" spans="1:7" s="12" customFormat="1" ht="27.4" customHeight="1">
      <c r="A32" s="149" t="s">
        <v>151</v>
      </c>
      <c r="B32" s="147"/>
      <c r="C32" s="147"/>
      <c r="D32" s="147"/>
      <c r="E32" s="147"/>
      <c r="F32" s="147"/>
      <c r="G32" s="147"/>
    </row>
    <row r="33" spans="1:7" s="12" customFormat="1" ht="42.6" customHeight="1">
      <c r="A33" s="149" t="s">
        <v>30</v>
      </c>
      <c r="B33" s="149"/>
      <c r="C33" s="149"/>
      <c r="D33" s="149"/>
      <c r="E33" s="149"/>
      <c r="F33" s="149"/>
      <c r="G33" s="149"/>
    </row>
    <row r="34" spans="1:7" s="12" customFormat="1">
      <c r="A34" s="18"/>
    </row>
    <row r="35" spans="1:7" s="12" customFormat="1"/>
    <row r="36" spans="1:7" s="12" customFormat="1"/>
    <row r="37" spans="1:7" s="12" customFormat="1"/>
    <row r="38" spans="1:7" s="12" customFormat="1"/>
    <row r="39" spans="1:7" s="12" customFormat="1"/>
    <row r="40" spans="1:7" s="12" customFormat="1"/>
    <row r="41" spans="1:7" s="12" customFormat="1"/>
    <row r="42" spans="1:7" s="12" customFormat="1"/>
    <row r="43" spans="1:7" s="12" customFormat="1">
      <c r="A43" s="145" t="s">
        <v>27</v>
      </c>
      <c r="B43" s="145"/>
    </row>
    <row r="44" spans="1:7" s="12" customFormat="1" ht="5.85" customHeight="1"/>
    <row r="45" spans="1:7" s="12" customFormat="1">
      <c r="A45" s="6">
        <v>0</v>
      </c>
      <c r="B45" s="7" t="s">
        <v>3</v>
      </c>
    </row>
    <row r="46" spans="1:7" s="12" customFormat="1">
      <c r="A46" s="7" t="s">
        <v>10</v>
      </c>
      <c r="B46" s="7" t="s">
        <v>4</v>
      </c>
    </row>
    <row r="47" spans="1:7" s="12" customFormat="1">
      <c r="A47" s="20" t="s">
        <v>11</v>
      </c>
      <c r="B47" s="7" t="s">
        <v>5</v>
      </c>
    </row>
    <row r="48" spans="1:7" s="12" customFormat="1">
      <c r="A48" s="20" t="s">
        <v>12</v>
      </c>
      <c r="B48" s="7" t="s">
        <v>6</v>
      </c>
    </row>
    <row r="49" spans="1:7" s="12" customFormat="1">
      <c r="A49" s="7" t="s">
        <v>31</v>
      </c>
      <c r="B49" s="7" t="s">
        <v>7</v>
      </c>
    </row>
    <row r="50" spans="1:7" s="12" customFormat="1">
      <c r="A50" s="7" t="s">
        <v>26</v>
      </c>
      <c r="B50" s="7" t="s">
        <v>8</v>
      </c>
    </row>
    <row r="51" spans="1:7">
      <c r="A51" s="7" t="s">
        <v>17</v>
      </c>
      <c r="B51" s="7" t="s">
        <v>9</v>
      </c>
      <c r="C51" s="12"/>
      <c r="D51" s="12"/>
      <c r="E51" s="12"/>
      <c r="F51" s="12"/>
      <c r="G51" s="12"/>
    </row>
    <row r="52" spans="1:7">
      <c r="A52" s="12" t="s">
        <v>32</v>
      </c>
      <c r="B52" s="12" t="s">
        <v>33</v>
      </c>
      <c r="C52" s="12"/>
      <c r="D52" s="12"/>
      <c r="E52" s="12"/>
      <c r="F52" s="12"/>
      <c r="G52" s="12"/>
    </row>
    <row r="53" spans="1:7">
      <c r="A53" s="7" t="s">
        <v>34</v>
      </c>
      <c r="B53" s="11" t="s">
        <v>35</v>
      </c>
      <c r="C53" s="11"/>
      <c r="D53" s="11"/>
      <c r="E53" s="11"/>
      <c r="F53" s="11"/>
      <c r="G53" s="11"/>
    </row>
    <row r="54" spans="1:7">
      <c r="A54" s="11"/>
      <c r="B54" s="11"/>
      <c r="C54" s="11"/>
      <c r="D54" s="11"/>
      <c r="E54" s="11"/>
      <c r="F54" s="11"/>
      <c r="G54" s="11"/>
    </row>
    <row r="55" spans="1:7">
      <c r="A55" s="11"/>
      <c r="B55" s="11"/>
      <c r="C55" s="11"/>
      <c r="D55" s="11"/>
      <c r="E55" s="11"/>
      <c r="F55" s="11"/>
      <c r="G55" s="11"/>
    </row>
    <row r="56" spans="1:7">
      <c r="A56" s="11"/>
      <c r="B56" s="11"/>
      <c r="C56" s="11"/>
      <c r="D56" s="11"/>
      <c r="E56" s="11"/>
      <c r="F56" s="11"/>
      <c r="G56" s="11"/>
    </row>
    <row r="57" spans="1:7">
      <c r="A57" s="11"/>
      <c r="B57" s="11"/>
      <c r="C57" s="11"/>
      <c r="D57" s="11"/>
      <c r="E57" s="11"/>
      <c r="F57" s="11"/>
      <c r="G57" s="11"/>
    </row>
    <row r="58" spans="1:7">
      <c r="A58" s="11"/>
      <c r="B58" s="11"/>
      <c r="C58" s="11"/>
      <c r="D58" s="11"/>
      <c r="E58" s="11"/>
      <c r="F58" s="11"/>
      <c r="G58" s="11"/>
    </row>
    <row r="59" spans="1:7">
      <c r="A59" s="11"/>
      <c r="B59" s="11"/>
      <c r="C59" s="11"/>
      <c r="D59" s="11"/>
      <c r="E59" s="11"/>
      <c r="F59" s="11"/>
      <c r="G59" s="11"/>
    </row>
    <row r="60" spans="1:7">
      <c r="A60" s="11"/>
      <c r="B60" s="11"/>
      <c r="C60" s="11"/>
      <c r="D60" s="11"/>
      <c r="E60" s="11"/>
      <c r="F60" s="11"/>
      <c r="G60" s="11"/>
    </row>
    <row r="61" spans="1:7">
      <c r="A61" s="11"/>
      <c r="B61" s="11"/>
      <c r="C61" s="11"/>
      <c r="D61" s="11"/>
      <c r="E61" s="11"/>
      <c r="F61" s="11"/>
      <c r="G61" s="11"/>
    </row>
    <row r="62" spans="1:7">
      <c r="A62" s="11"/>
      <c r="B62" s="11"/>
      <c r="C62" s="11"/>
      <c r="D62" s="11"/>
      <c r="E62" s="11"/>
      <c r="F62" s="11"/>
      <c r="G62" s="11"/>
    </row>
    <row r="63" spans="1:7">
      <c r="A63" s="11"/>
      <c r="B63" s="11"/>
      <c r="C63" s="11"/>
      <c r="D63" s="11"/>
      <c r="E63" s="11"/>
      <c r="F63" s="11"/>
      <c r="G63" s="11"/>
    </row>
    <row r="64" spans="1:7">
      <c r="A64" s="11"/>
      <c r="B64" s="11"/>
      <c r="C64" s="11"/>
      <c r="D64" s="11"/>
      <c r="E64" s="11"/>
      <c r="F64" s="11"/>
      <c r="G64" s="11"/>
    </row>
    <row r="65" spans="1:7">
      <c r="A65" s="11"/>
      <c r="B65" s="11"/>
      <c r="C65" s="11"/>
      <c r="D65" s="11"/>
      <c r="E65" s="11"/>
      <c r="F65" s="11"/>
      <c r="G65" s="11"/>
    </row>
    <row r="66" spans="1:7">
      <c r="A66" s="11"/>
      <c r="B66" s="11"/>
      <c r="C66" s="11"/>
      <c r="D66" s="11"/>
      <c r="E66" s="11"/>
      <c r="F66" s="11"/>
      <c r="G66" s="11"/>
    </row>
    <row r="67" spans="1:7">
      <c r="A67" s="11"/>
      <c r="B67" s="11"/>
      <c r="C67" s="11"/>
      <c r="D67" s="11"/>
      <c r="E67" s="11"/>
      <c r="F67" s="11"/>
      <c r="G67" s="11"/>
    </row>
    <row r="68" spans="1:7">
      <c r="A68" s="11"/>
      <c r="B68" s="11"/>
      <c r="C68" s="11"/>
      <c r="D68" s="11"/>
      <c r="E68" s="11"/>
      <c r="F68" s="11"/>
      <c r="G68" s="11"/>
    </row>
    <row r="69" spans="1:7">
      <c r="A69" s="11"/>
      <c r="B69" s="11"/>
      <c r="C69" s="11"/>
      <c r="D69" s="11"/>
      <c r="E69" s="11"/>
      <c r="F69" s="11"/>
      <c r="G69" s="11"/>
    </row>
    <row r="70" spans="1:7">
      <c r="A70" s="11"/>
      <c r="B70" s="11"/>
      <c r="C70" s="11"/>
      <c r="D70" s="11"/>
      <c r="E70" s="11"/>
      <c r="F70" s="11"/>
      <c r="G70" s="11"/>
    </row>
    <row r="71" spans="1:7">
      <c r="A71" s="11"/>
      <c r="B71" s="11"/>
      <c r="C71" s="11"/>
      <c r="D71" s="11"/>
      <c r="E71" s="11"/>
      <c r="F71" s="11"/>
      <c r="G71" s="11"/>
    </row>
    <row r="72" spans="1:7">
      <c r="A72" s="11"/>
      <c r="B72" s="11"/>
      <c r="C72" s="11"/>
      <c r="D72" s="11"/>
      <c r="E72" s="11"/>
      <c r="F72" s="11"/>
      <c r="G72" s="11"/>
    </row>
    <row r="73" spans="1:7">
      <c r="A73" s="11"/>
      <c r="B73" s="11"/>
      <c r="C73" s="11"/>
      <c r="D73" s="11"/>
      <c r="E73" s="11"/>
      <c r="F73" s="11"/>
      <c r="G73" s="11"/>
    </row>
    <row r="74" spans="1:7">
      <c r="A74" s="11"/>
      <c r="B74" s="11"/>
      <c r="C74" s="11"/>
      <c r="D74" s="11"/>
      <c r="E74" s="11"/>
      <c r="F74" s="11"/>
      <c r="G74" s="11"/>
    </row>
    <row r="75" spans="1:7">
      <c r="A75" s="11"/>
      <c r="B75" s="11"/>
      <c r="C75" s="11"/>
      <c r="D75" s="11"/>
      <c r="E75" s="11"/>
      <c r="F75" s="11"/>
      <c r="G75" s="11"/>
    </row>
    <row r="76" spans="1:7">
      <c r="A76" s="11"/>
      <c r="B76" s="11"/>
      <c r="C76" s="11"/>
      <c r="D76" s="11"/>
      <c r="E76" s="11"/>
      <c r="F76" s="11"/>
      <c r="G76" s="11"/>
    </row>
    <row r="77" spans="1:7">
      <c r="A77" s="11"/>
      <c r="B77" s="11"/>
      <c r="C77" s="11"/>
      <c r="D77" s="11"/>
      <c r="E77" s="11"/>
      <c r="F77" s="11"/>
      <c r="G77" s="11"/>
    </row>
    <row r="78" spans="1:7">
      <c r="A78" s="11"/>
      <c r="B78" s="11"/>
      <c r="C78" s="11"/>
      <c r="D78" s="11"/>
      <c r="E78" s="11"/>
      <c r="F78" s="11"/>
      <c r="G78" s="11"/>
    </row>
    <row r="79" spans="1:7">
      <c r="A79" s="11"/>
      <c r="B79" s="11"/>
      <c r="C79" s="11"/>
      <c r="D79" s="11"/>
      <c r="E79" s="11"/>
      <c r="F79" s="11"/>
      <c r="G79" s="11"/>
    </row>
    <row r="80" spans="1:7">
      <c r="A80" s="11"/>
      <c r="B80" s="11"/>
      <c r="C80" s="11"/>
      <c r="D80" s="11"/>
      <c r="E80" s="11"/>
      <c r="F80" s="11"/>
      <c r="G80" s="11"/>
    </row>
    <row r="81" spans="1:7">
      <c r="A81" s="11"/>
      <c r="B81" s="11"/>
      <c r="C81" s="11"/>
      <c r="D81" s="11"/>
      <c r="E81" s="11"/>
      <c r="F81" s="11"/>
      <c r="G81" s="11"/>
    </row>
    <row r="82" spans="1:7">
      <c r="A82" s="11"/>
      <c r="B82" s="11"/>
      <c r="C82" s="11"/>
      <c r="D82" s="11"/>
      <c r="E82" s="11"/>
      <c r="F82" s="11"/>
      <c r="G82" s="11"/>
    </row>
    <row r="83" spans="1:7">
      <c r="A83" s="11"/>
      <c r="B83" s="11"/>
      <c r="C83" s="11"/>
      <c r="D83" s="11"/>
      <c r="E83" s="11"/>
      <c r="F83" s="11"/>
      <c r="G83" s="11"/>
    </row>
    <row r="84" spans="1:7">
      <c r="A84" s="11"/>
      <c r="B84" s="11"/>
      <c r="C84" s="11"/>
      <c r="D84" s="11"/>
      <c r="E84" s="11"/>
      <c r="F84" s="11"/>
      <c r="G84" s="11"/>
    </row>
    <row r="85" spans="1:7">
      <c r="A85" s="11"/>
      <c r="B85" s="11"/>
      <c r="C85" s="11"/>
      <c r="D85" s="11"/>
      <c r="E85" s="11"/>
      <c r="F85" s="11"/>
      <c r="G85" s="11"/>
    </row>
    <row r="86" spans="1:7">
      <c r="A86" s="11"/>
      <c r="B86" s="11"/>
      <c r="C86" s="11"/>
      <c r="D86" s="11"/>
      <c r="E86" s="11"/>
      <c r="F86" s="11"/>
      <c r="G86" s="11"/>
    </row>
    <row r="87" spans="1:7">
      <c r="A87" s="11"/>
      <c r="B87" s="11"/>
      <c r="C87" s="11"/>
      <c r="D87" s="11"/>
      <c r="E87" s="11"/>
      <c r="F87" s="11"/>
      <c r="G87" s="11"/>
    </row>
    <row r="88" spans="1:7">
      <c r="A88" s="11"/>
      <c r="B88" s="11"/>
      <c r="C88" s="11"/>
      <c r="D88" s="11"/>
      <c r="E88" s="11"/>
      <c r="F88" s="11"/>
      <c r="G88" s="11"/>
    </row>
    <row r="89" spans="1:7">
      <c r="A89" s="11"/>
      <c r="B89" s="11"/>
      <c r="C89" s="11"/>
      <c r="D89" s="11"/>
      <c r="E89" s="11"/>
      <c r="F89" s="11"/>
      <c r="G89" s="11"/>
    </row>
    <row r="90" spans="1:7">
      <c r="A90" s="11"/>
      <c r="B90" s="11"/>
      <c r="C90" s="11"/>
      <c r="D90" s="11"/>
      <c r="E90" s="11"/>
      <c r="F90" s="11"/>
      <c r="G90" s="11"/>
    </row>
    <row r="91" spans="1:7">
      <c r="A91" s="11"/>
      <c r="B91" s="11"/>
      <c r="C91" s="11"/>
      <c r="D91" s="11"/>
      <c r="E91" s="11"/>
      <c r="F91" s="11"/>
      <c r="G91" s="11"/>
    </row>
    <row r="92" spans="1:7">
      <c r="A92" s="11"/>
      <c r="B92" s="11"/>
      <c r="C92" s="11"/>
      <c r="D92" s="11"/>
      <c r="E92" s="11"/>
      <c r="F92" s="11"/>
      <c r="G92" s="11"/>
    </row>
    <row r="93" spans="1:7">
      <c r="A93" s="11"/>
      <c r="B93" s="11"/>
      <c r="C93" s="11"/>
      <c r="D93" s="11"/>
      <c r="E93" s="11"/>
      <c r="F93" s="11"/>
      <c r="G93" s="11"/>
    </row>
    <row r="94" spans="1:7">
      <c r="A94" s="11"/>
      <c r="B94" s="11"/>
      <c r="C94" s="11"/>
      <c r="D94" s="11"/>
      <c r="E94" s="11"/>
      <c r="F94" s="11"/>
      <c r="G94" s="11"/>
    </row>
    <row r="95" spans="1:7">
      <c r="A95" s="11"/>
      <c r="B95" s="11"/>
      <c r="C95" s="11"/>
      <c r="D95" s="11"/>
      <c r="E95" s="11"/>
      <c r="F95" s="11"/>
      <c r="G95" s="11"/>
    </row>
    <row r="96" spans="1:7">
      <c r="A96" s="11"/>
      <c r="B96" s="11"/>
      <c r="C96" s="11"/>
      <c r="D96" s="11"/>
      <c r="E96" s="11"/>
      <c r="F96" s="11"/>
      <c r="G96" s="11"/>
    </row>
    <row r="97" spans="1:7">
      <c r="A97" s="11"/>
      <c r="B97" s="11"/>
      <c r="C97" s="11"/>
      <c r="D97" s="11"/>
      <c r="E97" s="11"/>
      <c r="F97" s="11"/>
      <c r="G97" s="11"/>
    </row>
    <row r="98" spans="1:7">
      <c r="A98" s="11"/>
      <c r="B98" s="11"/>
      <c r="C98" s="11"/>
      <c r="D98" s="11"/>
      <c r="E98" s="11"/>
      <c r="F98" s="11"/>
      <c r="G98" s="11"/>
    </row>
    <row r="99" spans="1:7">
      <c r="A99" s="11"/>
      <c r="B99" s="11"/>
      <c r="C99" s="11"/>
      <c r="D99" s="11"/>
      <c r="E99" s="11"/>
      <c r="F99" s="11"/>
      <c r="G99" s="11"/>
    </row>
    <row r="100" spans="1:7">
      <c r="A100" s="11"/>
      <c r="B100" s="11"/>
      <c r="C100" s="11"/>
      <c r="D100" s="11"/>
      <c r="E100" s="11"/>
      <c r="F100" s="11"/>
      <c r="G100" s="11"/>
    </row>
    <row r="101" spans="1:7">
      <c r="A101" s="11"/>
      <c r="B101" s="11"/>
      <c r="C101" s="11"/>
      <c r="D101" s="11"/>
      <c r="E101" s="11"/>
      <c r="F101" s="11"/>
      <c r="G101" s="11"/>
    </row>
    <row r="102" spans="1:7">
      <c r="A102" s="11"/>
      <c r="B102" s="11"/>
      <c r="C102" s="11"/>
      <c r="D102" s="11"/>
      <c r="E102" s="11"/>
      <c r="F102" s="11"/>
      <c r="G102" s="11"/>
    </row>
    <row r="103" spans="1:7">
      <c r="A103" s="11"/>
      <c r="B103" s="11"/>
      <c r="C103" s="11"/>
      <c r="D103" s="11"/>
      <c r="E103" s="11"/>
      <c r="F103" s="11"/>
      <c r="G103" s="11"/>
    </row>
    <row r="104" spans="1:7">
      <c r="A104" s="11"/>
      <c r="B104" s="11"/>
      <c r="C104" s="11"/>
      <c r="D104" s="11"/>
      <c r="E104" s="11"/>
      <c r="F104" s="11"/>
      <c r="G104" s="11"/>
    </row>
    <row r="105" spans="1:7">
      <c r="A105" s="11"/>
      <c r="B105" s="11"/>
      <c r="C105" s="11"/>
      <c r="D105" s="11"/>
      <c r="E105" s="11"/>
      <c r="F105" s="11"/>
      <c r="G105" s="11"/>
    </row>
    <row r="106" spans="1:7">
      <c r="A106" s="11"/>
      <c r="B106" s="11"/>
      <c r="C106" s="11"/>
      <c r="D106" s="11"/>
      <c r="E106" s="11"/>
      <c r="F106" s="11"/>
      <c r="G106" s="11"/>
    </row>
    <row r="107" spans="1:7">
      <c r="A107" s="11"/>
      <c r="B107" s="11"/>
      <c r="C107" s="11"/>
      <c r="D107" s="11"/>
      <c r="E107" s="11"/>
      <c r="F107" s="11"/>
      <c r="G107" s="11"/>
    </row>
    <row r="108" spans="1:7">
      <c r="A108" s="11"/>
      <c r="B108" s="11"/>
      <c r="C108" s="11"/>
      <c r="D108" s="11"/>
      <c r="E108" s="11"/>
      <c r="F108" s="11"/>
      <c r="G108" s="11"/>
    </row>
    <row r="109" spans="1:7">
      <c r="A109" s="11"/>
      <c r="B109" s="11"/>
      <c r="C109" s="11"/>
      <c r="D109" s="11"/>
      <c r="E109" s="11"/>
      <c r="F109" s="11"/>
      <c r="G109" s="11"/>
    </row>
    <row r="110" spans="1:7">
      <c r="A110" s="11"/>
      <c r="B110" s="11"/>
      <c r="C110" s="11"/>
      <c r="D110" s="11"/>
      <c r="E110" s="11"/>
      <c r="F110" s="11"/>
      <c r="G110" s="11"/>
    </row>
    <row r="111" spans="1:7">
      <c r="A111" s="11"/>
      <c r="B111" s="11"/>
      <c r="C111" s="11"/>
      <c r="D111" s="11"/>
      <c r="E111" s="11"/>
      <c r="F111" s="11"/>
      <c r="G111" s="11"/>
    </row>
    <row r="112" spans="1:7">
      <c r="A112" s="11"/>
      <c r="B112" s="11"/>
      <c r="C112" s="11"/>
      <c r="D112" s="11"/>
      <c r="E112" s="11"/>
      <c r="F112" s="11"/>
      <c r="G112" s="11"/>
    </row>
    <row r="113" spans="1:7">
      <c r="A113" s="11"/>
      <c r="B113" s="11"/>
      <c r="C113" s="11"/>
      <c r="D113" s="11"/>
      <c r="E113" s="11"/>
      <c r="F113" s="11"/>
      <c r="G113" s="11"/>
    </row>
    <row r="114" spans="1:7">
      <c r="A114" s="11"/>
      <c r="B114" s="11"/>
      <c r="C114" s="11"/>
      <c r="D114" s="11"/>
      <c r="E114" s="11"/>
      <c r="F114" s="11"/>
      <c r="G114" s="11"/>
    </row>
    <row r="115" spans="1:7">
      <c r="A115" s="11"/>
      <c r="B115" s="11"/>
      <c r="C115" s="11"/>
      <c r="D115" s="11"/>
      <c r="E115" s="11"/>
      <c r="F115" s="11"/>
      <c r="G115" s="11"/>
    </row>
    <row r="116" spans="1:7">
      <c r="A116" s="11"/>
      <c r="B116" s="11"/>
      <c r="C116" s="11"/>
      <c r="D116" s="11"/>
      <c r="E116" s="11"/>
      <c r="F116" s="11"/>
      <c r="G116" s="11"/>
    </row>
    <row r="117" spans="1:7">
      <c r="A117" s="11"/>
      <c r="B117" s="11"/>
      <c r="C117" s="11"/>
      <c r="D117" s="11"/>
      <c r="E117" s="11"/>
      <c r="F117" s="11"/>
      <c r="G117" s="11"/>
    </row>
    <row r="118" spans="1:7">
      <c r="A118" s="11"/>
      <c r="B118" s="11"/>
      <c r="C118" s="11"/>
      <c r="D118" s="11"/>
      <c r="E118" s="11"/>
      <c r="F118" s="11"/>
      <c r="G118" s="11"/>
    </row>
    <row r="119" spans="1:7">
      <c r="A119" s="11"/>
      <c r="B119" s="11"/>
      <c r="C119" s="11"/>
      <c r="D119" s="11"/>
      <c r="E119" s="11"/>
      <c r="F119" s="11"/>
      <c r="G119" s="11"/>
    </row>
    <row r="120" spans="1:7">
      <c r="A120" s="11"/>
      <c r="B120" s="11"/>
      <c r="C120" s="11"/>
      <c r="D120" s="11"/>
      <c r="E120" s="11"/>
      <c r="F120" s="11"/>
      <c r="G120" s="11"/>
    </row>
    <row r="121" spans="1:7">
      <c r="A121" s="11"/>
      <c r="B121" s="11"/>
      <c r="C121" s="11"/>
      <c r="D121" s="11"/>
      <c r="E121" s="11"/>
      <c r="F121" s="11"/>
      <c r="G121" s="11"/>
    </row>
    <row r="122" spans="1:7">
      <c r="A122" s="11"/>
      <c r="B122" s="11"/>
      <c r="C122" s="11"/>
      <c r="D122" s="11"/>
      <c r="E122" s="11"/>
      <c r="F122" s="11"/>
      <c r="G122" s="11"/>
    </row>
    <row r="123" spans="1:7">
      <c r="A123" s="11"/>
      <c r="B123" s="11"/>
      <c r="C123" s="11"/>
      <c r="D123" s="11"/>
      <c r="E123" s="11"/>
      <c r="F123" s="11"/>
      <c r="G123" s="11"/>
    </row>
    <row r="124" spans="1:7">
      <c r="A124" s="11"/>
      <c r="B124" s="11"/>
      <c r="C124" s="11"/>
      <c r="D124" s="11"/>
      <c r="E124" s="11"/>
      <c r="F124" s="11"/>
      <c r="G124" s="11"/>
    </row>
    <row r="125" spans="1:7">
      <c r="A125" s="11"/>
      <c r="B125" s="11"/>
      <c r="C125" s="11"/>
      <c r="D125" s="11"/>
      <c r="E125" s="11"/>
      <c r="F125" s="11"/>
      <c r="G125" s="11"/>
    </row>
    <row r="126" spans="1:7">
      <c r="A126" s="11"/>
      <c r="B126" s="11"/>
      <c r="C126" s="11"/>
      <c r="D126" s="11"/>
      <c r="E126" s="11"/>
      <c r="F126" s="11"/>
      <c r="G126" s="11"/>
    </row>
    <row r="127" spans="1:7">
      <c r="A127" s="11"/>
      <c r="B127" s="11"/>
      <c r="C127" s="11"/>
      <c r="D127" s="11"/>
      <c r="E127" s="11"/>
      <c r="F127" s="11"/>
      <c r="G127" s="11"/>
    </row>
    <row r="128" spans="1:7">
      <c r="A128" s="11"/>
      <c r="B128" s="11"/>
      <c r="C128" s="11"/>
      <c r="D128" s="11"/>
      <c r="E128" s="11"/>
      <c r="F128" s="11"/>
      <c r="G128" s="11"/>
    </row>
    <row r="129" spans="1:7">
      <c r="A129" s="11"/>
      <c r="B129" s="11"/>
      <c r="C129" s="11"/>
      <c r="D129" s="11"/>
      <c r="E129" s="11"/>
      <c r="F129" s="11"/>
      <c r="G129" s="11"/>
    </row>
    <row r="130" spans="1:7">
      <c r="A130" s="11"/>
      <c r="B130" s="11"/>
      <c r="C130" s="11"/>
      <c r="D130" s="11"/>
      <c r="E130" s="11"/>
      <c r="F130" s="11"/>
      <c r="G130" s="11"/>
    </row>
    <row r="131" spans="1:7">
      <c r="A131" s="11"/>
      <c r="B131" s="11"/>
      <c r="C131" s="11"/>
      <c r="D131" s="11"/>
      <c r="E131" s="11"/>
      <c r="F131" s="11"/>
      <c r="G131" s="11"/>
    </row>
    <row r="132" spans="1:7">
      <c r="A132" s="11"/>
      <c r="B132" s="11"/>
      <c r="C132" s="11"/>
      <c r="D132" s="11"/>
      <c r="E132" s="11"/>
      <c r="F132" s="11"/>
      <c r="G132" s="11"/>
    </row>
    <row r="133" spans="1:7">
      <c r="A133" s="11"/>
      <c r="B133" s="11"/>
      <c r="C133" s="11"/>
      <c r="D133" s="11"/>
      <c r="E133" s="11"/>
      <c r="F133" s="11"/>
      <c r="G133" s="11"/>
    </row>
    <row r="134" spans="1:7">
      <c r="A134" s="11"/>
      <c r="B134" s="11"/>
      <c r="C134" s="11"/>
      <c r="D134" s="11"/>
      <c r="E134" s="11"/>
      <c r="F134" s="11"/>
      <c r="G134" s="11"/>
    </row>
    <row r="135" spans="1:7">
      <c r="A135" s="11"/>
      <c r="B135" s="11"/>
      <c r="C135" s="11"/>
      <c r="D135" s="11"/>
      <c r="E135" s="11"/>
      <c r="F135" s="11"/>
      <c r="G135" s="11"/>
    </row>
    <row r="136" spans="1:7">
      <c r="A136" s="11"/>
      <c r="B136" s="11"/>
      <c r="C136" s="11"/>
      <c r="D136" s="11"/>
      <c r="E136" s="11"/>
      <c r="F136" s="11"/>
      <c r="G136" s="11"/>
    </row>
    <row r="137" spans="1:7">
      <c r="A137" s="11"/>
      <c r="B137" s="11"/>
      <c r="C137" s="11"/>
      <c r="D137" s="11"/>
      <c r="E137" s="11"/>
      <c r="F137" s="11"/>
      <c r="G137" s="11"/>
    </row>
    <row r="138" spans="1:7">
      <c r="A138" s="11"/>
      <c r="B138" s="11"/>
      <c r="C138" s="11"/>
      <c r="D138" s="11"/>
      <c r="E138" s="11"/>
      <c r="F138" s="11"/>
      <c r="G138" s="11"/>
    </row>
    <row r="139" spans="1:7">
      <c r="A139" s="11"/>
      <c r="B139" s="11"/>
      <c r="C139" s="11"/>
      <c r="D139" s="11"/>
      <c r="E139" s="11"/>
      <c r="F139" s="11"/>
      <c r="G139" s="11"/>
    </row>
    <row r="140" spans="1:7">
      <c r="A140" s="11"/>
      <c r="B140" s="11"/>
      <c r="C140" s="11"/>
      <c r="D140" s="11"/>
      <c r="E140" s="11"/>
      <c r="F140" s="11"/>
      <c r="G140" s="11"/>
    </row>
    <row r="141" spans="1:7">
      <c r="A141" s="11"/>
      <c r="B141" s="11"/>
      <c r="C141" s="11"/>
      <c r="D141" s="11"/>
      <c r="E141" s="11"/>
      <c r="F141" s="11"/>
      <c r="G141" s="11"/>
    </row>
    <row r="142" spans="1:7">
      <c r="A142" s="11"/>
      <c r="B142" s="11"/>
      <c r="C142" s="11"/>
      <c r="D142" s="11"/>
      <c r="E142" s="11"/>
      <c r="F142" s="11"/>
      <c r="G142" s="11"/>
    </row>
    <row r="143" spans="1:7">
      <c r="A143" s="11"/>
      <c r="B143" s="11"/>
      <c r="C143" s="11"/>
      <c r="D143" s="11"/>
      <c r="E143" s="11"/>
      <c r="F143" s="11"/>
      <c r="G143" s="11"/>
    </row>
    <row r="144" spans="1:7">
      <c r="A144" s="11"/>
      <c r="B144" s="11"/>
      <c r="C144" s="11"/>
      <c r="D144" s="11"/>
      <c r="E144" s="11"/>
      <c r="F144" s="11"/>
      <c r="G144" s="11"/>
    </row>
    <row r="145" spans="1:7">
      <c r="A145" s="11"/>
      <c r="B145" s="11"/>
      <c r="C145" s="11"/>
      <c r="D145" s="11"/>
      <c r="E145" s="11"/>
      <c r="F145" s="11"/>
      <c r="G145" s="11"/>
    </row>
    <row r="146" spans="1:7">
      <c r="A146" s="11"/>
      <c r="B146" s="11"/>
      <c r="C146" s="11"/>
      <c r="D146" s="11"/>
      <c r="E146" s="11"/>
      <c r="F146" s="11"/>
      <c r="G146" s="11"/>
    </row>
    <row r="147" spans="1:7">
      <c r="A147" s="11"/>
      <c r="B147" s="11"/>
      <c r="C147" s="11"/>
      <c r="D147" s="11"/>
      <c r="E147" s="11"/>
      <c r="F147" s="11"/>
      <c r="G147" s="11"/>
    </row>
    <row r="148" spans="1:7">
      <c r="A148" s="11"/>
      <c r="B148" s="11"/>
      <c r="C148" s="11"/>
      <c r="D148" s="11"/>
      <c r="E148" s="11"/>
      <c r="F148" s="11"/>
      <c r="G148" s="11"/>
    </row>
    <row r="149" spans="1:7">
      <c r="A149" s="11"/>
      <c r="B149" s="11"/>
      <c r="C149" s="11"/>
      <c r="D149" s="11"/>
      <c r="E149" s="11"/>
      <c r="F149" s="11"/>
      <c r="G149" s="11"/>
    </row>
    <row r="150" spans="1:7">
      <c r="A150" s="11"/>
      <c r="B150" s="11"/>
      <c r="C150" s="11"/>
      <c r="D150" s="11"/>
      <c r="E150" s="11"/>
      <c r="F150" s="11"/>
      <c r="G150" s="11"/>
    </row>
    <row r="151" spans="1:7">
      <c r="A151" s="11"/>
      <c r="B151" s="11"/>
      <c r="C151" s="11"/>
      <c r="D151" s="11"/>
      <c r="E151" s="11"/>
      <c r="F151" s="11"/>
      <c r="G151" s="11"/>
    </row>
    <row r="152" spans="1:7">
      <c r="A152" s="11"/>
      <c r="B152" s="11"/>
      <c r="C152" s="11"/>
      <c r="D152" s="11"/>
      <c r="E152" s="11"/>
      <c r="F152" s="11"/>
      <c r="G152" s="11"/>
    </row>
    <row r="153" spans="1:7">
      <c r="A153" s="11"/>
      <c r="B153" s="11"/>
      <c r="C153" s="11"/>
      <c r="D153" s="11"/>
      <c r="E153" s="11"/>
      <c r="F153" s="11"/>
      <c r="G153" s="11"/>
    </row>
    <row r="154" spans="1:7">
      <c r="A154" s="11"/>
      <c r="B154" s="11"/>
      <c r="C154" s="11"/>
      <c r="D154" s="11"/>
      <c r="E154" s="11"/>
      <c r="F154" s="11"/>
      <c r="G154" s="11"/>
    </row>
    <row r="155" spans="1:7">
      <c r="A155" s="11"/>
      <c r="B155" s="11"/>
      <c r="C155" s="11"/>
      <c r="D155" s="11"/>
      <c r="E155" s="11"/>
      <c r="F155" s="11"/>
      <c r="G155" s="11"/>
    </row>
    <row r="156" spans="1:7">
      <c r="A156" s="11"/>
      <c r="B156" s="11"/>
      <c r="C156" s="11"/>
      <c r="D156" s="11"/>
      <c r="E156" s="11"/>
      <c r="F156" s="11"/>
      <c r="G156" s="11"/>
    </row>
    <row r="157" spans="1:7">
      <c r="A157" s="11"/>
      <c r="B157" s="11"/>
      <c r="C157" s="11"/>
      <c r="D157" s="11"/>
      <c r="E157" s="11"/>
      <c r="F157" s="11"/>
      <c r="G157" s="11"/>
    </row>
    <row r="158" spans="1:7">
      <c r="A158" s="11"/>
      <c r="B158" s="11"/>
      <c r="C158" s="11"/>
      <c r="D158" s="11"/>
      <c r="E158" s="11"/>
      <c r="F158" s="11"/>
      <c r="G158" s="11"/>
    </row>
    <row r="159" spans="1:7">
      <c r="A159" s="11"/>
      <c r="B159" s="11"/>
      <c r="C159" s="11"/>
      <c r="D159" s="11"/>
      <c r="E159" s="11"/>
      <c r="F159" s="11"/>
      <c r="G159" s="11"/>
    </row>
    <row r="160" spans="1:7">
      <c r="A160" s="11"/>
      <c r="B160" s="11"/>
      <c r="C160" s="11"/>
      <c r="D160" s="11"/>
      <c r="E160" s="11"/>
      <c r="F160" s="11"/>
      <c r="G160" s="11"/>
    </row>
    <row r="161" spans="1:7">
      <c r="A161" s="11"/>
      <c r="B161" s="11"/>
      <c r="C161" s="11"/>
      <c r="D161" s="11"/>
      <c r="E161" s="11"/>
      <c r="F161" s="11"/>
      <c r="G161" s="11"/>
    </row>
    <row r="162" spans="1:7">
      <c r="A162" s="11"/>
      <c r="B162" s="11"/>
      <c r="C162" s="11"/>
      <c r="D162" s="11"/>
      <c r="E162" s="11"/>
      <c r="F162" s="11"/>
      <c r="G162" s="11"/>
    </row>
    <row r="163" spans="1:7">
      <c r="A163" s="11"/>
      <c r="B163" s="11"/>
      <c r="C163" s="11"/>
      <c r="D163" s="11"/>
      <c r="E163" s="11"/>
      <c r="F163" s="11"/>
      <c r="G163" s="11"/>
    </row>
    <row r="164" spans="1:7">
      <c r="A164" s="11"/>
      <c r="B164" s="11"/>
      <c r="C164" s="11"/>
      <c r="D164" s="11"/>
      <c r="E164" s="11"/>
      <c r="F164" s="11"/>
      <c r="G164" s="11"/>
    </row>
    <row r="165" spans="1:7">
      <c r="A165" s="11"/>
      <c r="B165" s="11"/>
      <c r="C165" s="11"/>
      <c r="D165" s="11"/>
      <c r="E165" s="11"/>
      <c r="F165" s="11"/>
      <c r="G165" s="11"/>
    </row>
    <row r="166" spans="1:7">
      <c r="A166" s="11"/>
      <c r="B166" s="11"/>
      <c r="C166" s="11"/>
      <c r="D166" s="11"/>
      <c r="E166" s="11"/>
      <c r="F166" s="11"/>
      <c r="G166" s="11"/>
    </row>
    <row r="167" spans="1:7">
      <c r="A167" s="11"/>
      <c r="B167" s="11"/>
      <c r="C167" s="11"/>
      <c r="D167" s="11"/>
      <c r="E167" s="11"/>
      <c r="F167" s="11"/>
      <c r="G167" s="11"/>
    </row>
    <row r="168" spans="1:7">
      <c r="A168" s="11"/>
      <c r="B168" s="11"/>
      <c r="C168" s="11"/>
      <c r="D168" s="11"/>
      <c r="E168" s="11"/>
      <c r="F168" s="11"/>
      <c r="G168" s="11"/>
    </row>
    <row r="169" spans="1:7">
      <c r="A169" s="11"/>
      <c r="B169" s="11"/>
      <c r="C169" s="11"/>
      <c r="D169" s="11"/>
      <c r="E169" s="11"/>
      <c r="F169" s="11"/>
      <c r="G169" s="11"/>
    </row>
    <row r="170" spans="1:7">
      <c r="A170" s="11"/>
      <c r="B170" s="11"/>
      <c r="C170" s="11"/>
      <c r="D170" s="11"/>
      <c r="E170" s="11"/>
      <c r="F170" s="11"/>
      <c r="G170" s="11"/>
    </row>
    <row r="171" spans="1:7">
      <c r="A171" s="11"/>
      <c r="B171" s="11"/>
      <c r="C171" s="11"/>
      <c r="D171" s="11"/>
      <c r="E171" s="11"/>
      <c r="F171" s="11"/>
      <c r="G171" s="11"/>
    </row>
    <row r="172" spans="1:7">
      <c r="A172" s="11"/>
      <c r="B172" s="11"/>
      <c r="C172" s="11"/>
      <c r="D172" s="11"/>
      <c r="E172" s="11"/>
      <c r="F172" s="11"/>
      <c r="G172" s="11"/>
    </row>
    <row r="173" spans="1:7">
      <c r="A173" s="11"/>
      <c r="B173" s="11"/>
      <c r="C173" s="11"/>
      <c r="D173" s="11"/>
      <c r="E173" s="11"/>
      <c r="F173" s="11"/>
      <c r="G173" s="11"/>
    </row>
    <row r="174" spans="1:7">
      <c r="A174" s="11"/>
      <c r="B174" s="11"/>
      <c r="C174" s="11"/>
      <c r="D174" s="11"/>
      <c r="E174" s="11"/>
      <c r="F174" s="11"/>
      <c r="G174" s="11"/>
    </row>
  </sheetData>
  <mergeCells count="18">
    <mergeCell ref="A11:G11"/>
    <mergeCell ref="A1:G1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2:G32"/>
    <mergeCell ref="A33:G33"/>
    <mergeCell ref="B29:G29"/>
  </mergeCells>
  <hyperlinks>
    <hyperlink ref="B27" r:id="rId1" display="www.statistik-nord.de" xr:uid="{00000000-0004-0000-0200-000000000000}"/>
    <hyperlink ref="B19" r:id="rId2" xr:uid="{00000000-0004-0000-0200-000001000000}"/>
    <hyperlink ref="B24" r:id="rId3" xr:uid="{00000000-0004-0000-0200-000002000000}"/>
    <hyperlink ref="B28" r:id="rId4" xr:uid="{00000000-0004-0000-0200-000003000000}"/>
    <hyperlink ref="B30" r:id="rId5" xr:uid="{00000000-0004-0000-0200-000004000000}"/>
  </hyperlinks>
  <pageMargins left="0.59055118110236227" right="0.59055118110236227" top="0.59055118110236227" bottom="0.59055118110236227" header="0" footer="0.39370078740157483"/>
  <pageSetup paperSize="9" orientation="portrait" r:id="rId6"/>
  <headerFooter scaleWithDoc="0">
    <oddFooter>&amp;L&amp;"Arial, Standard"&amp;8Statistikamt Nord&amp;C&amp;"Arial, Standard"&amp;8&amp;P&amp;R&amp;"Arial, Standard"&amp;8SH.regional Band 1 - 2021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65"/>
  <sheetViews>
    <sheetView view="pageLayout" zoomScaleNormal="100" zoomScaleSheetLayoutView="100" workbookViewId="0">
      <selection sqref="A1:G1"/>
    </sheetView>
  </sheetViews>
  <sheetFormatPr baseColWidth="10" defaultColWidth="10.85546875" defaultRowHeight="12.75"/>
  <cols>
    <col min="1" max="1" width="10.140625" style="21" customWidth="1"/>
    <col min="2" max="6" width="15.28515625" style="10" customWidth="1"/>
    <col min="7" max="7" width="5.42578125" style="22" customWidth="1"/>
    <col min="8" max="37" width="12.140625" style="10" customWidth="1"/>
    <col min="38" max="16384" width="10.85546875" style="10"/>
  </cols>
  <sheetData>
    <row r="1" spans="1:7" s="12" customFormat="1" ht="15.75">
      <c r="A1" s="153" t="s">
        <v>36</v>
      </c>
      <c r="B1" s="153"/>
      <c r="C1" s="153"/>
      <c r="D1" s="153"/>
      <c r="E1" s="153"/>
      <c r="F1" s="153"/>
      <c r="G1" s="153"/>
    </row>
    <row r="2" spans="1:7" s="12" customFormat="1" ht="15.75">
      <c r="A2" s="104"/>
      <c r="B2" s="104"/>
      <c r="C2" s="104"/>
      <c r="D2" s="104"/>
      <c r="E2" s="104"/>
      <c r="F2" s="104"/>
      <c r="G2" s="104"/>
    </row>
    <row r="3" spans="1:7" s="12" customFormat="1">
      <c r="A3" s="20"/>
      <c r="B3" s="20"/>
      <c r="C3" s="20"/>
      <c r="D3" s="20"/>
      <c r="E3" s="20"/>
      <c r="F3" s="155" t="s">
        <v>38</v>
      </c>
      <c r="G3" s="155"/>
    </row>
    <row r="4" spans="1:7" s="12" customFormat="1">
      <c r="A4" s="23" t="s">
        <v>37</v>
      </c>
      <c r="B4" s="23"/>
      <c r="C4" s="23"/>
      <c r="D4" s="23"/>
      <c r="E4" s="23"/>
      <c r="F4" s="24"/>
      <c r="G4" s="24"/>
    </row>
    <row r="5" spans="1:7" s="12" customFormat="1" ht="12.75" customHeight="1">
      <c r="A5" s="24"/>
      <c r="B5" s="13"/>
      <c r="C5" s="13"/>
      <c r="D5" s="13"/>
      <c r="E5" s="13"/>
      <c r="F5" s="13"/>
      <c r="G5" s="25"/>
    </row>
    <row r="6" spans="1:7" s="12" customFormat="1" ht="19.7" customHeight="1">
      <c r="A6" s="105" t="s">
        <v>39</v>
      </c>
      <c r="B6" s="154" t="s">
        <v>152</v>
      </c>
      <c r="C6" s="154"/>
      <c r="D6" s="154"/>
      <c r="E6" s="154"/>
      <c r="F6" s="154"/>
      <c r="G6" s="106" t="s">
        <v>115</v>
      </c>
    </row>
    <row r="7" spans="1:7" s="21" customFormat="1" ht="12.75" customHeight="1">
      <c r="A7" s="107"/>
      <c r="B7" s="107"/>
      <c r="C7" s="107"/>
      <c r="D7" s="107"/>
      <c r="E7" s="107"/>
      <c r="F7" s="107"/>
      <c r="G7" s="108"/>
    </row>
    <row r="8" spans="1:7" s="12" customFormat="1" ht="19.7" customHeight="1">
      <c r="A8" s="105" t="s">
        <v>40</v>
      </c>
      <c r="B8" s="154" t="s">
        <v>153</v>
      </c>
      <c r="C8" s="154"/>
      <c r="D8" s="154"/>
      <c r="E8" s="154"/>
      <c r="F8" s="154"/>
      <c r="G8" s="106" t="s">
        <v>135</v>
      </c>
    </row>
    <row r="9" spans="1:7" s="12" customFormat="1" ht="12.75" customHeight="1">
      <c r="A9" s="107"/>
      <c r="B9" s="107"/>
      <c r="C9" s="107"/>
      <c r="D9" s="107"/>
      <c r="E9" s="107"/>
      <c r="F9" s="107"/>
      <c r="G9" s="108"/>
    </row>
    <row r="10" spans="1:7" s="12" customFormat="1" ht="19.7" customHeight="1">
      <c r="A10" s="105" t="s">
        <v>41</v>
      </c>
      <c r="B10" s="154" t="s">
        <v>154</v>
      </c>
      <c r="C10" s="154"/>
      <c r="D10" s="154"/>
      <c r="E10" s="154"/>
      <c r="F10" s="154"/>
      <c r="G10" s="106" t="s">
        <v>136</v>
      </c>
    </row>
    <row r="11" spans="1:7" s="12" customFormat="1" ht="12.75" customHeight="1">
      <c r="A11" s="107"/>
      <c r="B11" s="107"/>
      <c r="C11" s="107"/>
      <c r="D11" s="107"/>
      <c r="E11" s="107"/>
      <c r="F11" s="107"/>
      <c r="G11" s="108"/>
    </row>
    <row r="12" spans="1:7" s="12" customFormat="1" ht="19.7" customHeight="1">
      <c r="A12" s="105" t="s">
        <v>114</v>
      </c>
      <c r="B12" s="154" t="s">
        <v>155</v>
      </c>
      <c r="C12" s="154"/>
      <c r="D12" s="154"/>
      <c r="E12" s="154"/>
      <c r="F12" s="154"/>
      <c r="G12" s="106" t="s">
        <v>137</v>
      </c>
    </row>
    <row r="13" spans="1:7" s="12" customFormat="1" ht="12.75" customHeight="1">
      <c r="A13" s="26"/>
      <c r="B13" s="26"/>
      <c r="C13" s="26"/>
      <c r="D13" s="26"/>
      <c r="E13" s="26"/>
      <c r="F13" s="26"/>
      <c r="G13" s="27"/>
    </row>
    <row r="14" spans="1:7" s="58" customFormat="1" ht="12.75" customHeight="1">
      <c r="A14" s="26"/>
      <c r="B14" s="26"/>
      <c r="C14" s="26"/>
      <c r="D14" s="26"/>
      <c r="E14" s="26"/>
      <c r="F14" s="26"/>
      <c r="G14" s="27"/>
    </row>
    <row r="15" spans="1:7" s="12" customFormat="1" ht="12.75" customHeight="1">
      <c r="A15" s="92"/>
      <c r="B15" s="91"/>
      <c r="C15" s="91"/>
      <c r="D15" s="91"/>
      <c r="E15" s="91"/>
      <c r="F15" s="91"/>
      <c r="G15" s="91"/>
    </row>
    <row r="16" spans="1:7" s="12" customFormat="1" ht="12.75" customHeight="1">
      <c r="A16" s="92"/>
      <c r="B16" s="91"/>
      <c r="C16" s="91"/>
      <c r="D16" s="91"/>
      <c r="E16" s="91"/>
      <c r="F16" s="91"/>
      <c r="G16" s="91"/>
    </row>
    <row r="17" spans="1:7" s="12" customFormat="1" ht="12.75" customHeight="1">
      <c r="A17" s="99"/>
      <c r="B17" s="156"/>
      <c r="C17" s="156"/>
      <c r="D17" s="156"/>
      <c r="E17" s="156"/>
      <c r="F17" s="156"/>
      <c r="G17" s="100"/>
    </row>
    <row r="18" spans="1:7" s="12" customFormat="1" ht="12.75" customHeight="1">
      <c r="A18" s="99"/>
      <c r="B18" s="99"/>
      <c r="C18" s="99"/>
      <c r="D18" s="99"/>
      <c r="E18" s="99"/>
      <c r="F18" s="99"/>
      <c r="G18" s="100"/>
    </row>
    <row r="19" spans="1:7" s="12" customFormat="1" ht="12.75" customHeight="1">
      <c r="A19" s="99"/>
      <c r="B19" s="156"/>
      <c r="C19" s="156"/>
      <c r="D19" s="156"/>
      <c r="E19" s="156"/>
      <c r="F19" s="156"/>
      <c r="G19" s="100"/>
    </row>
    <row r="20" spans="1:7" s="12" customFormat="1" ht="12.75" customHeight="1">
      <c r="A20" s="99"/>
      <c r="B20" s="99"/>
      <c r="C20" s="99"/>
      <c r="D20" s="99"/>
      <c r="E20" s="99"/>
      <c r="F20" s="99"/>
      <c r="G20" s="100"/>
    </row>
    <row r="21" spans="1:7" s="12" customFormat="1" ht="12.75" customHeight="1">
      <c r="A21" s="99"/>
      <c r="B21" s="156"/>
      <c r="C21" s="156"/>
      <c r="D21" s="156"/>
      <c r="E21" s="156"/>
      <c r="F21" s="156"/>
      <c r="G21" s="100"/>
    </row>
    <row r="22" spans="1:7" s="12" customFormat="1" ht="12.75" customHeight="1">
      <c r="A22" s="99"/>
      <c r="B22" s="99"/>
      <c r="C22" s="99"/>
      <c r="D22" s="99"/>
      <c r="E22" s="99"/>
      <c r="F22" s="99"/>
      <c r="G22" s="100"/>
    </row>
    <row r="23" spans="1:7" s="12" customFormat="1" ht="12.75" customHeight="1">
      <c r="A23" s="99"/>
      <c r="B23" s="156"/>
      <c r="C23" s="156"/>
      <c r="D23" s="156"/>
      <c r="E23" s="156"/>
      <c r="F23" s="156"/>
      <c r="G23" s="100"/>
    </row>
    <row r="24" spans="1:7" s="12" customFormat="1" ht="12.75" customHeight="1">
      <c r="A24" s="99"/>
      <c r="B24" s="99"/>
      <c r="C24" s="99"/>
      <c r="D24" s="99"/>
      <c r="E24" s="99"/>
      <c r="F24" s="99"/>
      <c r="G24" s="100"/>
    </row>
    <row r="25" spans="1:7" s="12" customFormat="1" ht="12.75" customHeight="1">
      <c r="A25" s="99"/>
      <c r="B25" s="156"/>
      <c r="C25" s="156"/>
      <c r="D25" s="156"/>
      <c r="E25" s="156"/>
      <c r="F25" s="156"/>
      <c r="G25" s="100"/>
    </row>
    <row r="26" spans="1:7" s="12" customFormat="1" ht="12.75" customHeight="1">
      <c r="A26" s="101"/>
      <c r="B26" s="102"/>
      <c r="C26" s="99"/>
      <c r="D26" s="99"/>
      <c r="E26" s="99"/>
      <c r="F26" s="99"/>
      <c r="G26" s="100"/>
    </row>
    <row r="27" spans="1:7" s="12" customFormat="1" ht="12.75" customHeight="1">
      <c r="A27" s="99"/>
      <c r="B27" s="156"/>
      <c r="C27" s="156"/>
      <c r="D27" s="156"/>
      <c r="E27" s="156"/>
      <c r="F27" s="156"/>
      <c r="G27" s="100"/>
    </row>
    <row r="28" spans="1:7" s="12" customFormat="1" ht="12.75" customHeight="1">
      <c r="A28" s="102"/>
      <c r="B28" s="102"/>
      <c r="C28" s="99"/>
      <c r="D28" s="99"/>
      <c r="E28" s="99"/>
      <c r="F28" s="99"/>
      <c r="G28" s="100"/>
    </row>
    <row r="29" spans="1:7" s="12" customFormat="1" ht="12.75" customHeight="1">
      <c r="A29" s="99"/>
      <c r="B29" s="156"/>
      <c r="C29" s="156"/>
      <c r="D29" s="156"/>
      <c r="E29" s="156"/>
      <c r="F29" s="156"/>
      <c r="G29" s="100"/>
    </row>
    <row r="30" spans="1:7" s="12" customFormat="1" ht="12.75" customHeight="1">
      <c r="A30" s="102"/>
      <c r="B30" s="102"/>
      <c r="C30" s="99"/>
      <c r="D30" s="99"/>
      <c r="E30" s="99"/>
      <c r="F30" s="99"/>
      <c r="G30" s="100"/>
    </row>
    <row r="31" spans="1:7" s="12" customFormat="1" ht="12.75" customHeight="1">
      <c r="A31" s="99"/>
      <c r="B31" s="156"/>
      <c r="C31" s="156"/>
      <c r="D31" s="156"/>
      <c r="E31" s="156"/>
      <c r="F31" s="156"/>
      <c r="G31" s="100"/>
    </row>
    <row r="32" spans="1:7" s="12" customFormat="1" ht="12.75" customHeight="1">
      <c r="A32" s="102"/>
      <c r="B32" s="102"/>
      <c r="C32" s="99"/>
      <c r="D32" s="99"/>
      <c r="E32" s="99"/>
      <c r="F32" s="99"/>
      <c r="G32" s="100"/>
    </row>
    <row r="33" spans="1:7" s="12" customFormat="1" ht="12.75" customHeight="1">
      <c r="A33" s="99"/>
      <c r="B33" s="156"/>
      <c r="C33" s="156"/>
      <c r="D33" s="156"/>
      <c r="E33" s="156"/>
      <c r="F33" s="156"/>
      <c r="G33" s="100"/>
    </row>
    <row r="34" spans="1:7" s="12" customFormat="1" ht="12.75" customHeight="1">
      <c r="A34" s="102"/>
      <c r="B34" s="102"/>
      <c r="C34" s="99"/>
      <c r="D34" s="99"/>
      <c r="E34" s="99"/>
      <c r="F34" s="99"/>
      <c r="G34" s="100"/>
    </row>
    <row r="35" spans="1:7" s="12" customFormat="1" ht="12.75" customHeight="1">
      <c r="A35" s="99"/>
      <c r="B35" s="156"/>
      <c r="C35" s="156"/>
      <c r="D35" s="156"/>
      <c r="E35" s="156"/>
      <c r="F35" s="156"/>
      <c r="G35" s="100"/>
    </row>
    <row r="36" spans="1:7" s="12" customFormat="1" ht="12.75" customHeight="1">
      <c r="A36" s="99"/>
      <c r="B36" s="99"/>
      <c r="C36" s="99"/>
      <c r="D36" s="99"/>
      <c r="E36" s="99"/>
      <c r="F36" s="99"/>
      <c r="G36" s="100"/>
    </row>
    <row r="37" spans="1:7" s="12" customFormat="1" ht="12.75" customHeight="1">
      <c r="A37" s="99"/>
      <c r="B37" s="156"/>
      <c r="C37" s="156"/>
      <c r="D37" s="156"/>
      <c r="E37" s="156"/>
      <c r="F37" s="156"/>
      <c r="G37" s="100"/>
    </row>
    <row r="38" spans="1:7" s="12" customFormat="1" ht="12.75" customHeight="1">
      <c r="A38" s="99"/>
      <c r="B38" s="99"/>
      <c r="C38" s="99"/>
      <c r="D38" s="99"/>
      <c r="E38" s="99"/>
      <c r="F38" s="99"/>
      <c r="G38" s="100"/>
    </row>
    <row r="39" spans="1:7" s="12" customFormat="1" ht="12.75" customHeight="1">
      <c r="A39" s="99"/>
      <c r="B39" s="156"/>
      <c r="C39" s="156"/>
      <c r="D39" s="156"/>
      <c r="E39" s="156"/>
      <c r="F39" s="156"/>
      <c r="G39" s="100"/>
    </row>
    <row r="40" spans="1:7" s="12" customFormat="1" ht="12.75" customHeight="1">
      <c r="A40" s="99"/>
      <c r="B40" s="99"/>
      <c r="C40" s="99"/>
      <c r="D40" s="99"/>
      <c r="E40" s="99"/>
      <c r="F40" s="99"/>
      <c r="G40" s="100"/>
    </row>
    <row r="41" spans="1:7" s="12" customFormat="1" ht="12.75" customHeight="1">
      <c r="A41" s="99"/>
      <c r="B41" s="156"/>
      <c r="C41" s="156"/>
      <c r="D41" s="156"/>
      <c r="E41" s="156"/>
      <c r="F41" s="156"/>
      <c r="G41" s="100"/>
    </row>
    <row r="42" spans="1:7" s="12" customFormat="1" ht="12.75" customHeight="1">
      <c r="A42" s="99"/>
      <c r="B42" s="99"/>
      <c r="C42" s="99"/>
      <c r="D42" s="99"/>
      <c r="E42" s="99"/>
      <c r="F42" s="99"/>
      <c r="G42" s="100"/>
    </row>
    <row r="43" spans="1:7" s="12" customFormat="1" ht="12.75" customHeight="1">
      <c r="A43" s="99"/>
      <c r="B43" s="156"/>
      <c r="C43" s="156"/>
      <c r="D43" s="156"/>
      <c r="E43" s="156"/>
      <c r="F43" s="156"/>
      <c r="G43" s="100"/>
    </row>
    <row r="44" spans="1:7" s="12" customFormat="1" ht="12.75" customHeight="1">
      <c r="A44" s="99"/>
      <c r="B44" s="103"/>
      <c r="C44" s="103"/>
      <c r="D44" s="103"/>
      <c r="E44" s="103"/>
      <c r="F44" s="103"/>
      <c r="G44" s="100"/>
    </row>
    <row r="45" spans="1:7" s="12" customFormat="1" ht="12.75" customHeight="1">
      <c r="A45" s="99"/>
      <c r="B45" s="156"/>
      <c r="C45" s="156"/>
      <c r="D45" s="156"/>
      <c r="E45" s="156"/>
      <c r="F45" s="156"/>
      <c r="G45" s="100"/>
    </row>
    <row r="46" spans="1:7" ht="12.75" customHeight="1">
      <c r="A46" s="99"/>
      <c r="B46" s="103"/>
      <c r="C46" s="103"/>
      <c r="D46" s="103"/>
      <c r="E46" s="103"/>
      <c r="F46" s="103"/>
      <c r="G46" s="100"/>
    </row>
    <row r="47" spans="1:7" ht="12.75" customHeight="1">
      <c r="A47" s="99"/>
      <c r="B47" s="156"/>
      <c r="C47" s="156"/>
      <c r="D47" s="156"/>
      <c r="E47" s="156"/>
      <c r="F47" s="156"/>
      <c r="G47" s="100"/>
    </row>
    <row r="48" spans="1:7">
      <c r="A48" s="99"/>
      <c r="B48" s="103"/>
      <c r="C48" s="103"/>
      <c r="D48" s="103"/>
      <c r="E48" s="103"/>
      <c r="F48" s="103"/>
      <c r="G48" s="100"/>
    </row>
    <row r="49" spans="1:7">
      <c r="A49" s="99"/>
      <c r="B49" s="103"/>
      <c r="C49" s="103"/>
      <c r="D49" s="103"/>
      <c r="E49" s="103"/>
      <c r="F49" s="103"/>
      <c r="G49" s="100"/>
    </row>
    <row r="50" spans="1:7">
      <c r="A50" s="99"/>
      <c r="B50" s="103"/>
      <c r="C50" s="103"/>
      <c r="D50" s="103"/>
      <c r="E50" s="103"/>
      <c r="F50" s="103"/>
      <c r="G50" s="100"/>
    </row>
    <row r="51" spans="1:7">
      <c r="A51" s="26"/>
      <c r="B51" s="28"/>
      <c r="C51" s="28"/>
      <c r="D51" s="28"/>
      <c r="E51" s="28"/>
      <c r="F51" s="28"/>
      <c r="G51" s="27"/>
    </row>
    <row r="52" spans="1:7">
      <c r="A52" s="26"/>
      <c r="B52" s="28"/>
      <c r="C52" s="28"/>
      <c r="D52" s="28"/>
      <c r="E52" s="28"/>
      <c r="F52" s="28"/>
      <c r="G52" s="27"/>
    </row>
    <row r="53" spans="1:7">
      <c r="A53" s="26"/>
      <c r="B53" s="28"/>
      <c r="C53" s="28"/>
      <c r="D53" s="28"/>
      <c r="E53" s="28"/>
      <c r="F53" s="28"/>
      <c r="G53" s="27"/>
    </row>
    <row r="54" spans="1:7">
      <c r="A54" s="26"/>
      <c r="B54" s="28"/>
      <c r="C54" s="28"/>
      <c r="D54" s="28"/>
      <c r="E54" s="28"/>
      <c r="F54" s="28"/>
      <c r="G54" s="27"/>
    </row>
    <row r="55" spans="1:7">
      <c r="A55" s="26"/>
      <c r="B55" s="28"/>
      <c r="C55" s="28"/>
      <c r="D55" s="28"/>
      <c r="E55" s="28"/>
      <c r="F55" s="28"/>
      <c r="G55" s="27"/>
    </row>
    <row r="56" spans="1:7">
      <c r="A56" s="26"/>
      <c r="B56" s="28"/>
      <c r="C56" s="28"/>
      <c r="D56" s="28"/>
      <c r="E56" s="28"/>
      <c r="F56" s="28"/>
      <c r="G56" s="27"/>
    </row>
    <row r="57" spans="1:7">
      <c r="A57" s="26"/>
      <c r="B57" s="28"/>
      <c r="C57" s="28"/>
      <c r="D57" s="28"/>
      <c r="E57" s="28"/>
      <c r="F57" s="28"/>
      <c r="G57" s="27"/>
    </row>
    <row r="58" spans="1:7">
      <c r="A58" s="26"/>
      <c r="B58" s="28"/>
      <c r="C58" s="28"/>
      <c r="D58" s="28"/>
      <c r="E58" s="28"/>
      <c r="F58" s="28"/>
      <c r="G58" s="27"/>
    </row>
    <row r="59" spans="1:7">
      <c r="A59" s="26"/>
      <c r="B59" s="28"/>
      <c r="C59" s="28"/>
      <c r="D59" s="28"/>
      <c r="E59" s="28"/>
      <c r="F59" s="28"/>
      <c r="G59" s="27"/>
    </row>
    <row r="60" spans="1:7">
      <c r="A60" s="26"/>
      <c r="B60" s="28"/>
      <c r="C60" s="28"/>
      <c r="D60" s="28"/>
      <c r="E60" s="28"/>
      <c r="F60" s="28"/>
      <c r="G60" s="27"/>
    </row>
    <row r="61" spans="1:7">
      <c r="A61" s="26"/>
      <c r="B61" s="28"/>
      <c r="C61" s="28"/>
      <c r="D61" s="28"/>
      <c r="E61" s="28"/>
      <c r="F61" s="28"/>
      <c r="G61" s="27"/>
    </row>
    <row r="62" spans="1:7">
      <c r="A62" s="26"/>
      <c r="B62" s="28"/>
      <c r="C62" s="28"/>
      <c r="D62" s="28"/>
      <c r="E62" s="28"/>
      <c r="F62" s="28"/>
      <c r="G62" s="27"/>
    </row>
    <row r="63" spans="1:7">
      <c r="A63" s="26"/>
      <c r="B63" s="28"/>
      <c r="C63" s="28"/>
      <c r="D63" s="28"/>
      <c r="E63" s="28"/>
      <c r="F63" s="28"/>
      <c r="G63" s="27"/>
    </row>
    <row r="64" spans="1:7">
      <c r="A64" s="26"/>
      <c r="B64" s="28"/>
      <c r="C64" s="28"/>
      <c r="D64" s="28"/>
      <c r="E64" s="28"/>
      <c r="F64" s="28"/>
      <c r="G64" s="27"/>
    </row>
    <row r="65" spans="1:7">
      <c r="A65" s="26"/>
      <c r="B65" s="28"/>
      <c r="C65" s="28"/>
      <c r="D65" s="28"/>
      <c r="E65" s="28"/>
      <c r="F65" s="28"/>
      <c r="G65" s="27"/>
    </row>
    <row r="66" spans="1:7">
      <c r="A66" s="26"/>
      <c r="B66" s="28"/>
      <c r="C66" s="28"/>
      <c r="D66" s="28"/>
      <c r="E66" s="28"/>
      <c r="F66" s="28"/>
      <c r="G66" s="27"/>
    </row>
    <row r="67" spans="1:7">
      <c r="A67" s="26"/>
      <c r="B67" s="28"/>
      <c r="C67" s="28"/>
      <c r="D67" s="28"/>
      <c r="E67" s="28"/>
      <c r="F67" s="28"/>
      <c r="G67" s="27"/>
    </row>
    <row r="68" spans="1:7">
      <c r="A68" s="26"/>
      <c r="B68" s="28"/>
      <c r="C68" s="28"/>
      <c r="D68" s="28"/>
      <c r="E68" s="28"/>
      <c r="F68" s="28"/>
      <c r="G68" s="27"/>
    </row>
    <row r="69" spans="1:7">
      <c r="A69" s="26"/>
      <c r="B69" s="28"/>
      <c r="C69" s="28"/>
      <c r="D69" s="28"/>
      <c r="E69" s="28"/>
      <c r="F69" s="28"/>
      <c r="G69" s="27"/>
    </row>
    <row r="70" spans="1:7">
      <c r="A70" s="26"/>
      <c r="B70" s="28"/>
      <c r="C70" s="28"/>
      <c r="D70" s="28"/>
      <c r="E70" s="28"/>
      <c r="F70" s="28"/>
      <c r="G70" s="27"/>
    </row>
    <row r="71" spans="1:7">
      <c r="A71" s="26"/>
      <c r="B71" s="28"/>
      <c r="C71" s="28"/>
      <c r="D71" s="28"/>
      <c r="E71" s="28"/>
      <c r="F71" s="28"/>
      <c r="G71" s="27"/>
    </row>
    <row r="72" spans="1:7">
      <c r="A72" s="26"/>
      <c r="B72" s="28"/>
      <c r="C72" s="28"/>
      <c r="D72" s="28"/>
      <c r="E72" s="28"/>
      <c r="F72" s="28"/>
      <c r="G72" s="27"/>
    </row>
    <row r="73" spans="1:7">
      <c r="A73" s="26"/>
      <c r="B73" s="28"/>
      <c r="C73" s="28"/>
      <c r="D73" s="28"/>
      <c r="E73" s="28"/>
      <c r="F73" s="28"/>
      <c r="G73" s="27"/>
    </row>
    <row r="74" spans="1:7">
      <c r="A74" s="26"/>
      <c r="B74" s="28"/>
      <c r="C74" s="28"/>
      <c r="D74" s="28"/>
      <c r="E74" s="28"/>
      <c r="F74" s="28"/>
      <c r="G74" s="27"/>
    </row>
    <row r="75" spans="1:7">
      <c r="A75" s="26"/>
      <c r="B75" s="28"/>
      <c r="C75" s="28"/>
      <c r="D75" s="28"/>
      <c r="E75" s="28"/>
      <c r="F75" s="28"/>
      <c r="G75" s="27"/>
    </row>
    <row r="76" spans="1:7">
      <c r="A76" s="26"/>
      <c r="B76" s="28"/>
      <c r="C76" s="28"/>
      <c r="D76" s="28"/>
      <c r="E76" s="28"/>
      <c r="F76" s="28"/>
      <c r="G76" s="27"/>
    </row>
    <row r="77" spans="1:7">
      <c r="A77" s="26"/>
      <c r="B77" s="28"/>
      <c r="C77" s="28"/>
      <c r="D77" s="28"/>
      <c r="E77" s="28"/>
      <c r="F77" s="28"/>
      <c r="G77" s="27"/>
    </row>
    <row r="78" spans="1:7">
      <c r="A78" s="26"/>
      <c r="B78" s="28"/>
      <c r="C78" s="28"/>
      <c r="D78" s="28"/>
      <c r="E78" s="28"/>
      <c r="F78" s="28"/>
      <c r="G78" s="27"/>
    </row>
    <row r="79" spans="1:7">
      <c r="A79" s="26"/>
      <c r="B79" s="28"/>
      <c r="C79" s="28"/>
      <c r="D79" s="28"/>
      <c r="E79" s="28"/>
      <c r="F79" s="28"/>
      <c r="G79" s="27"/>
    </row>
    <row r="80" spans="1:7">
      <c r="A80" s="26"/>
      <c r="B80" s="28"/>
      <c r="C80" s="28"/>
      <c r="D80" s="28"/>
      <c r="E80" s="28"/>
      <c r="F80" s="28"/>
      <c r="G80" s="27"/>
    </row>
    <row r="81" spans="1:7">
      <c r="A81" s="26"/>
      <c r="B81" s="28"/>
      <c r="C81" s="28"/>
      <c r="D81" s="28"/>
      <c r="E81" s="28"/>
      <c r="F81" s="28"/>
      <c r="G81" s="27"/>
    </row>
    <row r="82" spans="1:7">
      <c r="A82" s="26"/>
      <c r="B82" s="28"/>
      <c r="C82" s="28"/>
      <c r="D82" s="28"/>
      <c r="E82" s="28"/>
      <c r="F82" s="28"/>
      <c r="G82" s="27"/>
    </row>
    <row r="83" spans="1:7">
      <c r="A83" s="26"/>
      <c r="B83" s="28"/>
      <c r="C83" s="28"/>
      <c r="D83" s="28"/>
      <c r="E83" s="28"/>
      <c r="F83" s="28"/>
      <c r="G83" s="27"/>
    </row>
    <row r="84" spans="1:7">
      <c r="A84" s="26"/>
      <c r="B84" s="28"/>
      <c r="C84" s="28"/>
      <c r="D84" s="28"/>
      <c r="E84" s="28"/>
      <c r="F84" s="28"/>
      <c r="G84" s="27"/>
    </row>
    <row r="85" spans="1:7">
      <c r="A85" s="26"/>
      <c r="B85" s="28"/>
      <c r="C85" s="28"/>
      <c r="D85" s="28"/>
      <c r="E85" s="28"/>
      <c r="F85" s="28"/>
      <c r="G85" s="27"/>
    </row>
    <row r="86" spans="1:7">
      <c r="A86" s="26"/>
      <c r="B86" s="28"/>
      <c r="C86" s="28"/>
      <c r="D86" s="28"/>
      <c r="E86" s="28"/>
      <c r="F86" s="28"/>
      <c r="G86" s="27"/>
    </row>
    <row r="87" spans="1:7">
      <c r="A87" s="26"/>
      <c r="B87" s="28"/>
      <c r="C87" s="28"/>
      <c r="D87" s="28"/>
      <c r="E87" s="28"/>
      <c r="F87" s="28"/>
      <c r="G87" s="27"/>
    </row>
    <row r="88" spans="1:7">
      <c r="A88" s="26"/>
      <c r="B88" s="28"/>
      <c r="C88" s="28"/>
      <c r="D88" s="28"/>
      <c r="E88" s="28"/>
      <c r="F88" s="28"/>
      <c r="G88" s="27"/>
    </row>
    <row r="89" spans="1:7">
      <c r="A89" s="26"/>
      <c r="B89" s="28"/>
      <c r="C89" s="28"/>
      <c r="D89" s="28"/>
      <c r="E89" s="28"/>
      <c r="F89" s="28"/>
      <c r="G89" s="27"/>
    </row>
    <row r="90" spans="1:7">
      <c r="A90" s="26"/>
      <c r="B90" s="28"/>
      <c r="C90" s="28"/>
      <c r="D90" s="28"/>
      <c r="E90" s="28"/>
      <c r="F90" s="28"/>
      <c r="G90" s="27"/>
    </row>
    <row r="91" spans="1:7">
      <c r="B91" s="29"/>
      <c r="C91" s="29"/>
      <c r="D91" s="29"/>
      <c r="E91" s="29"/>
      <c r="F91" s="29"/>
    </row>
    <row r="92" spans="1:7">
      <c r="B92" s="29"/>
      <c r="C92" s="29"/>
      <c r="D92" s="29"/>
      <c r="E92" s="29"/>
      <c r="F92" s="29"/>
    </row>
    <row r="93" spans="1:7">
      <c r="B93" s="29"/>
      <c r="C93" s="29"/>
      <c r="D93" s="29"/>
      <c r="E93" s="29"/>
      <c r="F93" s="29"/>
    </row>
    <row r="94" spans="1:7">
      <c r="B94" s="29"/>
      <c r="C94" s="29"/>
      <c r="D94" s="29"/>
      <c r="E94" s="29"/>
      <c r="F94" s="29"/>
    </row>
    <row r="95" spans="1:7">
      <c r="B95" s="29"/>
      <c r="C95" s="29"/>
      <c r="D95" s="29"/>
      <c r="E95" s="29"/>
      <c r="F95" s="29"/>
    </row>
    <row r="96" spans="1:7">
      <c r="B96" s="29"/>
      <c r="C96" s="29"/>
      <c r="D96" s="29"/>
      <c r="E96" s="29"/>
      <c r="F96" s="29"/>
    </row>
    <row r="97" spans="1:7">
      <c r="B97" s="29"/>
      <c r="C97" s="29"/>
      <c r="D97" s="29"/>
      <c r="E97" s="29"/>
      <c r="F97" s="29"/>
    </row>
    <row r="98" spans="1:7">
      <c r="B98" s="29"/>
      <c r="C98" s="29"/>
      <c r="D98" s="29"/>
      <c r="E98" s="29"/>
      <c r="F98" s="29"/>
    </row>
    <row r="99" spans="1:7">
      <c r="B99" s="29"/>
      <c r="C99" s="29"/>
      <c r="D99" s="29"/>
      <c r="E99" s="29"/>
      <c r="F99" s="29"/>
    </row>
    <row r="100" spans="1:7">
      <c r="B100" s="29"/>
      <c r="C100" s="29"/>
      <c r="D100" s="29"/>
      <c r="E100" s="29"/>
      <c r="F100" s="29"/>
    </row>
    <row r="101" spans="1:7">
      <c r="B101" s="29"/>
      <c r="C101" s="29"/>
      <c r="D101" s="29"/>
      <c r="E101" s="29"/>
      <c r="F101" s="29"/>
    </row>
    <row r="102" spans="1:7">
      <c r="B102" s="29"/>
      <c r="C102" s="29"/>
      <c r="D102" s="29"/>
      <c r="E102" s="29"/>
      <c r="F102" s="29"/>
    </row>
    <row r="103" spans="1:7">
      <c r="A103" s="10"/>
      <c r="B103" s="29"/>
      <c r="C103" s="29"/>
      <c r="D103" s="29"/>
      <c r="E103" s="29"/>
      <c r="F103" s="29"/>
      <c r="G103" s="10"/>
    </row>
    <row r="104" spans="1:7">
      <c r="A104" s="10"/>
      <c r="B104" s="29"/>
      <c r="C104" s="29"/>
      <c r="D104" s="29"/>
      <c r="E104" s="29"/>
      <c r="F104" s="29"/>
      <c r="G104" s="10"/>
    </row>
    <row r="105" spans="1:7">
      <c r="A105" s="10"/>
      <c r="B105" s="29"/>
      <c r="C105" s="29"/>
      <c r="D105" s="29"/>
      <c r="E105" s="29"/>
      <c r="F105" s="29"/>
      <c r="G105" s="10"/>
    </row>
    <row r="106" spans="1:7">
      <c r="A106" s="10"/>
      <c r="B106" s="29"/>
      <c r="C106" s="29"/>
      <c r="D106" s="29"/>
      <c r="E106" s="29"/>
      <c r="F106" s="29"/>
      <c r="G106" s="10"/>
    </row>
    <row r="107" spans="1:7">
      <c r="A107" s="10"/>
      <c r="B107" s="29"/>
      <c r="C107" s="29"/>
      <c r="D107" s="29"/>
      <c r="E107" s="29"/>
      <c r="F107" s="29"/>
      <c r="G107" s="10"/>
    </row>
    <row r="108" spans="1:7">
      <c r="A108" s="10"/>
      <c r="B108" s="29"/>
      <c r="C108" s="29"/>
      <c r="D108" s="29"/>
      <c r="E108" s="29"/>
      <c r="F108" s="29"/>
      <c r="G108" s="10"/>
    </row>
    <row r="109" spans="1:7">
      <c r="A109" s="10"/>
      <c r="B109" s="29"/>
      <c r="C109" s="29"/>
      <c r="D109" s="29"/>
      <c r="E109" s="29"/>
      <c r="F109" s="29"/>
      <c r="G109" s="10"/>
    </row>
    <row r="110" spans="1:7">
      <c r="A110" s="10"/>
      <c r="B110" s="29"/>
      <c r="C110" s="29"/>
      <c r="D110" s="29"/>
      <c r="E110" s="29"/>
      <c r="F110" s="29"/>
      <c r="G110" s="10"/>
    </row>
    <row r="111" spans="1:7">
      <c r="A111" s="10"/>
      <c r="B111" s="29"/>
      <c r="C111" s="29"/>
      <c r="D111" s="29"/>
      <c r="E111" s="29"/>
      <c r="F111" s="29"/>
      <c r="G111" s="10"/>
    </row>
    <row r="112" spans="1:7">
      <c r="A112" s="10"/>
      <c r="B112" s="29"/>
      <c r="C112" s="29"/>
      <c r="D112" s="29"/>
      <c r="E112" s="29"/>
      <c r="F112" s="29"/>
      <c r="G112" s="10"/>
    </row>
    <row r="113" spans="1:7">
      <c r="A113" s="10"/>
      <c r="B113" s="29"/>
      <c r="C113" s="29"/>
      <c r="D113" s="29"/>
      <c r="E113" s="29"/>
      <c r="F113" s="29"/>
      <c r="G113" s="10"/>
    </row>
    <row r="114" spans="1:7">
      <c r="A114" s="10"/>
      <c r="B114" s="29"/>
      <c r="C114" s="29"/>
      <c r="D114" s="29"/>
      <c r="E114" s="29"/>
      <c r="F114" s="29"/>
      <c r="G114" s="10"/>
    </row>
    <row r="115" spans="1:7">
      <c r="A115" s="10"/>
      <c r="B115" s="29"/>
      <c r="C115" s="29"/>
      <c r="D115" s="29"/>
      <c r="E115" s="29"/>
      <c r="F115" s="29"/>
      <c r="G115" s="10"/>
    </row>
    <row r="116" spans="1:7">
      <c r="A116" s="10"/>
      <c r="B116" s="29"/>
      <c r="C116" s="29"/>
      <c r="D116" s="29"/>
      <c r="E116" s="29"/>
      <c r="F116" s="29"/>
      <c r="G116" s="10"/>
    </row>
    <row r="117" spans="1:7">
      <c r="A117" s="10"/>
      <c r="B117" s="29"/>
      <c r="C117" s="29"/>
      <c r="D117" s="29"/>
      <c r="E117" s="29"/>
      <c r="F117" s="29"/>
      <c r="G117" s="10"/>
    </row>
    <row r="118" spans="1:7">
      <c r="A118" s="10"/>
      <c r="B118" s="29"/>
      <c r="C118" s="29"/>
      <c r="D118" s="29"/>
      <c r="E118" s="29"/>
      <c r="F118" s="29"/>
      <c r="G118" s="10"/>
    </row>
    <row r="119" spans="1:7">
      <c r="A119" s="10"/>
      <c r="B119" s="29"/>
      <c r="C119" s="29"/>
      <c r="D119" s="29"/>
      <c r="E119" s="29"/>
      <c r="F119" s="29"/>
      <c r="G119" s="10"/>
    </row>
    <row r="120" spans="1:7">
      <c r="A120" s="10"/>
      <c r="B120" s="29"/>
      <c r="C120" s="29"/>
      <c r="D120" s="29"/>
      <c r="E120" s="29"/>
      <c r="F120" s="29"/>
      <c r="G120" s="10"/>
    </row>
    <row r="121" spans="1:7">
      <c r="A121" s="10"/>
      <c r="B121" s="29"/>
      <c r="C121" s="29"/>
      <c r="D121" s="29"/>
      <c r="E121" s="29"/>
      <c r="F121" s="29"/>
      <c r="G121" s="10"/>
    </row>
    <row r="122" spans="1:7">
      <c r="A122" s="10"/>
      <c r="B122" s="29"/>
      <c r="C122" s="29"/>
      <c r="D122" s="29"/>
      <c r="E122" s="29"/>
      <c r="F122" s="29"/>
      <c r="G122" s="10"/>
    </row>
    <row r="123" spans="1:7">
      <c r="A123" s="10"/>
      <c r="B123" s="29"/>
      <c r="C123" s="29"/>
      <c r="D123" s="29"/>
      <c r="E123" s="29"/>
      <c r="F123" s="29"/>
      <c r="G123" s="10"/>
    </row>
    <row r="124" spans="1:7">
      <c r="A124" s="10"/>
      <c r="B124" s="29"/>
      <c r="C124" s="29"/>
      <c r="D124" s="29"/>
      <c r="E124" s="29"/>
      <c r="F124" s="29"/>
      <c r="G124" s="10"/>
    </row>
    <row r="125" spans="1:7">
      <c r="A125" s="10"/>
      <c r="B125" s="29"/>
      <c r="C125" s="29"/>
      <c r="D125" s="29"/>
      <c r="E125" s="29"/>
      <c r="F125" s="29"/>
      <c r="G125" s="10"/>
    </row>
    <row r="126" spans="1:7">
      <c r="A126" s="10"/>
      <c r="B126" s="29"/>
      <c r="C126" s="29"/>
      <c r="D126" s="29"/>
      <c r="E126" s="29"/>
      <c r="F126" s="29"/>
      <c r="G126" s="10"/>
    </row>
    <row r="127" spans="1:7">
      <c r="A127" s="10"/>
      <c r="B127" s="29"/>
      <c r="C127" s="29"/>
      <c r="D127" s="29"/>
      <c r="E127" s="29"/>
      <c r="F127" s="29"/>
      <c r="G127" s="10"/>
    </row>
    <row r="128" spans="1:7">
      <c r="A128" s="10"/>
      <c r="B128" s="29"/>
      <c r="C128" s="29"/>
      <c r="D128" s="29"/>
      <c r="E128" s="29"/>
      <c r="F128" s="29"/>
      <c r="G128" s="10"/>
    </row>
    <row r="129" spans="1:7">
      <c r="A129" s="10"/>
      <c r="B129" s="29"/>
      <c r="C129" s="29"/>
      <c r="D129" s="29"/>
      <c r="E129" s="29"/>
      <c r="F129" s="29"/>
      <c r="G129" s="10"/>
    </row>
    <row r="130" spans="1:7">
      <c r="A130" s="10"/>
      <c r="B130" s="29"/>
      <c r="C130" s="29"/>
      <c r="D130" s="29"/>
      <c r="E130" s="29"/>
      <c r="F130" s="29"/>
      <c r="G130" s="10"/>
    </row>
    <row r="131" spans="1:7">
      <c r="A131" s="10"/>
      <c r="B131" s="29"/>
      <c r="C131" s="29"/>
      <c r="D131" s="29"/>
      <c r="E131" s="29"/>
      <c r="F131" s="29"/>
      <c r="G131" s="10"/>
    </row>
    <row r="132" spans="1:7">
      <c r="A132" s="10"/>
      <c r="B132" s="29"/>
      <c r="C132" s="29"/>
      <c r="D132" s="29"/>
      <c r="E132" s="29"/>
      <c r="F132" s="29"/>
      <c r="G132" s="10"/>
    </row>
    <row r="133" spans="1:7">
      <c r="A133" s="10"/>
      <c r="B133" s="29"/>
      <c r="C133" s="29"/>
      <c r="D133" s="29"/>
      <c r="E133" s="29"/>
      <c r="F133" s="29"/>
      <c r="G133" s="10"/>
    </row>
    <row r="134" spans="1:7">
      <c r="A134" s="10"/>
      <c r="B134" s="29"/>
      <c r="C134" s="29"/>
      <c r="D134" s="29"/>
      <c r="E134" s="29"/>
      <c r="F134" s="29"/>
      <c r="G134" s="10"/>
    </row>
    <row r="135" spans="1:7">
      <c r="A135" s="10"/>
      <c r="B135" s="29"/>
      <c r="C135" s="29"/>
      <c r="D135" s="29"/>
      <c r="E135" s="29"/>
      <c r="F135" s="29"/>
      <c r="G135" s="10"/>
    </row>
    <row r="136" spans="1:7">
      <c r="A136" s="10"/>
      <c r="B136" s="29"/>
      <c r="C136" s="29"/>
      <c r="D136" s="29"/>
      <c r="E136" s="29"/>
      <c r="F136" s="29"/>
      <c r="G136" s="10"/>
    </row>
    <row r="137" spans="1:7">
      <c r="A137" s="10"/>
      <c r="B137" s="29"/>
      <c r="C137" s="29"/>
      <c r="D137" s="29"/>
      <c r="E137" s="29"/>
      <c r="F137" s="29"/>
      <c r="G137" s="10"/>
    </row>
    <row r="138" spans="1:7">
      <c r="A138" s="10"/>
      <c r="B138" s="29"/>
      <c r="C138" s="29"/>
      <c r="D138" s="29"/>
      <c r="E138" s="29"/>
      <c r="F138" s="29"/>
      <c r="G138" s="10"/>
    </row>
    <row r="139" spans="1:7">
      <c r="A139" s="10"/>
      <c r="B139" s="29"/>
      <c r="C139" s="29"/>
      <c r="D139" s="29"/>
      <c r="E139" s="29"/>
      <c r="F139" s="29"/>
      <c r="G139" s="10"/>
    </row>
    <row r="140" spans="1:7">
      <c r="A140" s="10"/>
      <c r="B140" s="29"/>
      <c r="C140" s="29"/>
      <c r="D140" s="29"/>
      <c r="E140" s="29"/>
      <c r="F140" s="29"/>
      <c r="G140" s="10"/>
    </row>
    <row r="141" spans="1:7">
      <c r="A141" s="10"/>
      <c r="B141" s="29"/>
      <c r="C141" s="29"/>
      <c r="D141" s="29"/>
      <c r="E141" s="29"/>
      <c r="F141" s="29"/>
      <c r="G141" s="10"/>
    </row>
    <row r="142" spans="1:7">
      <c r="A142" s="10"/>
      <c r="B142" s="29"/>
      <c r="C142" s="29"/>
      <c r="D142" s="29"/>
      <c r="E142" s="29"/>
      <c r="F142" s="29"/>
      <c r="G142" s="10"/>
    </row>
    <row r="143" spans="1:7">
      <c r="A143" s="10"/>
      <c r="B143" s="29"/>
      <c r="C143" s="29"/>
      <c r="D143" s="29"/>
      <c r="E143" s="29"/>
      <c r="F143" s="29"/>
      <c r="G143" s="10"/>
    </row>
    <row r="144" spans="1:7">
      <c r="A144" s="10"/>
      <c r="B144" s="29"/>
      <c r="C144" s="29"/>
      <c r="D144" s="29"/>
      <c r="E144" s="29"/>
      <c r="F144" s="29"/>
      <c r="G144" s="10"/>
    </row>
    <row r="145" spans="1:7">
      <c r="A145" s="10"/>
      <c r="B145" s="29"/>
      <c r="C145" s="29"/>
      <c r="D145" s="29"/>
      <c r="E145" s="29"/>
      <c r="F145" s="29"/>
      <c r="G145" s="10"/>
    </row>
    <row r="146" spans="1:7">
      <c r="A146" s="10"/>
      <c r="B146" s="29"/>
      <c r="C146" s="29"/>
      <c r="D146" s="29"/>
      <c r="E146" s="29"/>
      <c r="F146" s="29"/>
      <c r="G146" s="10"/>
    </row>
    <row r="147" spans="1:7">
      <c r="A147" s="10"/>
      <c r="B147" s="11"/>
      <c r="C147" s="11"/>
      <c r="D147" s="11"/>
      <c r="E147" s="11"/>
      <c r="F147" s="11"/>
      <c r="G147" s="10"/>
    </row>
    <row r="148" spans="1:7">
      <c r="A148" s="10"/>
      <c r="B148" s="11"/>
      <c r="C148" s="11"/>
      <c r="D148" s="11"/>
      <c r="E148" s="11"/>
      <c r="F148" s="11"/>
      <c r="G148" s="10"/>
    </row>
    <row r="149" spans="1:7">
      <c r="A149" s="10"/>
      <c r="B149" s="11"/>
      <c r="C149" s="11"/>
      <c r="D149" s="11"/>
      <c r="E149" s="11"/>
      <c r="F149" s="11"/>
      <c r="G149" s="10"/>
    </row>
    <row r="150" spans="1:7">
      <c r="A150" s="10"/>
      <c r="B150" s="11"/>
      <c r="C150" s="11"/>
      <c r="D150" s="11"/>
      <c r="E150" s="11"/>
      <c r="F150" s="11"/>
      <c r="G150" s="10"/>
    </row>
    <row r="151" spans="1:7">
      <c r="A151" s="10"/>
      <c r="B151" s="11"/>
      <c r="C151" s="11"/>
      <c r="D151" s="11"/>
      <c r="E151" s="11"/>
      <c r="F151" s="11"/>
      <c r="G151" s="10"/>
    </row>
    <row r="152" spans="1:7">
      <c r="A152" s="10"/>
      <c r="B152" s="11"/>
      <c r="C152" s="11"/>
      <c r="D152" s="11"/>
      <c r="E152" s="11"/>
      <c r="F152" s="11"/>
      <c r="G152" s="10"/>
    </row>
    <row r="153" spans="1:7">
      <c r="A153" s="10"/>
      <c r="B153" s="11"/>
      <c r="C153" s="11"/>
      <c r="D153" s="11"/>
      <c r="E153" s="11"/>
      <c r="F153" s="11"/>
      <c r="G153" s="10"/>
    </row>
    <row r="154" spans="1:7">
      <c r="A154" s="10"/>
      <c r="B154" s="11"/>
      <c r="C154" s="11"/>
      <c r="D154" s="11"/>
      <c r="E154" s="11"/>
      <c r="F154" s="11"/>
      <c r="G154" s="10"/>
    </row>
    <row r="155" spans="1:7">
      <c r="A155" s="10"/>
      <c r="B155" s="11"/>
      <c r="C155" s="11"/>
      <c r="D155" s="11"/>
      <c r="E155" s="11"/>
      <c r="F155" s="11"/>
      <c r="G155" s="10"/>
    </row>
    <row r="156" spans="1:7">
      <c r="A156" s="10"/>
      <c r="B156" s="11"/>
      <c r="C156" s="11"/>
      <c r="D156" s="11"/>
      <c r="E156" s="11"/>
      <c r="F156" s="11"/>
      <c r="G156" s="10"/>
    </row>
    <row r="157" spans="1:7">
      <c r="A157" s="10"/>
      <c r="B157" s="11"/>
      <c r="C157" s="11"/>
      <c r="D157" s="11"/>
      <c r="E157" s="11"/>
      <c r="F157" s="11"/>
      <c r="G157" s="10"/>
    </row>
    <row r="158" spans="1:7">
      <c r="A158" s="10"/>
      <c r="B158" s="11"/>
      <c r="C158" s="11"/>
      <c r="D158" s="11"/>
      <c r="E158" s="11"/>
      <c r="F158" s="11"/>
      <c r="G158" s="10"/>
    </row>
    <row r="159" spans="1:7">
      <c r="A159" s="10"/>
      <c r="B159" s="11"/>
      <c r="C159" s="11"/>
      <c r="D159" s="11"/>
      <c r="E159" s="11"/>
      <c r="F159" s="11"/>
      <c r="G159" s="10"/>
    </row>
    <row r="160" spans="1:7">
      <c r="A160" s="10"/>
      <c r="B160" s="11"/>
      <c r="C160" s="11"/>
      <c r="D160" s="11"/>
      <c r="E160" s="11"/>
      <c r="F160" s="11"/>
      <c r="G160" s="10"/>
    </row>
    <row r="161" spans="1:7">
      <c r="A161" s="10"/>
      <c r="B161" s="11"/>
      <c r="C161" s="11"/>
      <c r="D161" s="11"/>
      <c r="E161" s="11"/>
      <c r="F161" s="11"/>
      <c r="G161" s="10"/>
    </row>
    <row r="162" spans="1:7">
      <c r="A162" s="10"/>
      <c r="B162" s="11"/>
      <c r="C162" s="11"/>
      <c r="D162" s="11"/>
      <c r="E162" s="11"/>
      <c r="F162" s="11"/>
      <c r="G162" s="10"/>
    </row>
    <row r="163" spans="1:7">
      <c r="A163" s="10"/>
      <c r="B163" s="11"/>
      <c r="C163" s="11"/>
      <c r="D163" s="11"/>
      <c r="E163" s="11"/>
      <c r="F163" s="11"/>
      <c r="G163" s="10"/>
    </row>
    <row r="164" spans="1:7">
      <c r="A164" s="10"/>
      <c r="B164" s="11"/>
      <c r="C164" s="11"/>
      <c r="D164" s="11"/>
      <c r="E164" s="11"/>
      <c r="F164" s="11"/>
      <c r="G164" s="10"/>
    </row>
    <row r="165" spans="1:7">
      <c r="A165" s="10"/>
      <c r="B165" s="11"/>
      <c r="C165" s="11"/>
      <c r="D165" s="11"/>
      <c r="E165" s="11"/>
      <c r="F165" s="11"/>
      <c r="G165" s="10"/>
    </row>
  </sheetData>
  <mergeCells count="22">
    <mergeCell ref="B41:F41"/>
    <mergeCell ref="B43:F43"/>
    <mergeCell ref="B45:F45"/>
    <mergeCell ref="B47:F47"/>
    <mergeCell ref="B29:F29"/>
    <mergeCell ref="B31:F31"/>
    <mergeCell ref="B33:F33"/>
    <mergeCell ref="B35:F35"/>
    <mergeCell ref="B37:F37"/>
    <mergeCell ref="B39:F39"/>
    <mergeCell ref="B27:F27"/>
    <mergeCell ref="B17:F17"/>
    <mergeCell ref="B19:F19"/>
    <mergeCell ref="B21:F21"/>
    <mergeCell ref="B23:F23"/>
    <mergeCell ref="B25:F25"/>
    <mergeCell ref="B12:F12"/>
    <mergeCell ref="A1:G1"/>
    <mergeCell ref="F3:G3"/>
    <mergeCell ref="B6:F6"/>
    <mergeCell ref="B8:F8"/>
    <mergeCell ref="B10:F10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Standard"&amp;8SH.regional Band 1 - 2021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view="pageLayout" zoomScaleNormal="100" workbookViewId="0"/>
  </sheetViews>
  <sheetFormatPr baseColWidth="10" defaultRowHeight="12.75"/>
  <sheetData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Standard"&amp;8SH.regional Band 1 - 2021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"/>
  <sheetViews>
    <sheetView view="pageLayout" zoomScaleNormal="100" workbookViewId="0">
      <selection sqref="A1:H1"/>
    </sheetView>
  </sheetViews>
  <sheetFormatPr baseColWidth="10" defaultRowHeight="12.75"/>
  <sheetData>
    <row r="1" spans="1:9" ht="15.75">
      <c r="A1" s="157" t="s">
        <v>138</v>
      </c>
      <c r="B1" s="158"/>
      <c r="C1" s="158"/>
      <c r="D1" s="158"/>
      <c r="E1" s="158"/>
      <c r="F1" s="158"/>
      <c r="G1" s="158"/>
      <c r="H1" s="158"/>
      <c r="I1" s="130"/>
    </row>
  </sheetData>
  <mergeCells count="1">
    <mergeCell ref="A1:H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Standard"&amp;8SH.regional Band 1 - 2021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59"/>
  <sheetViews>
    <sheetView view="pageLayout" zoomScaleNormal="100" zoomScaleSheetLayoutView="100" workbookViewId="0">
      <selection sqref="A1:I1"/>
    </sheetView>
  </sheetViews>
  <sheetFormatPr baseColWidth="10" defaultColWidth="10.28515625" defaultRowHeight="12.75"/>
  <cols>
    <col min="1" max="1" width="21" style="4" customWidth="1"/>
    <col min="2" max="5" width="10.140625" customWidth="1"/>
    <col min="6" max="6" width="5" style="10" customWidth="1"/>
    <col min="7" max="7" width="10.140625" customWidth="1"/>
    <col min="8" max="8" width="5" customWidth="1"/>
    <col min="9" max="9" width="10.140625" style="10" customWidth="1"/>
    <col min="10" max="10" width="11.85546875" style="60" customWidth="1"/>
    <col min="11" max="11" width="67.7109375" style="60" customWidth="1"/>
    <col min="12" max="13" width="11.85546875" style="60" customWidth="1"/>
    <col min="14" max="14" width="67.7109375" style="60" customWidth="1"/>
    <col min="15" max="15" width="11.85546875" style="60" customWidth="1"/>
    <col min="16" max="17" width="2.85546875" style="122" customWidth="1"/>
    <col min="18" max="18" width="2.85546875" style="91" customWidth="1"/>
    <col min="19" max="20" width="2.85546875" style="47" customWidth="1"/>
    <col min="21" max="21" width="2.85546875" customWidth="1"/>
    <col min="22" max="22" width="2.85546875" style="91" customWidth="1"/>
  </cols>
  <sheetData>
    <row r="1" spans="1:22" ht="13.35" customHeight="1">
      <c r="A1" s="159" t="s">
        <v>156</v>
      </c>
      <c r="B1" s="159"/>
      <c r="C1" s="159"/>
      <c r="D1" s="159"/>
      <c r="E1" s="159"/>
      <c r="F1" s="159"/>
      <c r="G1" s="159"/>
      <c r="H1" s="159"/>
      <c r="I1" s="160"/>
      <c r="J1" s="159" t="s">
        <v>157</v>
      </c>
      <c r="K1" s="159"/>
      <c r="L1" s="159"/>
      <c r="M1" s="159" t="s">
        <v>158</v>
      </c>
      <c r="N1" s="159"/>
      <c r="O1" s="159"/>
    </row>
    <row r="2" spans="1:22" ht="13.35" customHeight="1"/>
    <row r="3" spans="1:22" s="8" customFormat="1" ht="13.9" customHeight="1">
      <c r="A3" s="161" t="s">
        <v>140</v>
      </c>
      <c r="B3" s="166" t="s">
        <v>110</v>
      </c>
      <c r="C3" s="166" t="s">
        <v>111</v>
      </c>
      <c r="D3" s="166" t="s">
        <v>85</v>
      </c>
      <c r="E3" s="168" t="s">
        <v>86</v>
      </c>
      <c r="F3" s="169"/>
      <c r="G3" s="170" t="s">
        <v>112</v>
      </c>
      <c r="H3" s="171"/>
      <c r="I3" s="164" t="s">
        <v>113</v>
      </c>
      <c r="J3" s="88"/>
      <c r="K3" s="88"/>
      <c r="L3" s="88"/>
      <c r="M3" s="88"/>
      <c r="N3" s="88"/>
      <c r="O3" s="88"/>
      <c r="P3" s="121"/>
      <c r="Q3" s="121"/>
      <c r="R3" s="57"/>
      <c r="S3" s="46"/>
      <c r="T3" s="46"/>
      <c r="V3" s="57"/>
    </row>
    <row r="4" spans="1:22" s="8" customFormat="1" ht="42.6" customHeight="1">
      <c r="A4" s="162"/>
      <c r="B4" s="167"/>
      <c r="C4" s="167"/>
      <c r="D4" s="167"/>
      <c r="E4" s="167"/>
      <c r="F4" s="167"/>
      <c r="G4" s="172"/>
      <c r="H4" s="172"/>
      <c r="I4" s="165"/>
      <c r="J4" s="110"/>
      <c r="K4" s="110"/>
      <c r="L4" s="110"/>
      <c r="M4" s="110"/>
      <c r="N4" s="110"/>
      <c r="O4" s="110"/>
      <c r="P4" s="48"/>
      <c r="Q4" s="48"/>
      <c r="R4" s="57"/>
      <c r="S4" s="48"/>
      <c r="T4" s="48"/>
      <c r="V4" s="57"/>
    </row>
    <row r="5" spans="1:22" s="8" customFormat="1" ht="13.9" customHeight="1">
      <c r="A5" s="163"/>
      <c r="B5" s="53" t="s">
        <v>74</v>
      </c>
      <c r="C5" s="34" t="s">
        <v>74</v>
      </c>
      <c r="D5" s="34" t="s">
        <v>74</v>
      </c>
      <c r="E5" s="34" t="s">
        <v>74</v>
      </c>
      <c r="F5" s="34" t="s">
        <v>75</v>
      </c>
      <c r="G5" s="34" t="s">
        <v>74</v>
      </c>
      <c r="H5" s="34" t="s">
        <v>75</v>
      </c>
      <c r="I5" s="41" t="s">
        <v>76</v>
      </c>
      <c r="J5" s="88"/>
      <c r="K5" s="88"/>
      <c r="L5" s="88"/>
      <c r="M5" s="88"/>
      <c r="N5" s="88"/>
      <c r="O5" s="88"/>
      <c r="P5" s="121"/>
      <c r="Q5" s="121"/>
      <c r="R5" s="57"/>
      <c r="S5" s="46"/>
      <c r="T5" s="46"/>
      <c r="V5" s="57"/>
    </row>
    <row r="6" spans="1:22" s="10" customFormat="1" ht="6.95" customHeight="1">
      <c r="A6" s="35"/>
      <c r="B6" s="36"/>
      <c r="C6" s="36"/>
      <c r="D6" s="36"/>
      <c r="E6" s="36"/>
      <c r="F6" s="36"/>
      <c r="G6" s="36"/>
      <c r="H6" s="36"/>
      <c r="I6" s="36"/>
      <c r="J6" s="111"/>
      <c r="K6" s="111"/>
      <c r="L6" s="111"/>
      <c r="M6" s="111"/>
      <c r="N6" s="111"/>
      <c r="O6" s="111"/>
      <c r="P6" s="122"/>
      <c r="Q6" s="122"/>
      <c r="R6" s="91"/>
      <c r="S6" s="47"/>
      <c r="T6" s="47"/>
      <c r="V6" s="91"/>
    </row>
    <row r="7" spans="1:22" s="52" customFormat="1" ht="13.35" customHeight="1">
      <c r="A7" s="39" t="s">
        <v>87</v>
      </c>
      <c r="B7" s="77">
        <v>91113</v>
      </c>
      <c r="C7" s="38">
        <v>1179</v>
      </c>
      <c r="D7" s="77">
        <v>45336</v>
      </c>
      <c r="E7" s="77">
        <v>45777</v>
      </c>
      <c r="F7" s="64">
        <v>50.242007177899971</v>
      </c>
      <c r="G7" s="77">
        <v>15482</v>
      </c>
      <c r="H7" s="64">
        <v>16.992086749421048</v>
      </c>
      <c r="I7" s="77">
        <v>1606.0636309884735</v>
      </c>
      <c r="J7" s="112"/>
      <c r="K7" s="112"/>
      <c r="L7" s="112"/>
      <c r="M7" s="112"/>
      <c r="N7" s="112"/>
      <c r="O7" s="112"/>
      <c r="P7" s="121"/>
      <c r="Q7" s="121"/>
      <c r="R7" s="57"/>
      <c r="S7" s="46"/>
      <c r="T7" s="46"/>
      <c r="V7" s="57"/>
    </row>
    <row r="8" spans="1:22" s="52" customFormat="1" ht="13.35" customHeight="1">
      <c r="A8" s="39" t="s">
        <v>88</v>
      </c>
      <c r="B8" s="77">
        <v>246243</v>
      </c>
      <c r="C8" s="38">
        <v>-358</v>
      </c>
      <c r="D8" s="77">
        <v>119860</v>
      </c>
      <c r="E8" s="77">
        <v>126383</v>
      </c>
      <c r="F8" s="64">
        <v>51.324504655969918</v>
      </c>
      <c r="G8" s="77">
        <v>30784</v>
      </c>
      <c r="H8" s="64">
        <v>12.501472123065426</v>
      </c>
      <c r="I8" s="77">
        <v>2075.4188444926081</v>
      </c>
      <c r="J8" s="112"/>
      <c r="K8" s="112"/>
      <c r="L8" s="112"/>
      <c r="M8" s="112"/>
      <c r="N8" s="112"/>
      <c r="O8" s="112"/>
      <c r="P8" s="121"/>
      <c r="Q8" s="121"/>
      <c r="R8" s="57"/>
      <c r="S8" s="46"/>
      <c r="T8" s="46"/>
      <c r="V8" s="57"/>
    </row>
    <row r="9" spans="1:22" s="52" customFormat="1" ht="13.35" customHeight="1">
      <c r="A9" s="39" t="s">
        <v>89</v>
      </c>
      <c r="B9" s="77">
        <v>216277</v>
      </c>
      <c r="C9" s="38">
        <v>431</v>
      </c>
      <c r="D9" s="77">
        <v>104005</v>
      </c>
      <c r="E9" s="77">
        <v>112272</v>
      </c>
      <c r="F9" s="64">
        <v>51.911206462083349</v>
      </c>
      <c r="G9" s="77">
        <v>24235</v>
      </c>
      <c r="H9" s="64">
        <v>11.20553734331436</v>
      </c>
      <c r="I9" s="77">
        <v>1009.7458964976209</v>
      </c>
      <c r="J9" s="112"/>
      <c r="K9" s="112"/>
      <c r="L9" s="112"/>
      <c r="M9" s="112"/>
      <c r="N9" s="112"/>
      <c r="O9" s="112"/>
      <c r="P9" s="121"/>
      <c r="Q9" s="121"/>
      <c r="R9" s="57"/>
      <c r="S9" s="46"/>
      <c r="T9" s="46"/>
      <c r="V9" s="57"/>
    </row>
    <row r="10" spans="1:22" s="52" customFormat="1" ht="13.35" customHeight="1">
      <c r="A10" s="39" t="s">
        <v>90</v>
      </c>
      <c r="B10" s="77">
        <v>79496</v>
      </c>
      <c r="C10" s="38">
        <v>-409</v>
      </c>
      <c r="D10" s="77">
        <v>39382</v>
      </c>
      <c r="E10" s="77">
        <v>40114</v>
      </c>
      <c r="F10" s="64">
        <v>50.460400523296769</v>
      </c>
      <c r="G10" s="77">
        <v>10736</v>
      </c>
      <c r="H10" s="64">
        <v>13.505082016705245</v>
      </c>
      <c r="I10" s="77">
        <v>1109.339118225553</v>
      </c>
      <c r="J10" s="112"/>
      <c r="K10" s="112"/>
      <c r="L10" s="112"/>
      <c r="M10" s="112"/>
      <c r="N10" s="112"/>
      <c r="O10" s="112"/>
      <c r="P10" s="121"/>
      <c r="Q10" s="121"/>
      <c r="R10" s="57"/>
      <c r="S10" s="46"/>
      <c r="T10" s="46"/>
      <c r="V10" s="57"/>
    </row>
    <row r="11" spans="1:22" s="42" customFormat="1" ht="6.95" customHeight="1">
      <c r="A11" s="39"/>
      <c r="B11" s="38"/>
      <c r="C11" s="38"/>
      <c r="D11" s="38"/>
      <c r="E11" s="38"/>
      <c r="F11" s="38"/>
      <c r="G11" s="38"/>
      <c r="H11" s="64"/>
      <c r="I11" s="77"/>
      <c r="J11" s="112"/>
      <c r="K11" s="112"/>
      <c r="L11" s="112"/>
      <c r="M11" s="112"/>
      <c r="N11" s="112"/>
      <c r="O11" s="112"/>
      <c r="P11" s="121"/>
      <c r="Q11" s="121"/>
      <c r="R11" s="57"/>
      <c r="S11" s="46"/>
      <c r="T11" s="46"/>
      <c r="V11" s="57"/>
    </row>
    <row r="12" spans="1:22" s="8" customFormat="1" ht="13.35" customHeight="1">
      <c r="A12" s="39" t="s">
        <v>42</v>
      </c>
      <c r="B12" s="77">
        <v>133969</v>
      </c>
      <c r="C12" s="38">
        <v>718</v>
      </c>
      <c r="D12" s="77">
        <v>66046</v>
      </c>
      <c r="E12" s="77">
        <v>67923</v>
      </c>
      <c r="F12" s="64">
        <v>50.700535198441429</v>
      </c>
      <c r="G12" s="77">
        <v>8771</v>
      </c>
      <c r="H12" s="64">
        <v>6.5470370010972685</v>
      </c>
      <c r="I12" s="77">
        <v>93.804360652432962</v>
      </c>
      <c r="J12" s="112"/>
      <c r="K12" s="112"/>
      <c r="L12" s="112"/>
      <c r="M12" s="112"/>
      <c r="N12" s="112"/>
      <c r="O12" s="112"/>
      <c r="P12" s="121"/>
      <c r="Q12" s="121"/>
      <c r="R12" s="57"/>
      <c r="S12" s="46"/>
      <c r="T12" s="46"/>
      <c r="V12" s="57"/>
    </row>
    <row r="13" spans="1:22" s="8" customFormat="1" ht="13.35" customHeight="1">
      <c r="A13" s="39" t="s">
        <v>43</v>
      </c>
      <c r="B13" s="77">
        <v>200819</v>
      </c>
      <c r="C13" s="38">
        <v>1667</v>
      </c>
      <c r="D13" s="77">
        <v>98622</v>
      </c>
      <c r="E13" s="77">
        <v>102197</v>
      </c>
      <c r="F13" s="64">
        <v>50.890105019943334</v>
      </c>
      <c r="G13" s="77">
        <v>18020</v>
      </c>
      <c r="H13" s="64">
        <v>8.9732545227294231</v>
      </c>
      <c r="I13" s="77">
        <v>158.99322889657785</v>
      </c>
      <c r="J13" s="112"/>
      <c r="K13" s="112"/>
      <c r="L13" s="112"/>
      <c r="M13" s="112"/>
      <c r="N13" s="112"/>
      <c r="O13" s="112"/>
      <c r="P13" s="121"/>
      <c r="Q13" s="121"/>
      <c r="R13" s="57"/>
      <c r="S13" s="46"/>
      <c r="T13" s="46"/>
      <c r="V13" s="57"/>
    </row>
    <row r="14" spans="1:22" s="8" customFormat="1" ht="13.35" customHeight="1">
      <c r="A14" s="39" t="s">
        <v>44</v>
      </c>
      <c r="B14" s="77">
        <v>167560</v>
      </c>
      <c r="C14" s="38">
        <v>413</v>
      </c>
      <c r="D14" s="77">
        <v>82039</v>
      </c>
      <c r="E14" s="77">
        <v>85521</v>
      </c>
      <c r="F14" s="64">
        <v>51.039030794939123</v>
      </c>
      <c r="G14" s="77">
        <v>13027</v>
      </c>
      <c r="H14" s="64">
        <v>7.7745285270947724</v>
      </c>
      <c r="I14" s="77">
        <v>80.420267139444405</v>
      </c>
      <c r="J14" s="112"/>
      <c r="K14" s="112"/>
      <c r="L14" s="112"/>
      <c r="M14" s="112"/>
      <c r="N14" s="112"/>
      <c r="O14" s="112"/>
      <c r="P14" s="121"/>
      <c r="Q14" s="121"/>
      <c r="R14" s="57"/>
      <c r="S14" s="46"/>
      <c r="T14" s="46"/>
      <c r="V14" s="57"/>
    </row>
    <row r="15" spans="1:22" s="8" customFormat="1" ht="13.35" customHeight="1">
      <c r="A15" s="39" t="s">
        <v>45</v>
      </c>
      <c r="B15" s="77">
        <v>202014</v>
      </c>
      <c r="C15" s="38">
        <v>527</v>
      </c>
      <c r="D15" s="77">
        <v>97423</v>
      </c>
      <c r="E15" s="77">
        <v>104591</v>
      </c>
      <c r="F15" s="64">
        <v>51.7741344659281</v>
      </c>
      <c r="G15" s="77">
        <v>12727</v>
      </c>
      <c r="H15" s="64">
        <v>6.300058411793243</v>
      </c>
      <c r="I15" s="77">
        <v>145.01878301347688</v>
      </c>
      <c r="J15" s="112"/>
      <c r="K15" s="112"/>
      <c r="L15" s="112"/>
      <c r="M15" s="112"/>
      <c r="N15" s="112"/>
      <c r="O15" s="112"/>
      <c r="P15" s="121"/>
      <c r="Q15" s="121"/>
      <c r="R15" s="57"/>
      <c r="S15" s="46"/>
      <c r="T15" s="46"/>
      <c r="V15" s="57"/>
    </row>
    <row r="16" spans="1:22" s="8" customFormat="1" ht="13.35" customHeight="1">
      <c r="A16" s="39" t="s">
        <v>46</v>
      </c>
      <c r="B16" s="77">
        <v>318326</v>
      </c>
      <c r="C16" s="38">
        <v>1241</v>
      </c>
      <c r="D16" s="77">
        <v>156244</v>
      </c>
      <c r="E16" s="77">
        <v>162082</v>
      </c>
      <c r="F16" s="64">
        <v>50.916984475035029</v>
      </c>
      <c r="G16" s="77">
        <v>37688</v>
      </c>
      <c r="H16" s="64">
        <v>11.839435044576943</v>
      </c>
      <c r="I16" s="77">
        <v>479.22339212212512</v>
      </c>
      <c r="J16" s="112"/>
      <c r="K16" s="112"/>
      <c r="L16" s="112"/>
      <c r="M16" s="112"/>
      <c r="N16" s="112"/>
      <c r="O16" s="112"/>
      <c r="P16" s="121"/>
      <c r="Q16" s="121"/>
      <c r="R16" s="57"/>
      <c r="S16" s="46"/>
      <c r="T16" s="46"/>
      <c r="V16" s="57"/>
    </row>
    <row r="17" spans="1:22" s="8" customFormat="1" ht="13.35" customHeight="1">
      <c r="A17" s="39" t="s">
        <v>47</v>
      </c>
      <c r="B17" s="77">
        <v>129687</v>
      </c>
      <c r="C17" s="38">
        <v>334</v>
      </c>
      <c r="D17" s="77">
        <v>62753</v>
      </c>
      <c r="E17" s="77">
        <v>66934</v>
      </c>
      <c r="F17" s="64">
        <v>51.611958022006831</v>
      </c>
      <c r="G17" s="77">
        <v>6496</v>
      </c>
      <c r="H17" s="64">
        <v>5.0089831671640184</v>
      </c>
      <c r="I17" s="77">
        <v>119.6859736187056</v>
      </c>
      <c r="J17" s="112"/>
      <c r="K17" s="112"/>
      <c r="L17" s="112"/>
      <c r="M17" s="112"/>
      <c r="N17" s="112"/>
      <c r="O17" s="112"/>
      <c r="P17" s="121"/>
      <c r="Q17" s="121"/>
      <c r="R17" s="57"/>
      <c r="S17" s="46"/>
      <c r="T17" s="46"/>
      <c r="V17" s="57"/>
    </row>
    <row r="18" spans="1:22" s="8" customFormat="1" ht="13.35" customHeight="1">
      <c r="A18" s="39" t="s">
        <v>48</v>
      </c>
      <c r="B18" s="77">
        <v>276053</v>
      </c>
      <c r="C18" s="38">
        <v>1288</v>
      </c>
      <c r="D18" s="77">
        <v>135883</v>
      </c>
      <c r="E18" s="77">
        <v>140170</v>
      </c>
      <c r="F18" s="64">
        <v>50.776481327860957</v>
      </c>
      <c r="G18" s="77">
        <v>15897</v>
      </c>
      <c r="H18" s="64">
        <v>5.7586767758365243</v>
      </c>
      <c r="I18" s="77">
        <v>126.06376643539865</v>
      </c>
      <c r="J18" s="112"/>
      <c r="K18" s="112"/>
      <c r="L18" s="112"/>
      <c r="M18" s="112"/>
      <c r="N18" s="112"/>
      <c r="O18" s="112"/>
      <c r="P18" s="121"/>
      <c r="Q18" s="121"/>
      <c r="R18" s="57"/>
      <c r="S18" s="46"/>
      <c r="T18" s="46"/>
      <c r="V18" s="57"/>
    </row>
    <row r="19" spans="1:22" s="8" customFormat="1" ht="13.35" customHeight="1">
      <c r="A19" s="39" t="s">
        <v>49</v>
      </c>
      <c r="B19" s="77">
        <v>203799</v>
      </c>
      <c r="C19" s="38">
        <v>1152</v>
      </c>
      <c r="D19" s="77">
        <v>100681</v>
      </c>
      <c r="E19" s="77">
        <v>103118</v>
      </c>
      <c r="F19" s="64">
        <v>50.597893022046236</v>
      </c>
      <c r="G19" s="77">
        <v>11545</v>
      </c>
      <c r="H19" s="64">
        <v>5.6648953135196933</v>
      </c>
      <c r="I19" s="77">
        <v>98.39293589906066</v>
      </c>
      <c r="J19" s="112"/>
      <c r="K19" s="112"/>
      <c r="L19" s="112"/>
      <c r="M19" s="112"/>
      <c r="N19" s="112"/>
      <c r="O19" s="112"/>
      <c r="P19" s="121"/>
      <c r="Q19" s="121"/>
      <c r="R19" s="57"/>
      <c r="S19" s="46"/>
      <c r="T19" s="46"/>
      <c r="V19" s="57"/>
    </row>
    <row r="20" spans="1:22" s="8" customFormat="1" ht="13.35" customHeight="1">
      <c r="A20" s="39" t="s">
        <v>50</v>
      </c>
      <c r="B20" s="77">
        <v>280400</v>
      </c>
      <c r="C20" s="38">
        <v>2393</v>
      </c>
      <c r="D20" s="77">
        <v>138337</v>
      </c>
      <c r="E20" s="77">
        <v>142063</v>
      </c>
      <c r="F20" s="64">
        <v>50.664407988587733</v>
      </c>
      <c r="G20" s="77">
        <v>26049</v>
      </c>
      <c r="H20" s="64">
        <v>9.289942938659058</v>
      </c>
      <c r="I20" s="77">
        <v>208.558604425249</v>
      </c>
      <c r="J20" s="112"/>
      <c r="K20" s="112"/>
      <c r="L20" s="112"/>
      <c r="M20" s="112"/>
      <c r="N20" s="112"/>
      <c r="O20" s="112"/>
      <c r="P20" s="121"/>
      <c r="Q20" s="121"/>
      <c r="R20" s="57"/>
      <c r="S20" s="46"/>
      <c r="T20" s="46"/>
      <c r="V20" s="57"/>
    </row>
    <row r="21" spans="1:22" s="8" customFormat="1" ht="13.35" customHeight="1">
      <c r="A21" s="39" t="s">
        <v>51</v>
      </c>
      <c r="B21" s="77">
        <v>130843</v>
      </c>
      <c r="C21" s="38">
        <v>137</v>
      </c>
      <c r="D21" s="77">
        <v>64611</v>
      </c>
      <c r="E21" s="77">
        <v>66232</v>
      </c>
      <c r="F21" s="64">
        <v>50.619444677972837</v>
      </c>
      <c r="G21" s="77">
        <v>9535</v>
      </c>
      <c r="H21" s="64">
        <v>7.287359660050595</v>
      </c>
      <c r="I21" s="77">
        <v>123.93993128084331</v>
      </c>
      <c r="J21" s="112"/>
      <c r="K21" s="112"/>
      <c r="L21" s="112"/>
      <c r="M21" s="112"/>
      <c r="N21" s="112"/>
      <c r="O21" s="112"/>
      <c r="P21" s="121"/>
      <c r="Q21" s="121"/>
      <c r="R21" s="57"/>
      <c r="S21" s="46"/>
      <c r="T21" s="46"/>
      <c r="V21" s="57"/>
    </row>
    <row r="22" spans="1:22" s="8" customFormat="1" ht="13.35" customHeight="1">
      <c r="A22" s="39" t="s">
        <v>133</v>
      </c>
      <c r="B22" s="77">
        <v>245406</v>
      </c>
      <c r="C22" s="38">
        <v>417</v>
      </c>
      <c r="D22" s="77">
        <v>119842</v>
      </c>
      <c r="E22" s="77">
        <v>125564</v>
      </c>
      <c r="F22" s="64">
        <v>51.165823166507749</v>
      </c>
      <c r="G22" s="77">
        <v>19998</v>
      </c>
      <c r="H22" s="64">
        <v>8.1489450135693495</v>
      </c>
      <c r="I22" s="77">
        <v>320.28396000071683</v>
      </c>
      <c r="J22" s="112"/>
      <c r="K22" s="112"/>
      <c r="L22" s="112"/>
      <c r="M22" s="112"/>
      <c r="N22" s="112"/>
      <c r="O22" s="112"/>
      <c r="P22" s="121"/>
      <c r="Q22" s="121"/>
      <c r="R22" s="57"/>
      <c r="S22" s="46"/>
      <c r="T22" s="46"/>
      <c r="U22" s="42"/>
      <c r="V22" s="57"/>
    </row>
    <row r="23" spans="1:22" s="8" customFormat="1" ht="6.95" customHeight="1">
      <c r="A23" s="37"/>
      <c r="B23" s="38"/>
      <c r="C23" s="38"/>
      <c r="D23" s="38"/>
      <c r="E23" s="38"/>
      <c r="F23" s="38"/>
      <c r="G23" s="38"/>
      <c r="H23" s="64"/>
      <c r="I23" s="77"/>
      <c r="J23" s="112"/>
      <c r="K23" s="112"/>
      <c r="L23" s="112"/>
      <c r="M23" s="112"/>
      <c r="N23" s="112"/>
      <c r="O23" s="112"/>
      <c r="P23" s="121"/>
      <c r="Q23" s="121"/>
      <c r="R23" s="57"/>
      <c r="S23" s="46"/>
      <c r="T23" s="46"/>
      <c r="V23" s="57"/>
    </row>
    <row r="24" spans="1:22" s="8" customFormat="1" ht="13.35" customHeight="1">
      <c r="A24" s="50" t="s">
        <v>53</v>
      </c>
      <c r="B24" s="77">
        <v>21844</v>
      </c>
      <c r="C24" s="38">
        <v>359</v>
      </c>
      <c r="D24" s="77">
        <v>10556</v>
      </c>
      <c r="E24" s="77">
        <v>11288</v>
      </c>
      <c r="F24" s="64">
        <v>51.675517304522977</v>
      </c>
      <c r="G24" s="77">
        <v>2465</v>
      </c>
      <c r="H24" s="64">
        <v>11.284563266800953</v>
      </c>
      <c r="I24" s="77">
        <v>683.34426254534537</v>
      </c>
      <c r="J24" s="112"/>
      <c r="K24" s="112"/>
      <c r="L24" s="112"/>
      <c r="M24" s="112"/>
      <c r="N24" s="112"/>
      <c r="O24" s="112"/>
      <c r="P24" s="121"/>
      <c r="Q24" s="121"/>
      <c r="R24" s="57"/>
      <c r="S24" s="46"/>
      <c r="T24" s="46"/>
      <c r="V24" s="57"/>
    </row>
    <row r="25" spans="1:22" s="8" customFormat="1" ht="13.35" customHeight="1">
      <c r="A25" s="50" t="s">
        <v>54</v>
      </c>
      <c r="B25" s="77">
        <v>31539</v>
      </c>
      <c r="C25" s="38">
        <v>379</v>
      </c>
      <c r="D25" s="77">
        <v>15565</v>
      </c>
      <c r="E25" s="77">
        <v>15974</v>
      </c>
      <c r="F25" s="64">
        <v>50.64840356384159</v>
      </c>
      <c r="G25" s="77">
        <v>5272</v>
      </c>
      <c r="H25" s="64">
        <v>16.715812169060527</v>
      </c>
      <c r="I25" s="77">
        <v>948.58662878134965</v>
      </c>
      <c r="J25" s="112"/>
      <c r="K25" s="112"/>
      <c r="L25" s="112"/>
      <c r="M25" s="112"/>
      <c r="N25" s="112"/>
      <c r="O25" s="112"/>
      <c r="P25" s="121"/>
      <c r="Q25" s="121"/>
      <c r="R25" s="57"/>
      <c r="S25" s="46"/>
      <c r="T25" s="46"/>
      <c r="V25" s="57"/>
    </row>
    <row r="26" spans="1:22" s="8" customFormat="1" ht="13.35" customHeight="1">
      <c r="A26" s="50" t="s">
        <v>55</v>
      </c>
      <c r="B26" s="77">
        <v>23478</v>
      </c>
      <c r="C26" s="38">
        <v>229</v>
      </c>
      <c r="D26" s="77">
        <v>11279</v>
      </c>
      <c r="E26" s="77">
        <v>12199</v>
      </c>
      <c r="F26" s="64">
        <v>51.959281029048476</v>
      </c>
      <c r="G26" s="77">
        <v>2426</v>
      </c>
      <c r="H26" s="64">
        <v>10.333077774938241</v>
      </c>
      <c r="I26" s="77">
        <v>909.91034914311933</v>
      </c>
      <c r="J26" s="112"/>
      <c r="K26" s="112"/>
      <c r="L26" s="112"/>
      <c r="M26" s="112"/>
      <c r="N26" s="112"/>
      <c r="O26" s="112"/>
      <c r="P26" s="121"/>
      <c r="Q26" s="121"/>
      <c r="R26" s="57"/>
      <c r="S26" s="46"/>
      <c r="T26" s="46"/>
      <c r="V26" s="57"/>
    </row>
    <row r="27" spans="1:22" s="8" customFormat="1" ht="13.35" customHeight="1">
      <c r="A27" s="50" t="s">
        <v>56</v>
      </c>
      <c r="B27" s="77">
        <v>20264</v>
      </c>
      <c r="C27" s="38">
        <v>24</v>
      </c>
      <c r="D27" s="77">
        <v>9479</v>
      </c>
      <c r="E27" s="77">
        <v>10785</v>
      </c>
      <c r="F27" s="64">
        <v>53.222463482037107</v>
      </c>
      <c r="G27" s="77">
        <v>1429</v>
      </c>
      <c r="H27" s="64">
        <v>7.0519147256217929</v>
      </c>
      <c r="I27" s="77">
        <v>1101.8595892451892</v>
      </c>
      <c r="J27" s="112"/>
      <c r="K27" s="112"/>
      <c r="L27" s="112"/>
      <c r="M27" s="112"/>
      <c r="N27" s="112"/>
      <c r="O27" s="112"/>
      <c r="P27" s="121"/>
      <c r="Q27" s="121"/>
      <c r="R27" s="57"/>
      <c r="S27" s="46"/>
      <c r="T27" s="46"/>
      <c r="V27" s="57"/>
    </row>
    <row r="28" spans="1:22" s="8" customFormat="1" ht="13.35" customHeight="1">
      <c r="A28" s="50" t="s">
        <v>57</v>
      </c>
      <c r="B28" s="77">
        <v>50141</v>
      </c>
      <c r="C28" s="38">
        <v>193</v>
      </c>
      <c r="D28" s="77">
        <v>24586</v>
      </c>
      <c r="E28" s="77">
        <v>25555</v>
      </c>
      <c r="F28" s="64">
        <v>50.96627510420614</v>
      </c>
      <c r="G28" s="77">
        <v>8107</v>
      </c>
      <c r="H28" s="64">
        <v>16.168405097624699</v>
      </c>
      <c r="I28" s="77">
        <v>2347.0274394988974</v>
      </c>
      <c r="J28" s="112"/>
      <c r="K28" s="112"/>
      <c r="L28" s="112"/>
      <c r="M28" s="112"/>
      <c r="N28" s="112"/>
      <c r="O28" s="112"/>
      <c r="P28" s="121"/>
      <c r="Q28" s="121"/>
      <c r="R28" s="57"/>
      <c r="S28" s="46"/>
      <c r="T28" s="46"/>
      <c r="V28" s="57"/>
    </row>
    <row r="29" spans="1:22" s="8" customFormat="1" ht="13.35" customHeight="1">
      <c r="A29" s="50" t="s">
        <v>58</v>
      </c>
      <c r="B29" s="77">
        <v>43603</v>
      </c>
      <c r="C29" s="38">
        <v>100</v>
      </c>
      <c r="D29" s="77">
        <v>21381</v>
      </c>
      <c r="E29" s="77">
        <v>22222</v>
      </c>
      <c r="F29" s="64">
        <v>50.96438318464326</v>
      </c>
      <c r="G29" s="77">
        <v>7769</v>
      </c>
      <c r="H29" s="64">
        <v>17.817581359080798</v>
      </c>
      <c r="I29" s="77">
        <v>2024.4884026385814</v>
      </c>
      <c r="J29" s="112"/>
      <c r="K29" s="112"/>
      <c r="L29" s="112"/>
      <c r="M29" s="112"/>
      <c r="N29" s="112"/>
      <c r="O29" s="112"/>
      <c r="P29" s="121"/>
      <c r="Q29" s="121"/>
      <c r="R29" s="57"/>
      <c r="S29" s="46"/>
      <c r="T29" s="46"/>
      <c r="V29" s="57"/>
    </row>
    <row r="30" spans="1:22" s="8" customFormat="1" ht="13.35" customHeight="1">
      <c r="A30" s="50" t="s">
        <v>59</v>
      </c>
      <c r="B30" s="77">
        <v>22015</v>
      </c>
      <c r="C30" s="38">
        <v>356</v>
      </c>
      <c r="D30" s="77">
        <v>10718</v>
      </c>
      <c r="E30" s="77">
        <v>11297</v>
      </c>
      <c r="F30" s="64">
        <v>51.315012491483081</v>
      </c>
      <c r="G30" s="77">
        <v>2186</v>
      </c>
      <c r="H30" s="64">
        <v>9.9295934590052237</v>
      </c>
      <c r="I30" s="77">
        <v>510.02154693346154</v>
      </c>
      <c r="J30" s="112"/>
      <c r="K30" s="112"/>
      <c r="L30" s="112"/>
      <c r="M30" s="112"/>
      <c r="N30" s="112"/>
      <c r="O30" s="112"/>
      <c r="P30" s="121"/>
      <c r="Q30" s="121"/>
      <c r="R30" s="57"/>
      <c r="S30" s="46"/>
      <c r="T30" s="46"/>
      <c r="V30" s="57"/>
    </row>
    <row r="31" spans="1:22" s="8" customFormat="1" ht="13.35" customHeight="1">
      <c r="A31" s="50" t="s">
        <v>60</v>
      </c>
      <c r="B31" s="77">
        <v>34151</v>
      </c>
      <c r="C31" s="38">
        <v>216</v>
      </c>
      <c r="D31" s="77">
        <v>16551</v>
      </c>
      <c r="E31" s="77">
        <v>17600</v>
      </c>
      <c r="F31" s="64">
        <v>51.53582618371351</v>
      </c>
      <c r="G31" s="77">
        <v>4778</v>
      </c>
      <c r="H31" s="64">
        <v>13.990805540101315</v>
      </c>
      <c r="I31" s="77">
        <v>1009.9405403458396</v>
      </c>
      <c r="J31" s="112"/>
      <c r="K31" s="112"/>
      <c r="L31" s="112"/>
      <c r="M31" s="112"/>
      <c r="N31" s="112"/>
      <c r="O31" s="112"/>
      <c r="P31" s="121"/>
      <c r="Q31" s="121"/>
      <c r="R31" s="57"/>
      <c r="S31" s="46"/>
      <c r="T31" s="46"/>
      <c r="V31" s="57"/>
    </row>
    <row r="32" spans="1:22" s="8" customFormat="1" ht="13.35" customHeight="1">
      <c r="A32" s="50" t="s">
        <v>61</v>
      </c>
      <c r="B32" s="77">
        <v>21573</v>
      </c>
      <c r="C32" s="38">
        <v>-64</v>
      </c>
      <c r="D32" s="77">
        <v>10252</v>
      </c>
      <c r="E32" s="77">
        <v>11321</v>
      </c>
      <c r="F32" s="64">
        <v>52.47763407963658</v>
      </c>
      <c r="G32" s="77">
        <v>1081</v>
      </c>
      <c r="H32" s="64">
        <v>5.0108932461873641</v>
      </c>
      <c r="I32" s="77">
        <v>1009.0647910993124</v>
      </c>
      <c r="J32" s="112"/>
      <c r="K32" s="112"/>
      <c r="L32" s="112"/>
      <c r="M32" s="112"/>
      <c r="N32" s="112"/>
      <c r="O32" s="112"/>
      <c r="P32" s="121"/>
      <c r="Q32" s="121"/>
      <c r="R32" s="57"/>
      <c r="S32" s="46"/>
      <c r="T32" s="46"/>
      <c r="V32" s="57"/>
    </row>
    <row r="33" spans="1:22" s="8" customFormat="1" ht="13.35" customHeight="1">
      <c r="A33" s="50" t="s">
        <v>62</v>
      </c>
      <c r="B33" s="77">
        <v>28977</v>
      </c>
      <c r="C33" s="38">
        <v>272</v>
      </c>
      <c r="D33" s="77">
        <v>14451</v>
      </c>
      <c r="E33" s="77">
        <v>14526</v>
      </c>
      <c r="F33" s="64">
        <v>50.129412982710434</v>
      </c>
      <c r="G33" s="77">
        <v>5646</v>
      </c>
      <c r="H33" s="64">
        <v>19.484418676881667</v>
      </c>
      <c r="I33" s="77">
        <v>1219.9816293341567</v>
      </c>
      <c r="J33" s="112"/>
      <c r="K33" s="112"/>
      <c r="L33" s="112"/>
      <c r="M33" s="113"/>
      <c r="N33" s="112"/>
      <c r="O33" s="112"/>
      <c r="P33" s="121"/>
      <c r="Q33" s="121"/>
      <c r="R33" s="57"/>
      <c r="S33" s="46"/>
      <c r="T33" s="46"/>
      <c r="V33" s="57"/>
    </row>
    <row r="34" spans="1:22" s="8" customFormat="1" ht="13.35" customHeight="1">
      <c r="A34" s="50" t="s">
        <v>63</v>
      </c>
      <c r="B34" s="77">
        <v>25510</v>
      </c>
      <c r="C34" s="38">
        <v>188</v>
      </c>
      <c r="D34" s="77">
        <v>12365</v>
      </c>
      <c r="E34" s="77">
        <v>13145</v>
      </c>
      <c r="F34" s="64">
        <v>51.528812230497842</v>
      </c>
      <c r="G34" s="77">
        <v>3014</v>
      </c>
      <c r="H34" s="64">
        <v>11.814974519796158</v>
      </c>
      <c r="I34" s="77">
        <v>1049.6951871990022</v>
      </c>
      <c r="J34" s="112"/>
      <c r="K34" s="112"/>
      <c r="L34" s="112"/>
      <c r="M34" s="112"/>
      <c r="N34" s="112"/>
      <c r="O34" s="112"/>
      <c r="P34" s="121"/>
      <c r="Q34" s="121"/>
      <c r="R34" s="57"/>
      <c r="S34" s="46"/>
      <c r="T34" s="46"/>
      <c r="V34" s="57"/>
    </row>
    <row r="35" spans="1:22" s="8" customFormat="1" ht="13.35" customHeight="1">
      <c r="A35" s="50" t="s">
        <v>64</v>
      </c>
      <c r="B35" s="77">
        <v>28182</v>
      </c>
      <c r="C35" s="38">
        <v>181</v>
      </c>
      <c r="D35" s="77">
        <v>14041</v>
      </c>
      <c r="E35" s="77">
        <v>14141</v>
      </c>
      <c r="F35" s="64">
        <v>50.17741821020509</v>
      </c>
      <c r="G35" s="77">
        <v>1960</v>
      </c>
      <c r="H35" s="64">
        <v>6.9547938400397413</v>
      </c>
      <c r="I35" s="77">
        <v>714.14084006802966</v>
      </c>
      <c r="J35" s="112"/>
      <c r="K35" s="112"/>
      <c r="L35" s="112"/>
      <c r="M35" s="112"/>
      <c r="N35" s="112"/>
      <c r="O35" s="112"/>
      <c r="P35" s="121"/>
      <c r="Q35" s="121"/>
      <c r="R35" s="57"/>
      <c r="S35" s="46"/>
      <c r="T35" s="46"/>
      <c r="V35" s="57"/>
    </row>
    <row r="36" spans="1:22" s="8" customFormat="1" ht="13.35" customHeight="1">
      <c r="A36" s="50" t="s">
        <v>65</v>
      </c>
      <c r="B36" s="77">
        <v>23191</v>
      </c>
      <c r="C36" s="38">
        <v>314</v>
      </c>
      <c r="D36" s="77">
        <v>11352</v>
      </c>
      <c r="E36" s="77">
        <v>11839</v>
      </c>
      <c r="F36" s="64">
        <v>51.049976283903241</v>
      </c>
      <c r="G36" s="77">
        <v>3360</v>
      </c>
      <c r="H36" s="64">
        <v>14.488379112586781</v>
      </c>
      <c r="I36" s="77">
        <v>1003.5692028927338</v>
      </c>
      <c r="J36" s="112"/>
      <c r="K36" s="112"/>
      <c r="L36" s="112"/>
      <c r="M36" s="112"/>
      <c r="N36" s="112"/>
      <c r="O36" s="112"/>
      <c r="P36" s="121"/>
      <c r="Q36" s="121"/>
      <c r="R36" s="57"/>
      <c r="S36" s="46"/>
      <c r="T36" s="46"/>
      <c r="V36" s="57"/>
    </row>
    <row r="37" spans="1:22" s="8" customFormat="1" ht="13.35" customHeight="1">
      <c r="A37" s="50" t="s">
        <v>66</v>
      </c>
      <c r="B37" s="77">
        <v>80420</v>
      </c>
      <c r="C37" s="38">
        <v>1265</v>
      </c>
      <c r="D37" s="77">
        <v>38971</v>
      </c>
      <c r="E37" s="77">
        <v>41449</v>
      </c>
      <c r="F37" s="64">
        <v>51.540661526983335</v>
      </c>
      <c r="G37" s="77">
        <v>9683</v>
      </c>
      <c r="H37" s="64">
        <v>12.040537179806018</v>
      </c>
      <c r="I37" s="77">
        <v>1384.1418139173309</v>
      </c>
      <c r="J37" s="112"/>
      <c r="K37" s="112"/>
      <c r="L37" s="112"/>
      <c r="M37" s="112"/>
      <c r="N37" s="112"/>
      <c r="O37" s="112"/>
      <c r="P37" s="121"/>
      <c r="Q37" s="121"/>
      <c r="R37" s="57"/>
      <c r="S37" s="46"/>
      <c r="T37" s="46"/>
      <c r="V37" s="57"/>
    </row>
    <row r="38" spans="1:22" s="8" customFormat="1" ht="13.35" customHeight="1">
      <c r="A38" s="50" t="s">
        <v>67</v>
      </c>
      <c r="B38" s="77">
        <v>31855</v>
      </c>
      <c r="C38" s="38">
        <v>59</v>
      </c>
      <c r="D38" s="77">
        <v>15321</v>
      </c>
      <c r="E38" s="77">
        <v>16534</v>
      </c>
      <c r="F38" s="64">
        <v>51.903939726887458</v>
      </c>
      <c r="G38" s="77">
        <v>4113</v>
      </c>
      <c r="H38" s="64">
        <v>12.911630827185686</v>
      </c>
      <c r="I38" s="77">
        <v>1136.4728549061483</v>
      </c>
      <c r="J38" s="112"/>
      <c r="K38" s="112"/>
      <c r="L38" s="112"/>
      <c r="M38" s="112"/>
      <c r="N38" s="112"/>
      <c r="O38" s="112"/>
      <c r="P38" s="121"/>
      <c r="Q38" s="121"/>
      <c r="R38" s="57"/>
      <c r="S38" s="46"/>
      <c r="T38" s="46"/>
      <c r="V38" s="57"/>
    </row>
    <row r="39" spans="1:22" s="8" customFormat="1" ht="13.35" customHeight="1">
      <c r="A39" s="50" t="s">
        <v>68</v>
      </c>
      <c r="B39" s="77">
        <v>34201</v>
      </c>
      <c r="C39" s="38">
        <v>149</v>
      </c>
      <c r="D39" s="77">
        <v>16342</v>
      </c>
      <c r="E39" s="77">
        <v>17859</v>
      </c>
      <c r="F39" s="64">
        <v>52.217771410192682</v>
      </c>
      <c r="G39" s="77">
        <v>3140</v>
      </c>
      <c r="H39" s="64">
        <v>9.181018098885998</v>
      </c>
      <c r="I39" s="77">
        <v>969.20948343183409</v>
      </c>
      <c r="J39" s="112"/>
      <c r="K39" s="112"/>
      <c r="L39" s="112"/>
      <c r="M39" s="112"/>
      <c r="N39" s="112"/>
      <c r="O39" s="112"/>
      <c r="P39" s="121"/>
      <c r="Q39" s="121"/>
      <c r="R39" s="57"/>
      <c r="S39" s="46"/>
      <c r="T39" s="46"/>
      <c r="V39" s="57"/>
    </row>
    <row r="40" spans="1:22" s="8" customFormat="1" ht="13.35" customHeight="1">
      <c r="A40" s="50" t="s">
        <v>69</v>
      </c>
      <c r="B40" s="77">
        <v>24841</v>
      </c>
      <c r="C40" s="38">
        <v>57</v>
      </c>
      <c r="D40" s="77">
        <v>12138</v>
      </c>
      <c r="E40" s="77">
        <v>12703</v>
      </c>
      <c r="F40" s="64">
        <v>51.137232800611883</v>
      </c>
      <c r="G40" s="77">
        <v>2931</v>
      </c>
      <c r="H40" s="64">
        <v>11.799041906525503</v>
      </c>
      <c r="I40" s="77">
        <v>472.31538963291206</v>
      </c>
      <c r="J40" s="112"/>
      <c r="K40" s="112"/>
      <c r="L40" s="112"/>
      <c r="M40" s="112"/>
      <c r="N40" s="112"/>
      <c r="O40" s="112"/>
      <c r="P40" s="121"/>
      <c r="Q40" s="121"/>
      <c r="R40" s="57"/>
      <c r="S40" s="46"/>
      <c r="T40" s="46"/>
      <c r="V40" s="57"/>
    </row>
    <row r="41" spans="1:22" ht="13.35" customHeight="1">
      <c r="A41" s="50" t="s">
        <v>70</v>
      </c>
      <c r="B41" s="77">
        <v>28277</v>
      </c>
      <c r="C41" s="38">
        <v>27</v>
      </c>
      <c r="D41" s="77">
        <v>13903</v>
      </c>
      <c r="E41" s="77">
        <v>14374</v>
      </c>
      <c r="F41" s="64">
        <v>50.83283233723521</v>
      </c>
      <c r="G41" s="77">
        <v>2958</v>
      </c>
      <c r="H41" s="64">
        <v>10.460798528839693</v>
      </c>
      <c r="I41" s="77">
        <v>904.63163270029816</v>
      </c>
      <c r="J41" s="112"/>
      <c r="K41" s="112"/>
      <c r="L41" s="112"/>
      <c r="M41" s="112"/>
      <c r="N41" s="112"/>
      <c r="O41" s="112"/>
      <c r="P41" s="121"/>
      <c r="Q41" s="121"/>
      <c r="R41" s="57"/>
      <c r="S41" s="46"/>
      <c r="T41" s="46"/>
      <c r="U41" s="8"/>
      <c r="V41" s="57"/>
    </row>
    <row r="42" spans="1:22" s="10" customFormat="1" ht="6.95" customHeight="1">
      <c r="A42" s="40"/>
      <c r="B42" s="65"/>
      <c r="C42" s="65"/>
      <c r="D42" s="65"/>
      <c r="E42" s="65"/>
      <c r="F42" s="65"/>
      <c r="G42" s="65"/>
      <c r="H42" s="65"/>
      <c r="I42" s="77"/>
      <c r="J42" s="112"/>
      <c r="K42" s="112"/>
      <c r="L42" s="112"/>
      <c r="M42" s="112"/>
      <c r="N42" s="112"/>
      <c r="O42" s="112"/>
      <c r="P42" s="122"/>
      <c r="Q42" s="122"/>
      <c r="R42" s="91"/>
      <c r="S42" s="47"/>
      <c r="T42" s="47"/>
      <c r="U42"/>
      <c r="V42" s="91"/>
    </row>
    <row r="43" spans="1:22" s="10" customFormat="1" ht="13.35" customHeight="1">
      <c r="A43" s="83" t="s">
        <v>71</v>
      </c>
      <c r="B43" s="80">
        <v>2922005</v>
      </c>
      <c r="C43" s="70">
        <v>11130</v>
      </c>
      <c r="D43" s="80">
        <v>1431064</v>
      </c>
      <c r="E43" s="80">
        <v>1490941</v>
      </c>
      <c r="F43" s="94">
        <v>51.024587569152004</v>
      </c>
      <c r="G43" s="80">
        <v>260990</v>
      </c>
      <c r="H43" s="94">
        <v>8.9318806778222495</v>
      </c>
      <c r="I43" s="80">
        <v>184.88671029392307</v>
      </c>
      <c r="J43" s="113"/>
      <c r="K43" s="113"/>
      <c r="L43" s="113"/>
      <c r="M43" s="113"/>
      <c r="N43" s="113"/>
      <c r="O43" s="113"/>
      <c r="P43" s="122"/>
      <c r="Q43" s="122"/>
      <c r="R43" s="91"/>
      <c r="S43" s="47"/>
      <c r="T43" s="47"/>
      <c r="V43" s="91"/>
    </row>
    <row r="44" spans="1:22" s="51" customFormat="1" ht="13.35" customHeight="1">
      <c r="A44" s="84" t="s">
        <v>159</v>
      </c>
      <c r="B44" s="81">
        <v>2910875</v>
      </c>
      <c r="C44" s="71">
        <v>7102</v>
      </c>
      <c r="D44" s="81">
        <v>1425649</v>
      </c>
      <c r="E44" s="81">
        <v>1485226</v>
      </c>
      <c r="F44" s="72">
        <v>51.02335208485421</v>
      </c>
      <c r="G44" s="81">
        <v>250798</v>
      </c>
      <c r="H44" s="72">
        <v>8.6158972817451804</v>
      </c>
      <c r="I44" s="81">
        <v>184.18268994909636</v>
      </c>
      <c r="J44" s="114"/>
      <c r="K44" s="114"/>
      <c r="L44" s="114"/>
      <c r="M44" s="114"/>
      <c r="N44" s="114"/>
      <c r="O44" s="114"/>
      <c r="P44" s="122"/>
      <c r="Q44" s="122"/>
      <c r="R44" s="91"/>
      <c r="S44" s="47"/>
      <c r="T44" s="47"/>
      <c r="V44" s="91"/>
    </row>
    <row r="45" spans="1:22" s="91" customFormat="1" ht="7.15" customHeight="1">
      <c r="A45" s="97"/>
      <c r="B45" s="95"/>
      <c r="C45" s="95"/>
      <c r="D45" s="95"/>
      <c r="E45" s="95"/>
      <c r="F45" s="96"/>
      <c r="G45" s="95"/>
      <c r="H45" s="96"/>
      <c r="I45" s="82"/>
      <c r="J45" s="129"/>
      <c r="K45" s="129"/>
      <c r="L45" s="129"/>
      <c r="M45" s="129"/>
      <c r="N45" s="129"/>
      <c r="O45" s="129"/>
      <c r="P45" s="122"/>
      <c r="Q45" s="122"/>
      <c r="S45" s="122"/>
      <c r="T45" s="122"/>
    </row>
    <row r="46" spans="1:22" s="10" customFormat="1" ht="13.35" customHeight="1">
      <c r="A46" s="83" t="s">
        <v>52</v>
      </c>
      <c r="B46" s="80">
        <v>633129</v>
      </c>
      <c r="C46" s="70">
        <v>843</v>
      </c>
      <c r="D46" s="80">
        <v>308583</v>
      </c>
      <c r="E46" s="80">
        <v>324546</v>
      </c>
      <c r="F46" s="94">
        <v>51.260643565529293</v>
      </c>
      <c r="G46" s="80">
        <v>81237</v>
      </c>
      <c r="H46" s="94">
        <v>12.831034433740991</v>
      </c>
      <c r="I46" s="80">
        <v>1372.7022167030457</v>
      </c>
      <c r="J46" s="113"/>
      <c r="K46" s="113"/>
      <c r="L46" s="113"/>
      <c r="M46" s="113"/>
      <c r="N46" s="113"/>
      <c r="O46" s="113"/>
      <c r="P46" s="122"/>
      <c r="Q46" s="122"/>
      <c r="R46" s="91"/>
      <c r="S46" s="47"/>
      <c r="T46" s="47"/>
      <c r="V46" s="91"/>
    </row>
    <row r="47" spans="1:22" s="43" customFormat="1" ht="13.35" customHeight="1">
      <c r="A47" s="83" t="s">
        <v>159</v>
      </c>
      <c r="B47" s="80">
        <v>632286</v>
      </c>
      <c r="C47" s="70">
        <v>-1398</v>
      </c>
      <c r="D47" s="80">
        <v>308023</v>
      </c>
      <c r="E47" s="80">
        <v>324263</v>
      </c>
      <c r="F47" s="94">
        <v>51.284228972332137</v>
      </c>
      <c r="G47" s="80">
        <v>78085</v>
      </c>
      <c r="H47" s="94">
        <v>12.349632919280198</v>
      </c>
      <c r="I47" s="80">
        <v>1370.8740393161982</v>
      </c>
      <c r="J47" s="113"/>
      <c r="K47" s="113"/>
      <c r="L47" s="113"/>
      <c r="M47" s="113"/>
      <c r="N47" s="113"/>
      <c r="O47" s="113"/>
      <c r="P47" s="122"/>
      <c r="Q47" s="122"/>
      <c r="R47" s="91"/>
      <c r="S47" s="47"/>
      <c r="T47" s="47"/>
      <c r="V47" s="91"/>
    </row>
    <row r="48" spans="1:22" s="10" customFormat="1" ht="13.35" customHeight="1">
      <c r="A48" s="83" t="s">
        <v>72</v>
      </c>
      <c r="B48" s="70">
        <v>79496</v>
      </c>
      <c r="C48" s="70">
        <v>-409</v>
      </c>
      <c r="D48" s="70">
        <v>39382</v>
      </c>
      <c r="E48" s="70">
        <v>40114</v>
      </c>
      <c r="F48" s="94">
        <v>50.242007177899971</v>
      </c>
      <c r="G48" s="70">
        <v>10736</v>
      </c>
      <c r="H48" s="94">
        <v>11.20553734331436</v>
      </c>
      <c r="I48" s="80">
        <v>1009.7458964976209</v>
      </c>
      <c r="J48" s="113"/>
      <c r="K48" s="113"/>
      <c r="L48" s="113"/>
      <c r="M48" s="113"/>
      <c r="N48" s="113"/>
      <c r="O48" s="113"/>
      <c r="P48" s="122"/>
      <c r="Q48" s="122"/>
      <c r="R48" s="91"/>
      <c r="S48" s="47"/>
      <c r="T48" s="47"/>
      <c r="V48" s="91"/>
    </row>
    <row r="49" spans="1:22" s="10" customFormat="1" ht="13.35" customHeight="1">
      <c r="A49" s="84" t="s">
        <v>73</v>
      </c>
      <c r="B49" s="71">
        <v>246243</v>
      </c>
      <c r="C49" s="71">
        <v>1179</v>
      </c>
      <c r="D49" s="71">
        <v>119860</v>
      </c>
      <c r="E49" s="71">
        <v>126383</v>
      </c>
      <c r="F49" s="72">
        <v>51.911206462083349</v>
      </c>
      <c r="G49" s="71">
        <v>30784</v>
      </c>
      <c r="H49" s="72">
        <v>16.992086749421048</v>
      </c>
      <c r="I49" s="81">
        <v>2075.4188444926081</v>
      </c>
      <c r="J49" s="114"/>
      <c r="K49" s="114"/>
      <c r="L49" s="114"/>
      <c r="M49" s="114"/>
      <c r="N49" s="114"/>
      <c r="O49" s="114"/>
      <c r="P49" s="122"/>
      <c r="Q49" s="122"/>
      <c r="R49" s="91"/>
      <c r="S49" s="47"/>
      <c r="T49" s="47"/>
      <c r="V49" s="91"/>
    </row>
    <row r="50" spans="1:22" s="91" customFormat="1" ht="7.15" customHeight="1">
      <c r="A50" s="97"/>
      <c r="B50" s="95"/>
      <c r="C50" s="95"/>
      <c r="D50" s="95"/>
      <c r="E50" s="95"/>
      <c r="F50" s="96"/>
      <c r="G50" s="95"/>
      <c r="H50" s="96"/>
      <c r="I50" s="82"/>
      <c r="J50" s="129"/>
      <c r="K50" s="129"/>
      <c r="L50" s="129"/>
      <c r="M50" s="129"/>
      <c r="N50" s="129"/>
      <c r="O50" s="129"/>
      <c r="P50" s="122"/>
      <c r="Q50" s="122"/>
      <c r="S50" s="122"/>
      <c r="T50" s="122"/>
    </row>
    <row r="51" spans="1:22" s="10" customFormat="1" ht="13.35" customHeight="1">
      <c r="A51" s="83" t="s">
        <v>84</v>
      </c>
      <c r="B51" s="80">
        <v>2288876</v>
      </c>
      <c r="C51" s="70">
        <v>10287</v>
      </c>
      <c r="D51" s="80">
        <v>1122481</v>
      </c>
      <c r="E51" s="80">
        <v>1166395</v>
      </c>
      <c r="F51" s="94">
        <v>50.959291809604366</v>
      </c>
      <c r="G51" s="80">
        <v>179753</v>
      </c>
      <c r="H51" s="94">
        <v>7.853330630405492</v>
      </c>
      <c r="I51" s="80">
        <v>149.17977713081632</v>
      </c>
      <c r="J51" s="113"/>
      <c r="K51" s="113"/>
      <c r="L51" s="113"/>
      <c r="M51" s="113"/>
      <c r="N51" s="113"/>
      <c r="O51" s="113"/>
      <c r="P51" s="122"/>
      <c r="Q51" s="122"/>
      <c r="R51" s="91"/>
      <c r="S51" s="47"/>
      <c r="T51" s="47"/>
      <c r="V51" s="91"/>
    </row>
    <row r="52" spans="1:22" s="43" customFormat="1" ht="13.35" customHeight="1">
      <c r="A52" s="83" t="s">
        <v>159</v>
      </c>
      <c r="B52" s="80">
        <v>2278589</v>
      </c>
      <c r="C52" s="70">
        <v>8500</v>
      </c>
      <c r="D52" s="80">
        <v>1117626</v>
      </c>
      <c r="E52" s="80">
        <v>1160963</v>
      </c>
      <c r="F52" s="94">
        <v>50.950961318605501</v>
      </c>
      <c r="G52" s="80">
        <v>172713</v>
      </c>
      <c r="H52" s="94">
        <v>7.5798224251938366</v>
      </c>
      <c r="I52" s="80">
        <v>148.50949448260832</v>
      </c>
      <c r="J52" s="113"/>
      <c r="K52" s="113"/>
      <c r="L52" s="113"/>
      <c r="M52" s="113"/>
      <c r="N52" s="113"/>
      <c r="O52" s="113"/>
      <c r="P52" s="122"/>
      <c r="Q52" s="122"/>
      <c r="R52" s="91"/>
      <c r="S52" s="47"/>
      <c r="T52" s="47"/>
      <c r="V52" s="91"/>
    </row>
    <row r="53" spans="1:22" s="10" customFormat="1" ht="13.35" customHeight="1">
      <c r="A53" s="83" t="s">
        <v>72</v>
      </c>
      <c r="B53" s="70">
        <v>129687</v>
      </c>
      <c r="C53" s="70">
        <v>137</v>
      </c>
      <c r="D53" s="70">
        <v>62753</v>
      </c>
      <c r="E53" s="70">
        <v>66232</v>
      </c>
      <c r="F53" s="94">
        <v>50.597893022046236</v>
      </c>
      <c r="G53" s="70">
        <v>6496</v>
      </c>
      <c r="H53" s="94">
        <v>5.0089831671640184</v>
      </c>
      <c r="I53" s="80">
        <v>80.420267139444405</v>
      </c>
      <c r="J53" s="113"/>
      <c r="K53" s="113"/>
      <c r="L53" s="113"/>
      <c r="M53" s="113"/>
      <c r="N53" s="113"/>
      <c r="O53" s="113"/>
      <c r="P53" s="122"/>
      <c r="Q53" s="122"/>
      <c r="R53" s="91"/>
      <c r="S53" s="47"/>
      <c r="T53" s="47"/>
      <c r="V53" s="91"/>
    </row>
    <row r="54" spans="1:22" s="10" customFormat="1" ht="13.35" customHeight="1">
      <c r="A54" s="84" t="s">
        <v>73</v>
      </c>
      <c r="B54" s="71">
        <v>318326</v>
      </c>
      <c r="C54" s="71">
        <v>2393</v>
      </c>
      <c r="D54" s="71">
        <v>156244</v>
      </c>
      <c r="E54" s="71">
        <v>162082</v>
      </c>
      <c r="F54" s="72">
        <v>51.7741344659281</v>
      </c>
      <c r="G54" s="71">
        <v>37688</v>
      </c>
      <c r="H54" s="72">
        <v>11.839435044576943</v>
      </c>
      <c r="I54" s="81">
        <v>479.22339212212512</v>
      </c>
      <c r="J54" s="114"/>
      <c r="K54" s="114"/>
      <c r="L54" s="114"/>
      <c r="M54" s="114"/>
      <c r="N54" s="114"/>
      <c r="O54" s="114"/>
      <c r="P54" s="122"/>
      <c r="Q54" s="122"/>
      <c r="R54" s="91"/>
      <c r="S54" s="47"/>
      <c r="T54" s="47"/>
      <c r="V54" s="91"/>
    </row>
    <row r="55" spans="1:22" s="91" customFormat="1" ht="7.15" customHeight="1">
      <c r="A55" s="97"/>
      <c r="B55" s="95"/>
      <c r="C55" s="95"/>
      <c r="D55" s="95"/>
      <c r="E55" s="95"/>
      <c r="F55" s="96"/>
      <c r="G55" s="95"/>
      <c r="H55" s="96"/>
      <c r="I55" s="82"/>
      <c r="J55" s="129"/>
      <c r="K55" s="129"/>
      <c r="L55" s="129"/>
      <c r="M55" s="129"/>
      <c r="N55" s="129"/>
      <c r="O55" s="129"/>
      <c r="P55" s="122"/>
      <c r="Q55" s="122"/>
      <c r="S55" s="122"/>
      <c r="T55" s="122"/>
    </row>
    <row r="56" spans="1:22" s="10" customFormat="1" ht="13.35" customHeight="1">
      <c r="A56" s="83" t="s">
        <v>141</v>
      </c>
      <c r="B56" s="80">
        <v>574062</v>
      </c>
      <c r="C56" s="70">
        <v>4304</v>
      </c>
      <c r="D56" s="80">
        <v>279251</v>
      </c>
      <c r="E56" s="80">
        <v>294811</v>
      </c>
      <c r="F56" s="94">
        <v>51.355254310510013</v>
      </c>
      <c r="G56" s="80">
        <v>72318</v>
      </c>
      <c r="H56" s="94">
        <v>12.597593988105816</v>
      </c>
      <c r="I56" s="80">
        <v>1013.233697445017</v>
      </c>
      <c r="J56" s="113"/>
      <c r="K56" s="113"/>
      <c r="L56" s="113"/>
      <c r="M56" s="113"/>
      <c r="N56" s="113"/>
      <c r="O56" s="113"/>
      <c r="P56" s="122"/>
      <c r="Q56" s="122"/>
      <c r="R56" s="91"/>
      <c r="S56" s="47"/>
      <c r="T56" s="47"/>
      <c r="V56" s="91"/>
    </row>
    <row r="57" spans="1:22" s="43" customFormat="1" ht="13.35" customHeight="1">
      <c r="A57" s="83" t="s">
        <v>159</v>
      </c>
      <c r="B57" s="80">
        <v>569758</v>
      </c>
      <c r="C57" s="70">
        <v>1515</v>
      </c>
      <c r="D57" s="80">
        <v>277032</v>
      </c>
      <c r="E57" s="80">
        <v>292726</v>
      </c>
      <c r="F57" s="94">
        <v>51.377251394451683</v>
      </c>
      <c r="G57" s="80">
        <v>68906</v>
      </c>
      <c r="H57" s="94">
        <v>12.093906535757286</v>
      </c>
      <c r="I57" s="80">
        <v>1005.6294922160225</v>
      </c>
      <c r="J57" s="113"/>
      <c r="K57" s="113"/>
      <c r="L57" s="113"/>
      <c r="M57" s="113"/>
      <c r="N57" s="113"/>
      <c r="O57" s="113"/>
      <c r="P57" s="122"/>
      <c r="Q57" s="122"/>
      <c r="R57" s="91"/>
      <c r="S57" s="47"/>
      <c r="T57" s="47"/>
      <c r="V57" s="91"/>
    </row>
    <row r="58" spans="1:22" ht="13.35" customHeight="1">
      <c r="A58" s="83" t="s">
        <v>72</v>
      </c>
      <c r="B58" s="70">
        <v>20264</v>
      </c>
      <c r="C58" s="70">
        <v>-64</v>
      </c>
      <c r="D58" s="70">
        <v>9479</v>
      </c>
      <c r="E58" s="70">
        <v>10785</v>
      </c>
      <c r="F58" s="94">
        <v>50.129412982710434</v>
      </c>
      <c r="G58" s="70">
        <v>1081</v>
      </c>
      <c r="H58" s="94">
        <v>5.0108932461873641</v>
      </c>
      <c r="I58" s="80">
        <v>472.31538963291206</v>
      </c>
      <c r="J58" s="113"/>
      <c r="K58" s="113"/>
      <c r="L58" s="113"/>
      <c r="M58" s="113"/>
      <c r="N58" s="113"/>
      <c r="O58" s="113"/>
      <c r="U58" s="10"/>
    </row>
    <row r="59" spans="1:22" ht="13.35" customHeight="1">
      <c r="A59" s="84" t="s">
        <v>73</v>
      </c>
      <c r="B59" s="71">
        <v>80420</v>
      </c>
      <c r="C59" s="71">
        <v>1265</v>
      </c>
      <c r="D59" s="71">
        <v>38971</v>
      </c>
      <c r="E59" s="71">
        <v>41449</v>
      </c>
      <c r="F59" s="72">
        <v>53.222463482037107</v>
      </c>
      <c r="G59" s="71">
        <v>9683</v>
      </c>
      <c r="H59" s="72">
        <v>19.484418676881667</v>
      </c>
      <c r="I59" s="81">
        <v>2347.0274394988974</v>
      </c>
      <c r="J59" s="114"/>
      <c r="K59" s="114"/>
      <c r="L59" s="114"/>
      <c r="M59" s="114"/>
      <c r="N59" s="114"/>
      <c r="O59" s="114"/>
    </row>
  </sheetData>
  <mergeCells count="10">
    <mergeCell ref="J1:L1"/>
    <mergeCell ref="M1:O1"/>
    <mergeCell ref="A1:I1"/>
    <mergeCell ref="A3:A5"/>
    <mergeCell ref="I3:I4"/>
    <mergeCell ref="B3:B4"/>
    <mergeCell ref="C3:C4"/>
    <mergeCell ref="D3:D4"/>
    <mergeCell ref="E3:F4"/>
    <mergeCell ref="G3:H4"/>
  </mergeCells>
  <conditionalFormatting sqref="B52 B47 B57 C43:H43 A51:B51 D51:H52 A46:B46 D46:H47 A56:B56 D56:H57 A23:I23 A24:H42 I42 A11:H22 A53:H55 A58:H59 A48:H50 I46:I59">
    <cfRule type="expression" dxfId="50" priority="154">
      <formula>MOD(ROW(),2)=1</formula>
    </cfRule>
  </conditionalFormatting>
  <conditionalFormatting sqref="A6:H6">
    <cfRule type="expression" dxfId="49" priority="153">
      <formula>MOD(ROW(),2)=1</formula>
    </cfRule>
  </conditionalFormatting>
  <conditionalFormatting sqref="A43">
    <cfRule type="expression" dxfId="48" priority="132">
      <formula>MOD(ROW(),2)=1</formula>
    </cfRule>
  </conditionalFormatting>
  <conditionalFormatting sqref="B43">
    <cfRule type="expression" dxfId="47" priority="131">
      <formula>MOD(ROW(),2)=1</formula>
    </cfRule>
  </conditionalFormatting>
  <conditionalFormatting sqref="I6">
    <cfRule type="expression" dxfId="46" priority="129">
      <formula>MOD(ROW(),2)=1</formula>
    </cfRule>
  </conditionalFormatting>
  <conditionalFormatting sqref="A52">
    <cfRule type="expression" dxfId="45" priority="128">
      <formula>MOD(ROW(),2)=1</formula>
    </cfRule>
  </conditionalFormatting>
  <conditionalFormatting sqref="A47">
    <cfRule type="expression" dxfId="44" priority="127">
      <formula>MOD(ROW(),2)=1</formula>
    </cfRule>
  </conditionalFormatting>
  <conditionalFormatting sqref="A57">
    <cfRule type="expression" dxfId="43" priority="126">
      <formula>MOD(ROW(),2)=1</formula>
    </cfRule>
  </conditionalFormatting>
  <conditionalFormatting sqref="C51:C52">
    <cfRule type="expression" dxfId="42" priority="125">
      <formula>MOD(ROW(),2)=1</formula>
    </cfRule>
  </conditionalFormatting>
  <conditionalFormatting sqref="C46:C47">
    <cfRule type="expression" dxfId="41" priority="124">
      <formula>MOD(ROW(),2)=1</formula>
    </cfRule>
  </conditionalFormatting>
  <conditionalFormatting sqref="C56:C57">
    <cfRule type="expression" dxfId="40" priority="123">
      <formula>MOD(ROW(),2)=1</formula>
    </cfRule>
  </conditionalFormatting>
  <conditionalFormatting sqref="A7:I10">
    <cfRule type="expression" dxfId="39" priority="118">
      <formula>MOD(ROW(),2)=1</formula>
    </cfRule>
  </conditionalFormatting>
  <conditionalFormatting sqref="A44:I45">
    <cfRule type="expression" dxfId="38" priority="117">
      <formula>MOD(ROW(),2)=1</formula>
    </cfRule>
  </conditionalFormatting>
  <conditionalFormatting sqref="I11">
    <cfRule type="expression" dxfId="37" priority="106">
      <formula>MOD(ROW(),2)=1</formula>
    </cfRule>
  </conditionalFormatting>
  <conditionalFormatting sqref="I43">
    <cfRule type="expression" dxfId="36" priority="76">
      <formula>MOD(ROW(),2)=1</formula>
    </cfRule>
  </conditionalFormatting>
  <conditionalFormatting sqref="I12">
    <cfRule type="expression" dxfId="35" priority="29">
      <formula>MOD(ROW(),2)=1</formula>
    </cfRule>
  </conditionalFormatting>
  <conditionalFormatting sqref="I13">
    <cfRule type="expression" dxfId="34" priority="28">
      <formula>MOD(ROW(),2)=1</formula>
    </cfRule>
  </conditionalFormatting>
  <conditionalFormatting sqref="I14">
    <cfRule type="expression" dxfId="33" priority="27">
      <formula>MOD(ROW(),2)=1</formula>
    </cfRule>
  </conditionalFormatting>
  <conditionalFormatting sqref="I15">
    <cfRule type="expression" dxfId="32" priority="26">
      <formula>MOD(ROW(),2)=1</formula>
    </cfRule>
  </conditionalFormatting>
  <conditionalFormatting sqref="I16">
    <cfRule type="expression" dxfId="31" priority="25">
      <formula>MOD(ROW(),2)=1</formula>
    </cfRule>
  </conditionalFormatting>
  <conditionalFormatting sqref="I17">
    <cfRule type="expression" dxfId="30" priority="24">
      <formula>MOD(ROW(),2)=1</formula>
    </cfRule>
  </conditionalFormatting>
  <conditionalFormatting sqref="I18">
    <cfRule type="expression" dxfId="29" priority="23">
      <formula>MOD(ROW(),2)=1</formula>
    </cfRule>
  </conditionalFormatting>
  <conditionalFormatting sqref="I19">
    <cfRule type="expression" dxfId="28" priority="22">
      <formula>MOD(ROW(),2)=1</formula>
    </cfRule>
  </conditionalFormatting>
  <conditionalFormatting sqref="I20">
    <cfRule type="expression" dxfId="27" priority="21">
      <formula>MOD(ROW(),2)=1</formula>
    </cfRule>
  </conditionalFormatting>
  <conditionalFormatting sqref="I21">
    <cfRule type="expression" dxfId="26" priority="20">
      <formula>MOD(ROW(),2)=1</formula>
    </cfRule>
  </conditionalFormatting>
  <conditionalFormatting sqref="I22">
    <cfRule type="expression" dxfId="25" priority="19">
      <formula>MOD(ROW(),2)=1</formula>
    </cfRule>
  </conditionalFormatting>
  <conditionalFormatting sqref="I24">
    <cfRule type="expression" dxfId="24" priority="18">
      <formula>MOD(ROW(),2)=1</formula>
    </cfRule>
  </conditionalFormatting>
  <conditionalFormatting sqref="I25">
    <cfRule type="expression" dxfId="23" priority="17">
      <formula>MOD(ROW(),2)=1</formula>
    </cfRule>
  </conditionalFormatting>
  <conditionalFormatting sqref="I26">
    <cfRule type="expression" dxfId="22" priority="16">
      <formula>MOD(ROW(),2)=1</formula>
    </cfRule>
  </conditionalFormatting>
  <conditionalFormatting sqref="I27">
    <cfRule type="expression" dxfId="21" priority="15">
      <formula>MOD(ROW(),2)=1</formula>
    </cfRule>
  </conditionalFormatting>
  <conditionalFormatting sqref="I28">
    <cfRule type="expression" dxfId="20" priority="14">
      <formula>MOD(ROW(),2)=1</formula>
    </cfRule>
  </conditionalFormatting>
  <conditionalFormatting sqref="I29">
    <cfRule type="expression" dxfId="19" priority="13">
      <formula>MOD(ROW(),2)=1</formula>
    </cfRule>
  </conditionalFormatting>
  <conditionalFormatting sqref="I30">
    <cfRule type="expression" dxfId="18" priority="12">
      <formula>MOD(ROW(),2)=1</formula>
    </cfRule>
  </conditionalFormatting>
  <conditionalFormatting sqref="I31">
    <cfRule type="expression" dxfId="17" priority="11">
      <formula>MOD(ROW(),2)=1</formula>
    </cfRule>
  </conditionalFormatting>
  <conditionalFormatting sqref="I32">
    <cfRule type="expression" dxfId="16" priority="10">
      <formula>MOD(ROW(),2)=1</formula>
    </cfRule>
  </conditionalFormatting>
  <conditionalFormatting sqref="I33">
    <cfRule type="expression" dxfId="15" priority="9">
      <formula>MOD(ROW(),2)=1</formula>
    </cfRule>
  </conditionalFormatting>
  <conditionalFormatting sqref="I34">
    <cfRule type="expression" dxfId="14" priority="8">
      <formula>MOD(ROW(),2)=1</formula>
    </cfRule>
  </conditionalFormatting>
  <conditionalFormatting sqref="I35">
    <cfRule type="expression" dxfId="13" priority="7">
      <formula>MOD(ROW(),2)=1</formula>
    </cfRule>
  </conditionalFormatting>
  <conditionalFormatting sqref="I36">
    <cfRule type="expression" dxfId="12" priority="6">
      <formula>MOD(ROW(),2)=1</formula>
    </cfRule>
  </conditionalFormatting>
  <conditionalFormatting sqref="I37">
    <cfRule type="expression" dxfId="11" priority="5">
      <formula>MOD(ROW(),2)=1</formula>
    </cfRule>
  </conditionalFormatting>
  <conditionalFormatting sqref="I38">
    <cfRule type="expression" dxfId="10" priority="4">
      <formula>MOD(ROW(),2)=1</formula>
    </cfRule>
  </conditionalFormatting>
  <conditionalFormatting sqref="I39">
    <cfRule type="expression" dxfId="9" priority="3">
      <formula>MOD(ROW(),2)=1</formula>
    </cfRule>
  </conditionalFormatting>
  <conditionalFormatting sqref="I40">
    <cfRule type="expression" dxfId="8" priority="2">
      <formula>MOD(ROW(),2)=1</formula>
    </cfRule>
  </conditionalFormatting>
  <conditionalFormatting sqref="I41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Standard"&amp;8SH.regional Band 1 - 2021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4AAC8"/>
  </sheetPr>
  <dimension ref="A1:J50"/>
  <sheetViews>
    <sheetView zoomScaleNormal="100" workbookViewId="0"/>
  </sheetViews>
  <sheetFormatPr baseColWidth="10" defaultRowHeight="12.75"/>
  <cols>
    <col min="1" max="1" width="25.7109375" customWidth="1"/>
    <col min="2" max="4" width="15.7109375" customWidth="1"/>
  </cols>
  <sheetData>
    <row r="1" spans="1:9">
      <c r="A1" s="47"/>
      <c r="B1" t="s">
        <v>101</v>
      </c>
      <c r="C1" s="47" t="s">
        <v>102</v>
      </c>
      <c r="D1" s="56"/>
      <c r="F1" s="60" t="s">
        <v>124</v>
      </c>
      <c r="G1" s="60" t="s">
        <v>101</v>
      </c>
      <c r="H1" s="60" t="s">
        <v>102</v>
      </c>
    </row>
    <row r="2" spans="1:9">
      <c r="A2" s="85" t="str">
        <f>IF('Tabelle 1_1'!$B$7&gt;0,INDEX('Tabelle 1_1'!A$7:A$10,MATCH(D2,'Tabelle 1_1'!B$7:B$10,0)),F2)</f>
        <v>NEUMÜNSTER</v>
      </c>
      <c r="B2" s="91">
        <f>IF('Tabelle 1_1'!$B$7&gt;0,INDEX('Tabelle 1_1'!B$7:B$10-'Tabelle 1_1'!G$7:G$10,MATCH(A2,'Tabelle 1_1'!A$7:A$10,0)),G2)</f>
        <v>68760</v>
      </c>
      <c r="C2" s="60">
        <f>IF('Tabelle 1_1'!$B$7&gt;0,INDEX('Tabelle 1_1'!G$7:G$10,MATCH(A2,'Tabelle 1_1'!A$7:A$10)),H2)</f>
        <v>10736</v>
      </c>
      <c r="D2" s="91">
        <f>IF('Tabelle 1_1'!$B$7&gt;0,SMALL('Tabelle 1_1'!B$7:B$10,ROWS('Tabelle 1_1'!B$7:B7)),I2)</f>
        <v>79496</v>
      </c>
      <c r="F2" s="109" t="s">
        <v>123</v>
      </c>
      <c r="G2" s="109">
        <v>200000</v>
      </c>
      <c r="H2" s="109">
        <v>30000</v>
      </c>
      <c r="I2">
        <f>SUM(G2:H2)</f>
        <v>230000</v>
      </c>
    </row>
    <row r="3" spans="1:9">
      <c r="A3" s="85" t="str">
        <f>IF('Tabelle 1_1'!$B$7&gt;0,INDEX('Tabelle 1_1'!A$7:A$10,MATCH(D3,'Tabelle 1_1'!B$7:B$10,0)),F3)</f>
        <v>FLENSBURG</v>
      </c>
      <c r="B3" s="91">
        <f>IF('Tabelle 1_1'!$B$7&gt;0,INDEX('Tabelle 1_1'!B$7:B$10-'Tabelle 1_1'!G$7:G$10,MATCH(A3,'Tabelle 1_1'!A$7:A$10,0)),G3)</f>
        <v>75631</v>
      </c>
      <c r="C3" s="60">
        <f>IF('Tabelle 1_1'!$B$7&gt;0,INDEX('Tabelle 1_1'!G$7:G$10,MATCH(A3,'Tabelle 1_1'!A$7:A$10)),H3)</f>
        <v>15482</v>
      </c>
      <c r="D3" s="91">
        <f>IF('Tabelle 1_1'!$B$7&gt;0,SMALL('Tabelle 1_1'!B$7:B$10,ROWS('Tabelle 1_1'!B$7:B8)),I3)</f>
        <v>91113</v>
      </c>
      <c r="F3" s="109" t="s">
        <v>123</v>
      </c>
      <c r="G3" s="109">
        <v>200000</v>
      </c>
      <c r="H3" s="109">
        <v>30000</v>
      </c>
      <c r="I3" s="91">
        <f>SUM(G3:H3)</f>
        <v>230000</v>
      </c>
    </row>
    <row r="4" spans="1:9">
      <c r="A4" s="85" t="str">
        <f>IF('Tabelle 1_1'!$B$7&gt;0,INDEX('Tabelle 1_1'!A$7:A$10,MATCH(D4,'Tabelle 1_1'!B$7:B$10,0)),F4)</f>
        <v>LÜBECK</v>
      </c>
      <c r="B4" s="91">
        <f>IF('Tabelle 1_1'!$B$7&gt;0,INDEX('Tabelle 1_1'!B$7:B$10-'Tabelle 1_1'!G$7:G$10,MATCH(A4,'Tabelle 1_1'!A$7:A$10,0)),G4)</f>
        <v>192042</v>
      </c>
      <c r="C4" s="60">
        <f>IF('Tabelle 1_1'!$B$7&gt;0,INDEX('Tabelle 1_1'!G$7:G$10,MATCH(A4,'Tabelle 1_1'!A$7:A$10)),H4)</f>
        <v>24235</v>
      </c>
      <c r="D4" s="91">
        <f>IF('Tabelle 1_1'!$B$7&gt;0,SMALL('Tabelle 1_1'!B$7:B$10,ROWS('Tabelle 1_1'!B$7:B9)),I4)</f>
        <v>216277</v>
      </c>
      <c r="F4" s="109" t="s">
        <v>123</v>
      </c>
      <c r="G4" s="109">
        <v>200000</v>
      </c>
      <c r="H4" s="109">
        <v>30000</v>
      </c>
      <c r="I4" s="91">
        <f>SUM(G4:H4)</f>
        <v>230000</v>
      </c>
    </row>
    <row r="5" spans="1:9">
      <c r="A5" s="85" t="str">
        <f>IF('Tabelle 1_1'!$B$7&gt;0,INDEX('Tabelle 1_1'!A$7:A$10,MATCH(D5,'Tabelle 1_1'!B$7:B$10,0)),F5)</f>
        <v>KIEL</v>
      </c>
      <c r="B5" s="91">
        <f>IF('Tabelle 1_1'!$B$7&gt;0,INDEX('Tabelle 1_1'!B$7:B$10-'Tabelle 1_1'!G$7:G$10,MATCH(A5,'Tabelle 1_1'!A$7:A$10,0)),G5)</f>
        <v>215459</v>
      </c>
      <c r="C5" s="60">
        <f>IF('Tabelle 1_1'!$B$7&gt;0,INDEX('Tabelle 1_1'!G$7:G$10,MATCH(A5,'Tabelle 1_1'!A$7:A$10)),H5)</f>
        <v>30784</v>
      </c>
      <c r="D5" s="91">
        <f>IF('Tabelle 1_1'!$B$7&gt;0,SMALL('Tabelle 1_1'!B$7:B$10,ROWS('Tabelle 1_1'!B$7:B10)),I5)</f>
        <v>246243</v>
      </c>
      <c r="F5" s="109" t="s">
        <v>123</v>
      </c>
      <c r="G5" s="109">
        <v>200000</v>
      </c>
      <c r="H5" s="109">
        <v>30000</v>
      </c>
      <c r="I5" s="91">
        <f>SUM(G5:H5)</f>
        <v>230000</v>
      </c>
    </row>
    <row r="6" spans="1:9">
      <c r="B6" s="56" t="s">
        <v>101</v>
      </c>
      <c r="C6" s="60" t="s">
        <v>102</v>
      </c>
      <c r="F6" s="60" t="s">
        <v>124</v>
      </c>
      <c r="G6" s="60" t="s">
        <v>101</v>
      </c>
      <c r="H6" s="60" t="s">
        <v>102</v>
      </c>
    </row>
    <row r="7" spans="1:9">
      <c r="A7" s="60" t="str">
        <f>IF('Tabelle 1_1'!$B$7&gt;0,INDEX('Tabelle 1_1'!A$12:A$22,MATCH(D7,'Tabelle 1_1'!B$12:B$22,0)),F7)</f>
        <v>Plön</v>
      </c>
      <c r="B7" s="56">
        <f>IF('Tabelle 1_1'!$B$7&gt;0,INDEX('Tabelle 1_1'!B$12:B$22-'Tabelle 1_1'!G$12:G$22,MATCH(A7,'Tabelle 1_1'!A$12:A$22,0)),G7)</f>
        <v>123191</v>
      </c>
      <c r="C7" s="60">
        <f>IF('Tabelle 1_1'!$B$7&gt;0,INDEX('Tabelle 1_1'!G$12:G$22,MATCH(A7,'Tabelle 1_1'!A$12:A$22,0)),H7)</f>
        <v>6496</v>
      </c>
      <c r="D7">
        <f>IF('Tabelle 1_1'!$B$7&gt;0,SMALL('Tabelle 1_1'!B$12:B$22,ROWS('Tabelle 1_1'!B$12:B12)),I7)</f>
        <v>129687</v>
      </c>
      <c r="F7" s="109" t="s">
        <v>130</v>
      </c>
      <c r="G7" s="109">
        <v>250000</v>
      </c>
      <c r="H7" s="109">
        <v>70000</v>
      </c>
      <c r="I7" s="91">
        <f t="shared" ref="I7:I17" si="0">SUM(G7:H7)</f>
        <v>320000</v>
      </c>
    </row>
    <row r="8" spans="1:9">
      <c r="A8" s="60" t="str">
        <f>IF('Tabelle 1_1'!$B$7&gt;0,INDEX('Tabelle 1_1'!A$12:A$22,MATCH(D8,'Tabelle 1_1'!B$12:B$22,0)),F8)</f>
        <v>Steinburg</v>
      </c>
      <c r="B8" s="91">
        <f>IF('Tabelle 1_1'!$B$7&gt;0,INDEX('Tabelle 1_1'!B$12:B$22-'Tabelle 1_1'!G$12:G$22,MATCH(A8,'Tabelle 1_1'!A$12:A$22,0)),G8)</f>
        <v>121308</v>
      </c>
      <c r="C8" s="60">
        <f>IF('Tabelle 1_1'!$B$7&gt;0,INDEX('Tabelle 1_1'!G$12:G$22,MATCH(A8,'Tabelle 1_1'!A$12:A$22,0)),H8)</f>
        <v>9535</v>
      </c>
      <c r="D8" s="91">
        <f>IF('Tabelle 1_1'!$B$7&gt;0,SMALL('Tabelle 1_1'!B$12:B$22,ROWS('Tabelle 1_1'!B$12:B13)),I8)</f>
        <v>130843</v>
      </c>
      <c r="F8" s="109" t="s">
        <v>130</v>
      </c>
      <c r="G8" s="109">
        <v>250000</v>
      </c>
      <c r="H8" s="109">
        <v>70000</v>
      </c>
      <c r="I8" s="91">
        <f t="shared" si="0"/>
        <v>320000</v>
      </c>
    </row>
    <row r="9" spans="1:9">
      <c r="A9" s="60" t="str">
        <f>IF('Tabelle 1_1'!$B$7&gt;0,INDEX('Tabelle 1_1'!A$12:A$22,MATCH(D9,'Tabelle 1_1'!B$12:B$22,0)),F9)</f>
        <v>Dithmarschen</v>
      </c>
      <c r="B9" s="91">
        <f>IF('Tabelle 1_1'!$B$7&gt;0,INDEX('Tabelle 1_1'!B$12:B$22-'Tabelle 1_1'!G$12:G$22,MATCH(A9,'Tabelle 1_1'!A$12:A$22,0)),G9)</f>
        <v>125198</v>
      </c>
      <c r="C9" s="60">
        <f>IF('Tabelle 1_1'!$B$7&gt;0,INDEX('Tabelle 1_1'!G$12:G$22,MATCH(A9,'Tabelle 1_1'!A$12:A$22,0)),H9)</f>
        <v>8771</v>
      </c>
      <c r="D9" s="91">
        <f>IF('Tabelle 1_1'!$B$7&gt;0,SMALL('Tabelle 1_1'!B$12:B$22,ROWS('Tabelle 1_1'!B$12:B14)),I9)</f>
        <v>133969</v>
      </c>
      <c r="F9" s="109" t="s">
        <v>130</v>
      </c>
      <c r="G9" s="109">
        <v>250000</v>
      </c>
      <c r="H9" s="109">
        <v>70000</v>
      </c>
      <c r="I9" s="91">
        <f t="shared" si="0"/>
        <v>320000</v>
      </c>
    </row>
    <row r="10" spans="1:9">
      <c r="A10" s="60" t="str">
        <f>IF('Tabelle 1_1'!$B$7&gt;0,INDEX('Tabelle 1_1'!A$12:A$22,MATCH(D10,'Tabelle 1_1'!B$12:B$22,0)),F10)</f>
        <v>Nordfriesland</v>
      </c>
      <c r="B10" s="91">
        <f>IF('Tabelle 1_1'!$B$7&gt;0,INDEX('Tabelle 1_1'!B$12:B$22-'Tabelle 1_1'!G$12:G$22,MATCH(A10,'Tabelle 1_1'!A$12:A$22,0)),G10)</f>
        <v>154533</v>
      </c>
      <c r="C10" s="60">
        <f>IF('Tabelle 1_1'!$B$7&gt;0,INDEX('Tabelle 1_1'!G$12:G$22,MATCH(A10,'Tabelle 1_1'!A$12:A$22,0)),H10)</f>
        <v>13027</v>
      </c>
      <c r="D10" s="91">
        <f>IF('Tabelle 1_1'!$B$7&gt;0,SMALL('Tabelle 1_1'!B$12:B$22,ROWS('Tabelle 1_1'!B$12:B15)),I10)</f>
        <v>167560</v>
      </c>
      <c r="F10" s="109" t="s">
        <v>130</v>
      </c>
      <c r="G10" s="109">
        <v>250000</v>
      </c>
      <c r="H10" s="109">
        <v>70000</v>
      </c>
      <c r="I10" s="91">
        <f t="shared" si="0"/>
        <v>320000</v>
      </c>
    </row>
    <row r="11" spans="1:9">
      <c r="A11" s="60" t="str">
        <f>IF('Tabelle 1_1'!$B$7&gt;0,INDEX('Tabelle 1_1'!A$12:A$22,MATCH(D11,'Tabelle 1_1'!B$12:B$22,0)),F11)</f>
        <v>Herzogtum Lauenburg</v>
      </c>
      <c r="B11" s="91">
        <f>IF('Tabelle 1_1'!$B$7&gt;0,INDEX('Tabelle 1_1'!B$12:B$22-'Tabelle 1_1'!G$12:G$22,MATCH(A11,'Tabelle 1_1'!A$12:A$22,0)),G11)</f>
        <v>182799</v>
      </c>
      <c r="C11" s="60">
        <f>IF('Tabelle 1_1'!$B$7&gt;0,INDEX('Tabelle 1_1'!G$12:G$22,MATCH(A11,'Tabelle 1_1'!A$12:A$22,0)),H11)</f>
        <v>18020</v>
      </c>
      <c r="D11" s="91">
        <f>IF('Tabelle 1_1'!$B$7&gt;0,SMALL('Tabelle 1_1'!B$12:B$22,ROWS('Tabelle 1_1'!B$12:B16)),I11)</f>
        <v>200819</v>
      </c>
      <c r="F11" s="109" t="s">
        <v>130</v>
      </c>
      <c r="G11" s="109">
        <v>250000</v>
      </c>
      <c r="H11" s="109">
        <v>70000</v>
      </c>
      <c r="I11" s="91">
        <f t="shared" si="0"/>
        <v>320000</v>
      </c>
    </row>
    <row r="12" spans="1:9">
      <c r="A12" s="60" t="str">
        <f>IF('Tabelle 1_1'!$B$7&gt;0,INDEX('Tabelle 1_1'!A$12:A$22,MATCH(D12,'Tabelle 1_1'!B$12:B$22,0)),F12)</f>
        <v>Ostholstein</v>
      </c>
      <c r="B12" s="91">
        <f>IF('Tabelle 1_1'!$B$7&gt;0,INDEX('Tabelle 1_1'!B$12:B$22-'Tabelle 1_1'!G$12:G$22,MATCH(A12,'Tabelle 1_1'!A$12:A$22,0)),G12)</f>
        <v>189287</v>
      </c>
      <c r="C12" s="60">
        <f>IF('Tabelle 1_1'!$B$7&gt;0,INDEX('Tabelle 1_1'!G$12:G$22,MATCH(A12,'Tabelle 1_1'!A$12:A$22,0)),H12)</f>
        <v>12727</v>
      </c>
      <c r="D12" s="91">
        <f>IF('Tabelle 1_1'!$B$7&gt;0,SMALL('Tabelle 1_1'!B$12:B$22,ROWS('Tabelle 1_1'!B$12:B17)),I12)</f>
        <v>202014</v>
      </c>
      <c r="F12" s="109" t="s">
        <v>130</v>
      </c>
      <c r="G12" s="109">
        <v>250000</v>
      </c>
      <c r="H12" s="109">
        <v>70000</v>
      </c>
      <c r="I12" s="91">
        <f t="shared" si="0"/>
        <v>320000</v>
      </c>
    </row>
    <row r="13" spans="1:9">
      <c r="A13" s="60" t="str">
        <f>IF('Tabelle 1_1'!$B$7&gt;0,INDEX('Tabelle 1_1'!A$12:A$22,MATCH(D13,'Tabelle 1_1'!B$12:B$22,0)),F13)</f>
        <v>Schleswig-Flensburg</v>
      </c>
      <c r="B13" s="91">
        <f>IF('Tabelle 1_1'!$B$7&gt;0,INDEX('Tabelle 1_1'!B$12:B$22-'Tabelle 1_1'!G$12:G$22,MATCH(A13,'Tabelle 1_1'!A$12:A$22,0)),G13)</f>
        <v>192254</v>
      </c>
      <c r="C13" s="60">
        <f>IF('Tabelle 1_1'!$B$7&gt;0,INDEX('Tabelle 1_1'!G$12:G$22,MATCH(A13,'Tabelle 1_1'!A$12:A$22,0)),H13)</f>
        <v>11545</v>
      </c>
      <c r="D13" s="91">
        <f>IF('Tabelle 1_1'!$B$7&gt;0,SMALL('Tabelle 1_1'!B$12:B$22,ROWS('Tabelle 1_1'!B$12:B18)),I13)</f>
        <v>203799</v>
      </c>
      <c r="F13" s="109" t="s">
        <v>130</v>
      </c>
      <c r="G13" s="109">
        <v>250000</v>
      </c>
      <c r="H13" s="109">
        <v>70000</v>
      </c>
      <c r="I13" s="91">
        <f t="shared" si="0"/>
        <v>320000</v>
      </c>
    </row>
    <row r="14" spans="1:9">
      <c r="A14" s="60" t="str">
        <f>IF('Tabelle 1_1'!$B$7&gt;0,INDEX('Tabelle 1_1'!A$12:A$22,MATCH(D14,'Tabelle 1_1'!B$12:B$22,0)),F14)</f>
        <v>Stormarn</v>
      </c>
      <c r="B14" s="91">
        <f>IF('Tabelle 1_1'!$B$7&gt;0,INDEX('Tabelle 1_1'!B$12:B$22-'Tabelle 1_1'!G$12:G$22,MATCH(A14,'Tabelle 1_1'!A$12:A$22,0)),G14)</f>
        <v>225408</v>
      </c>
      <c r="C14" s="60">
        <f>IF('Tabelle 1_1'!$B$7&gt;0,INDEX('Tabelle 1_1'!G$12:G$22,MATCH(A14,'Tabelle 1_1'!A$12:A$22,0)),H14)</f>
        <v>19998</v>
      </c>
      <c r="D14" s="91">
        <f>IF('Tabelle 1_1'!$B$7&gt;0,SMALL('Tabelle 1_1'!B$12:B$22,ROWS('Tabelle 1_1'!B$12:B19)),I14)</f>
        <v>245406</v>
      </c>
      <c r="F14" s="109" t="s">
        <v>130</v>
      </c>
      <c r="G14" s="109">
        <v>250000</v>
      </c>
      <c r="H14" s="109">
        <v>70000</v>
      </c>
      <c r="I14" s="91">
        <f t="shared" si="0"/>
        <v>320000</v>
      </c>
    </row>
    <row r="15" spans="1:9">
      <c r="A15" s="60" t="str">
        <f>IF('Tabelle 1_1'!$B$7&gt;0,INDEX('Tabelle 1_1'!A$12:A$22,MATCH(D15,'Tabelle 1_1'!B$12:B$22,0)),F15)</f>
        <v>Rendsburg-Eckernförde</v>
      </c>
      <c r="B15" s="91">
        <f>IF('Tabelle 1_1'!$B$7&gt;0,INDEX('Tabelle 1_1'!B$12:B$22-'Tabelle 1_1'!G$12:G$22,MATCH(A15,'Tabelle 1_1'!A$12:A$22,0)),G15)</f>
        <v>260156</v>
      </c>
      <c r="C15" s="60">
        <f>IF('Tabelle 1_1'!$B$7&gt;0,INDEX('Tabelle 1_1'!G$12:G$22,MATCH(A15,'Tabelle 1_1'!A$12:A$22,0)),H15)</f>
        <v>15897</v>
      </c>
      <c r="D15" s="91">
        <f>IF('Tabelle 1_1'!$B$7&gt;0,SMALL('Tabelle 1_1'!B$12:B$22,ROWS('Tabelle 1_1'!B$12:B20)),I15)</f>
        <v>276053</v>
      </c>
      <c r="F15" s="109" t="s">
        <v>130</v>
      </c>
      <c r="G15" s="109">
        <v>250000</v>
      </c>
      <c r="H15" s="109">
        <v>70000</v>
      </c>
      <c r="I15" s="91">
        <f t="shared" si="0"/>
        <v>320000</v>
      </c>
    </row>
    <row r="16" spans="1:9">
      <c r="A16" s="60" t="str">
        <f>IF('Tabelle 1_1'!$B$7&gt;0,INDEX('Tabelle 1_1'!A$12:A$22,MATCH(D16,'Tabelle 1_1'!B$12:B$22,0)),F16)</f>
        <v>Segeberg</v>
      </c>
      <c r="B16" s="91">
        <f>IF('Tabelle 1_1'!$B$7&gt;0,INDEX('Tabelle 1_1'!B$12:B$22-'Tabelle 1_1'!G$12:G$22,MATCH(A16,'Tabelle 1_1'!A$12:A$22,0)),G16)</f>
        <v>254351</v>
      </c>
      <c r="C16" s="60">
        <f>IF('Tabelle 1_1'!$B$7&gt;0,INDEX('Tabelle 1_1'!G$12:G$22,MATCH(A16,'Tabelle 1_1'!A$12:A$22,0)),H16)</f>
        <v>26049</v>
      </c>
      <c r="D16" s="91">
        <f>IF('Tabelle 1_1'!$B$7&gt;0,SMALL('Tabelle 1_1'!B$12:B$22,ROWS('Tabelle 1_1'!B$12:B21)),I16)</f>
        <v>280400</v>
      </c>
      <c r="F16" s="109" t="s">
        <v>130</v>
      </c>
      <c r="G16" s="109">
        <v>250000</v>
      </c>
      <c r="H16" s="109">
        <v>70000</v>
      </c>
      <c r="I16" s="91">
        <f t="shared" si="0"/>
        <v>320000</v>
      </c>
    </row>
    <row r="17" spans="1:9">
      <c r="A17" s="60" t="str">
        <f>IF('Tabelle 1_1'!$B$7&gt;0,INDEX('Tabelle 1_1'!A$12:A$22,MATCH(D17,'Tabelle 1_1'!B$12:B$22,0)),F17)</f>
        <v>Pinneberg</v>
      </c>
      <c r="B17" s="91">
        <f>IF('Tabelle 1_1'!$B$7&gt;0,INDEX('Tabelle 1_1'!B$12:B$22-'Tabelle 1_1'!G$12:G$22,MATCH(A17,'Tabelle 1_1'!A$12:A$22,0)),G17)</f>
        <v>280638</v>
      </c>
      <c r="C17" s="60">
        <f>IF('Tabelle 1_1'!$B$7&gt;0,INDEX('Tabelle 1_1'!G$12:G$22,MATCH(A17,'Tabelle 1_1'!A$12:A$22,0)),H17)</f>
        <v>37688</v>
      </c>
      <c r="D17" s="91">
        <f>IF('Tabelle 1_1'!$B$7&gt;0,SMALL('Tabelle 1_1'!B$12:B$22,ROWS('Tabelle 1_1'!B$12:B22)),I17)</f>
        <v>318326</v>
      </c>
      <c r="F17" s="109" t="s">
        <v>130</v>
      </c>
      <c r="G17" s="109">
        <v>250000</v>
      </c>
      <c r="H17" s="109">
        <v>70000</v>
      </c>
      <c r="I17" s="91">
        <f t="shared" si="0"/>
        <v>320000</v>
      </c>
    </row>
    <row r="18" spans="1:9">
      <c r="B18" s="56" t="s">
        <v>101</v>
      </c>
      <c r="C18" s="60" t="s">
        <v>102</v>
      </c>
      <c r="D18" s="56"/>
      <c r="F18" s="60" t="s">
        <v>124</v>
      </c>
      <c r="G18" s="60" t="s">
        <v>101</v>
      </c>
      <c r="H18" s="60" t="s">
        <v>102</v>
      </c>
      <c r="I18" s="91"/>
    </row>
    <row r="19" spans="1:9">
      <c r="A19" s="60" t="str">
        <f>IF('Tabelle 1_1'!$B$7&gt;0,INDEX('Tabelle 1_1'!A$24:A$41,MATCH(D19,'Tabelle 1_1'!B$24:B$41,0)),F19)</f>
        <v>Bad Schwartau, Stadt</v>
      </c>
      <c r="B19" s="56">
        <f>IF('Tabelle 1_1'!$B$7&gt;0,INDEX('Tabelle 1_1'!B$24:B$41-'Tabelle 1_1'!G$24:G$41,MATCH(A19,'Tabelle 1_1'!A$24:A$41,0)),G19)</f>
        <v>18835</v>
      </c>
      <c r="C19" s="60">
        <f>IF('Tabelle 1_1'!$B$7&gt;0,INDEX('Tabelle 1_1'!G$24:G$41,MATCH(A19,'Tabelle 1_1'!A$24:A$41,0)),H19)</f>
        <v>1429</v>
      </c>
      <c r="D19">
        <f>IF('Tabelle 1_1'!$B$7&gt;0,SMALL('Tabelle 1_1'!B$24:B$41,ROWS('Tabelle 1_1'!B$24:B24)),I19)</f>
        <v>20264</v>
      </c>
      <c r="F19" s="109" t="s">
        <v>130</v>
      </c>
      <c r="G19" s="109">
        <v>50000</v>
      </c>
      <c r="H19" s="109">
        <v>25000</v>
      </c>
      <c r="I19" s="91">
        <f t="shared" ref="I19:I36" si="1">SUM(G19:H19)</f>
        <v>75000</v>
      </c>
    </row>
    <row r="20" spans="1:9">
      <c r="A20" s="60" t="str">
        <f>IF('Tabelle 1_1'!$B$7&gt;0,INDEX('Tabelle 1_1'!A$24:A$41,MATCH(D20,'Tabelle 1_1'!B$24:B$41,0)),F20)</f>
        <v>Eckernförde, Stadt</v>
      </c>
      <c r="B20" s="91">
        <f>IF('Tabelle 1_1'!$B$7&gt;0,INDEX('Tabelle 1_1'!B$24:B$41-'Tabelle 1_1'!G$24:G$41,MATCH(A20,'Tabelle 1_1'!A$24:A$41,0)),G20)</f>
        <v>20492</v>
      </c>
      <c r="C20" s="60">
        <f>IF('Tabelle 1_1'!$B$7&gt;0,INDEX('Tabelle 1_1'!G$24:G$41,MATCH(A20,'Tabelle 1_1'!A$24:A$41,0)),H20)</f>
        <v>1081</v>
      </c>
      <c r="D20" s="91">
        <f>IF('Tabelle 1_1'!$B$7&gt;0,SMALL('Tabelle 1_1'!B$24:B$41,ROWS('Tabelle 1_1'!B$24:B25)),I20)</f>
        <v>21573</v>
      </c>
      <c r="F20" s="109" t="s">
        <v>130</v>
      </c>
      <c r="G20" s="109">
        <v>50000</v>
      </c>
      <c r="H20" s="109">
        <v>25000</v>
      </c>
      <c r="I20" s="91">
        <f t="shared" si="1"/>
        <v>75000</v>
      </c>
    </row>
    <row r="21" spans="1:9">
      <c r="A21" s="60" t="str">
        <f>IF('Tabelle 1_1'!$B$7&gt;0,INDEX('Tabelle 1_1'!A$24:A$41,MATCH(D21,'Tabelle 1_1'!B$24:B$41,0)),F21)</f>
        <v>Heide, Stadt</v>
      </c>
      <c r="B21" s="91">
        <f>IF('Tabelle 1_1'!$B$7&gt;0,INDEX('Tabelle 1_1'!B$24:B$41-'Tabelle 1_1'!G$24:G$41,MATCH(A21,'Tabelle 1_1'!A$24:A$41,0)),G21)</f>
        <v>19379</v>
      </c>
      <c r="C21" s="60">
        <f>IF('Tabelle 1_1'!$B$7&gt;0,INDEX('Tabelle 1_1'!G$24:G$41,MATCH(A21,'Tabelle 1_1'!A$24:A$41,0)),H21)</f>
        <v>2465</v>
      </c>
      <c r="D21" s="91">
        <f>IF('Tabelle 1_1'!$B$7&gt;0,SMALL('Tabelle 1_1'!B$24:B$41,ROWS('Tabelle 1_1'!B$24:B26)),I21)</f>
        <v>21844</v>
      </c>
      <c r="F21" s="109" t="s">
        <v>130</v>
      </c>
      <c r="G21" s="109">
        <v>50000</v>
      </c>
      <c r="H21" s="109">
        <v>25000</v>
      </c>
      <c r="I21" s="91">
        <f t="shared" si="1"/>
        <v>75000</v>
      </c>
    </row>
    <row r="22" spans="1:9">
      <c r="A22" s="60" t="str">
        <f>IF('Tabelle 1_1'!$B$7&gt;0,INDEX('Tabelle 1_1'!A$24:A$41,MATCH(D22,'Tabelle 1_1'!B$24:B$41,0)),F22)</f>
        <v>Quickborn, Stadt</v>
      </c>
      <c r="B22" s="91">
        <f>IF('Tabelle 1_1'!$B$7&gt;0,INDEX('Tabelle 1_1'!B$24:B$41-'Tabelle 1_1'!G$24:G$41,MATCH(A22,'Tabelle 1_1'!A$24:A$41,0)),G22)</f>
        <v>19829</v>
      </c>
      <c r="C22" s="60">
        <f>IF('Tabelle 1_1'!$B$7&gt;0,INDEX('Tabelle 1_1'!G$24:G$41,MATCH(A22,'Tabelle 1_1'!A$24:A$41,0)),H22)</f>
        <v>2186</v>
      </c>
      <c r="D22" s="91">
        <f>IF('Tabelle 1_1'!$B$7&gt;0,SMALL('Tabelle 1_1'!B$24:B$41,ROWS('Tabelle 1_1'!B$24:B27)),I22)</f>
        <v>22015</v>
      </c>
      <c r="F22" s="109" t="s">
        <v>130</v>
      </c>
      <c r="G22" s="109">
        <v>50000</v>
      </c>
      <c r="H22" s="109">
        <v>25000</v>
      </c>
      <c r="I22" s="91">
        <f t="shared" si="1"/>
        <v>75000</v>
      </c>
    </row>
    <row r="23" spans="1:9">
      <c r="A23" s="60" t="str">
        <f>IF('Tabelle 1_1'!$B$7&gt;0,INDEX('Tabelle 1_1'!A$24:A$41,MATCH(D23,'Tabelle 1_1'!B$24:B$41,0)),F23)</f>
        <v>Kaltenkirchen, Stadt</v>
      </c>
      <c r="B23" s="91">
        <f>IF('Tabelle 1_1'!$B$7&gt;0,INDEX('Tabelle 1_1'!B$24:B$41-'Tabelle 1_1'!G$24:G$41,MATCH(A23,'Tabelle 1_1'!A$24:A$41,0)),G23)</f>
        <v>19831</v>
      </c>
      <c r="C23" s="60">
        <f>IF('Tabelle 1_1'!$B$7&gt;0,INDEX('Tabelle 1_1'!G$24:G$41,MATCH(A23,'Tabelle 1_1'!A$24:A$41,0)),H23)</f>
        <v>3360</v>
      </c>
      <c r="D23" s="91">
        <f>IF('Tabelle 1_1'!$B$7&gt;0,SMALL('Tabelle 1_1'!B$24:B$41,ROWS('Tabelle 1_1'!B$24:B28)),I23)</f>
        <v>23191</v>
      </c>
      <c r="F23" s="109" t="s">
        <v>130</v>
      </c>
      <c r="G23" s="109">
        <v>50000</v>
      </c>
      <c r="H23" s="109">
        <v>25000</v>
      </c>
      <c r="I23" s="91">
        <f t="shared" si="1"/>
        <v>75000</v>
      </c>
    </row>
    <row r="24" spans="1:9">
      <c r="A24" s="60" t="str">
        <f>IF('Tabelle 1_1'!$B$7&gt;0,INDEX('Tabelle 1_1'!A$24:A$41,MATCH(D24,'Tabelle 1_1'!B$24:B$41,0)),F24)</f>
        <v>Husum, Stadt</v>
      </c>
      <c r="B24" s="91">
        <f>IF('Tabelle 1_1'!$B$7&gt;0,INDEX('Tabelle 1_1'!B$24:B$41-'Tabelle 1_1'!G$24:G$41,MATCH(A24,'Tabelle 1_1'!A$24:A$41,0)),G24)</f>
        <v>21052</v>
      </c>
      <c r="C24" s="60">
        <f>IF('Tabelle 1_1'!$B$7&gt;0,INDEX('Tabelle 1_1'!G$24:G$41,MATCH(A24,'Tabelle 1_1'!A$24:A$41,0)),H24)</f>
        <v>2426</v>
      </c>
      <c r="D24" s="91">
        <f>IF('Tabelle 1_1'!$B$7&gt;0,SMALL('Tabelle 1_1'!B$24:B$41,ROWS('Tabelle 1_1'!B$24:B29)),I24)</f>
        <v>23478</v>
      </c>
      <c r="F24" s="109" t="s">
        <v>130</v>
      </c>
      <c r="G24" s="109">
        <v>50000</v>
      </c>
      <c r="H24" s="109">
        <v>25000</v>
      </c>
      <c r="I24" s="91">
        <f t="shared" si="1"/>
        <v>75000</v>
      </c>
    </row>
    <row r="25" spans="1:9">
      <c r="A25" s="60" t="str">
        <f>IF('Tabelle 1_1'!$B$7&gt;0,INDEX('Tabelle 1_1'!A$24:A$41,MATCH(D25,'Tabelle 1_1'!B$24:B$41,0)),F25)</f>
        <v>Bad Oldesloe, Stadt</v>
      </c>
      <c r="B25" s="91">
        <f>IF('Tabelle 1_1'!$B$7&gt;0,INDEX('Tabelle 1_1'!B$24:B$41-'Tabelle 1_1'!G$24:G$41,MATCH(A25,'Tabelle 1_1'!A$24:A$41,0)),G25)</f>
        <v>21910</v>
      </c>
      <c r="C25" s="60">
        <f>IF('Tabelle 1_1'!$B$7&gt;0,INDEX('Tabelle 1_1'!G$24:G$41,MATCH(A25,'Tabelle 1_1'!A$24:A$41,0)),H25)</f>
        <v>2931</v>
      </c>
      <c r="D25" s="91">
        <f>IF('Tabelle 1_1'!$B$7&gt;0,SMALL('Tabelle 1_1'!B$24:B$41,ROWS('Tabelle 1_1'!B$24:B30)),I25)</f>
        <v>24841</v>
      </c>
      <c r="F25" s="109" t="s">
        <v>130</v>
      </c>
      <c r="G25" s="109">
        <v>50000</v>
      </c>
      <c r="H25" s="109">
        <v>25000</v>
      </c>
      <c r="I25" s="91">
        <f t="shared" si="1"/>
        <v>75000</v>
      </c>
    </row>
    <row r="26" spans="1:9">
      <c r="A26" s="60" t="str">
        <f>IF('Tabelle 1_1'!$B$7&gt;0,INDEX('Tabelle 1_1'!A$24:A$41,MATCH(D26,'Tabelle 1_1'!B$24:B$41,0)),F26)</f>
        <v>Schleswig, Stadt</v>
      </c>
      <c r="B26" s="91">
        <f>IF('Tabelle 1_1'!$B$7&gt;0,INDEX('Tabelle 1_1'!B$24:B$41-'Tabelle 1_1'!G$24:G$41,MATCH(A26,'Tabelle 1_1'!A$24:A$41,0)),G26)</f>
        <v>22496</v>
      </c>
      <c r="C26" s="60">
        <f>IF('Tabelle 1_1'!$B$7&gt;0,INDEX('Tabelle 1_1'!G$24:G$41,MATCH(A26,'Tabelle 1_1'!A$24:A$41,0)),H26)</f>
        <v>3014</v>
      </c>
      <c r="D26" s="91">
        <f>IF('Tabelle 1_1'!$B$7&gt;0,SMALL('Tabelle 1_1'!B$24:B$41,ROWS('Tabelle 1_1'!B$24:B31)),I26)</f>
        <v>25510</v>
      </c>
      <c r="F26" s="109" t="s">
        <v>130</v>
      </c>
      <c r="G26" s="109">
        <v>50000</v>
      </c>
      <c r="H26" s="109">
        <v>25000</v>
      </c>
      <c r="I26" s="91">
        <f t="shared" si="1"/>
        <v>75000</v>
      </c>
    </row>
    <row r="27" spans="1:9">
      <c r="A27" s="60" t="str">
        <f>IF('Tabelle 1_1'!$B$7&gt;0,INDEX('Tabelle 1_1'!A$24:A$41,MATCH(D27,'Tabelle 1_1'!B$24:B$41,0)),F27)</f>
        <v>Henstedt-Ulzburg</v>
      </c>
      <c r="B27" s="91">
        <f>IF('Tabelle 1_1'!$B$7&gt;0,INDEX('Tabelle 1_1'!B$24:B$41-'Tabelle 1_1'!G$24:G$41,MATCH(A27,'Tabelle 1_1'!A$24:A$41,0)),G27)</f>
        <v>26222</v>
      </c>
      <c r="C27" s="60">
        <f>IF('Tabelle 1_1'!$B$7&gt;0,INDEX('Tabelle 1_1'!G$24:G$41,MATCH(A27,'Tabelle 1_1'!A$24:A$41,0)),H27)</f>
        <v>1960</v>
      </c>
      <c r="D27" s="91">
        <f>IF('Tabelle 1_1'!$B$7&gt;0,SMALL('Tabelle 1_1'!B$24:B$41,ROWS('Tabelle 1_1'!B$24:B32)),I27)</f>
        <v>28182</v>
      </c>
      <c r="F27" s="109" t="s">
        <v>130</v>
      </c>
      <c r="G27" s="109">
        <v>50000</v>
      </c>
      <c r="H27" s="109">
        <v>25000</v>
      </c>
      <c r="I27" s="91">
        <f t="shared" si="1"/>
        <v>75000</v>
      </c>
    </row>
    <row r="28" spans="1:9">
      <c r="A28" s="60" t="str">
        <f>IF('Tabelle 1_1'!$B$7&gt;0,INDEX('Tabelle 1_1'!A$24:A$41,MATCH(D28,'Tabelle 1_1'!B$24:B$41,0)),F28)</f>
        <v>Reinbek, Stadt</v>
      </c>
      <c r="B28" s="91">
        <f>IF('Tabelle 1_1'!$B$7&gt;0,INDEX('Tabelle 1_1'!B$24:B$41-'Tabelle 1_1'!G$24:G$41,MATCH(A28,'Tabelle 1_1'!A$24:A$41,0)),G28)</f>
        <v>25319</v>
      </c>
      <c r="C28" s="60">
        <f>IF('Tabelle 1_1'!$B$7&gt;0,INDEX('Tabelle 1_1'!G$24:G$41,MATCH(A28,'Tabelle 1_1'!A$24:A$41,0)),H28)</f>
        <v>2958</v>
      </c>
      <c r="D28" s="91">
        <f>IF('Tabelle 1_1'!$B$7&gt;0,SMALL('Tabelle 1_1'!B$24:B$41,ROWS('Tabelle 1_1'!B$24:B33)),I28)</f>
        <v>28277</v>
      </c>
      <c r="F28" s="109" t="s">
        <v>130</v>
      </c>
      <c r="G28" s="109">
        <v>50000</v>
      </c>
      <c r="H28" s="109">
        <v>25000</v>
      </c>
      <c r="I28" s="91">
        <f t="shared" si="1"/>
        <v>75000</v>
      </c>
    </row>
    <row r="29" spans="1:9">
      <c r="A29" s="60" t="str">
        <f>IF('Tabelle 1_1'!$B$7&gt;0,INDEX('Tabelle 1_1'!A$24:A$41,MATCH(D29,'Tabelle 1_1'!B$24:B$41,0)),F29)</f>
        <v>Rendsburg, Stadt</v>
      </c>
      <c r="B29" s="91">
        <f>IF('Tabelle 1_1'!$B$7&gt;0,INDEX('Tabelle 1_1'!B$24:B$41-'Tabelle 1_1'!G$24:G$41,MATCH(A29,'Tabelle 1_1'!A$24:A$41,0)),G29)</f>
        <v>23331</v>
      </c>
      <c r="C29" s="60">
        <f>IF('Tabelle 1_1'!$B$7&gt;0,INDEX('Tabelle 1_1'!G$24:G$41,MATCH(A29,'Tabelle 1_1'!A$24:A$41,0)),H29)</f>
        <v>5646</v>
      </c>
      <c r="D29" s="91">
        <f>IF('Tabelle 1_1'!$B$7&gt;0,SMALL('Tabelle 1_1'!B$24:B$41,ROWS('Tabelle 1_1'!B$24:B34)),I29)</f>
        <v>28977</v>
      </c>
      <c r="F29" s="109" t="s">
        <v>130</v>
      </c>
      <c r="G29" s="109">
        <v>50000</v>
      </c>
      <c r="H29" s="109">
        <v>25000</v>
      </c>
      <c r="I29" s="91">
        <f t="shared" si="1"/>
        <v>75000</v>
      </c>
    </row>
    <row r="30" spans="1:9">
      <c r="A30" s="60" t="str">
        <f>IF('Tabelle 1_1'!$B$7&gt;0,INDEX('Tabelle 1_1'!A$24:A$41,MATCH(D30,'Tabelle 1_1'!B$24:B$41,0)),F30)</f>
        <v>Geesthacht, Stadt</v>
      </c>
      <c r="B30" s="91">
        <f>IF('Tabelle 1_1'!$B$7&gt;0,INDEX('Tabelle 1_1'!B$24:B$41-'Tabelle 1_1'!G$24:G$41,MATCH(A30,'Tabelle 1_1'!A$24:A$41,0)),G30)</f>
        <v>26267</v>
      </c>
      <c r="C30" s="60">
        <f>IF('Tabelle 1_1'!$B$7&gt;0,INDEX('Tabelle 1_1'!G$24:G$41,MATCH(A30,'Tabelle 1_1'!A$24:A$41,0)),H30)</f>
        <v>5272</v>
      </c>
      <c r="D30" s="91">
        <f>IF('Tabelle 1_1'!$B$7&gt;0,SMALL('Tabelle 1_1'!B$24:B$41,ROWS('Tabelle 1_1'!B$24:B35)),I30)</f>
        <v>31539</v>
      </c>
      <c r="F30" s="109" t="s">
        <v>130</v>
      </c>
      <c r="G30" s="109">
        <v>50000</v>
      </c>
      <c r="H30" s="109">
        <v>25000</v>
      </c>
      <c r="I30" s="91">
        <f t="shared" si="1"/>
        <v>75000</v>
      </c>
    </row>
    <row r="31" spans="1:9">
      <c r="A31" s="60" t="str">
        <f>IF('Tabelle 1_1'!$B$7&gt;0,INDEX('Tabelle 1_1'!A$24:A$41,MATCH(D31,'Tabelle 1_1'!B$24:B$41,0)),F31)</f>
        <v>Itzehoe, Stadt</v>
      </c>
      <c r="B31" s="91">
        <f>IF('Tabelle 1_1'!$B$7&gt;0,INDEX('Tabelle 1_1'!B$24:B$41-'Tabelle 1_1'!G$24:G$41,MATCH(A31,'Tabelle 1_1'!A$24:A$41,0)),G31)</f>
        <v>27742</v>
      </c>
      <c r="C31" s="60">
        <f>IF('Tabelle 1_1'!$B$7&gt;0,INDEX('Tabelle 1_1'!G$24:G$41,MATCH(A31,'Tabelle 1_1'!A$24:A$41,0)),H31)</f>
        <v>4113</v>
      </c>
      <c r="D31" s="91">
        <f>IF('Tabelle 1_1'!$B$7&gt;0,SMALL('Tabelle 1_1'!B$24:B$41,ROWS('Tabelle 1_1'!B$24:B36)),I31)</f>
        <v>31855</v>
      </c>
      <c r="F31" s="109" t="s">
        <v>130</v>
      </c>
      <c r="G31" s="109">
        <v>50000</v>
      </c>
      <c r="H31" s="109">
        <v>25000</v>
      </c>
      <c r="I31" s="91">
        <f t="shared" si="1"/>
        <v>75000</v>
      </c>
    </row>
    <row r="32" spans="1:9">
      <c r="A32" s="60" t="str">
        <f>IF('Tabelle 1_1'!$B$7&gt;0,INDEX('Tabelle 1_1'!A$24:A$41,MATCH(D32,'Tabelle 1_1'!B$24:B$41,0)),F32)</f>
        <v>Wedel, Stadt</v>
      </c>
      <c r="B32" s="91">
        <f>IF('Tabelle 1_1'!$B$7&gt;0,INDEX('Tabelle 1_1'!B$24:B$41-'Tabelle 1_1'!G$24:G$41,MATCH(A32,'Tabelle 1_1'!A$24:A$41,0)),G32)</f>
        <v>29373</v>
      </c>
      <c r="C32" s="60">
        <f>IF('Tabelle 1_1'!$B$7&gt;0,INDEX('Tabelle 1_1'!G$24:G$41,MATCH(A32,'Tabelle 1_1'!A$24:A$41,0)),H32)</f>
        <v>4778</v>
      </c>
      <c r="D32" s="91">
        <f>IF('Tabelle 1_1'!$B$7&gt;0,SMALL('Tabelle 1_1'!B$24:B$41,ROWS('Tabelle 1_1'!B$24:B37)),I32)</f>
        <v>34151</v>
      </c>
      <c r="F32" s="109" t="s">
        <v>130</v>
      </c>
      <c r="G32" s="109">
        <v>50000</v>
      </c>
      <c r="H32" s="109">
        <v>25000</v>
      </c>
      <c r="I32" s="91">
        <f t="shared" si="1"/>
        <v>75000</v>
      </c>
    </row>
    <row r="33" spans="1:10">
      <c r="A33" s="60" t="str">
        <f>IF('Tabelle 1_1'!$B$7&gt;0,INDEX('Tabelle 1_1'!A$24:A$41,MATCH(D33,'Tabelle 1_1'!B$24:B$41,0)),F33)</f>
        <v>Ahrensburg, Stadt</v>
      </c>
      <c r="B33" s="91">
        <f>IF('Tabelle 1_1'!$B$7&gt;0,INDEX('Tabelle 1_1'!B$24:B$41-'Tabelle 1_1'!G$24:G$41,MATCH(A33,'Tabelle 1_1'!A$24:A$41,0)),G33)</f>
        <v>31061</v>
      </c>
      <c r="C33" s="60">
        <f>IF('Tabelle 1_1'!$B$7&gt;0,INDEX('Tabelle 1_1'!G$24:G$41,MATCH(A33,'Tabelle 1_1'!A$24:A$41,0)),H33)</f>
        <v>3140</v>
      </c>
      <c r="D33" s="91">
        <f>IF('Tabelle 1_1'!$B$7&gt;0,SMALL('Tabelle 1_1'!B$24:B$41,ROWS('Tabelle 1_1'!B$24:B38)),I33)</f>
        <v>34201</v>
      </c>
      <c r="F33" s="109" t="s">
        <v>130</v>
      </c>
      <c r="G33" s="109">
        <v>50000</v>
      </c>
      <c r="H33" s="109">
        <v>25000</v>
      </c>
      <c r="I33" s="91">
        <f t="shared" si="1"/>
        <v>75000</v>
      </c>
    </row>
    <row r="34" spans="1:10">
      <c r="A34" s="60" t="str">
        <f>IF('Tabelle 1_1'!$B$7&gt;0,INDEX('Tabelle 1_1'!A$24:A$41,MATCH(D34,'Tabelle 1_1'!B$24:B$41,0)),F34)</f>
        <v>Pinneberg, Stadt</v>
      </c>
      <c r="B34" s="91">
        <f>IF('Tabelle 1_1'!$B$7&gt;0,INDEX('Tabelle 1_1'!B$24:B$41-'Tabelle 1_1'!G$24:G$41,MATCH(A34,'Tabelle 1_1'!A$24:A$41,0)),G34)</f>
        <v>35834</v>
      </c>
      <c r="C34" s="60">
        <f>IF('Tabelle 1_1'!$B$7&gt;0,INDEX('Tabelle 1_1'!G$24:G$41,MATCH(A34,'Tabelle 1_1'!A$24:A$41,0)),H34)</f>
        <v>7769</v>
      </c>
      <c r="D34" s="91">
        <f>IF('Tabelle 1_1'!$B$7&gt;0,SMALL('Tabelle 1_1'!B$24:B$41,ROWS('Tabelle 1_1'!B$24:B39)),I34)</f>
        <v>43603</v>
      </c>
      <c r="F34" s="109" t="s">
        <v>130</v>
      </c>
      <c r="G34" s="109">
        <v>50000</v>
      </c>
      <c r="H34" s="109">
        <v>25000</v>
      </c>
      <c r="I34" s="91">
        <f t="shared" si="1"/>
        <v>75000</v>
      </c>
    </row>
    <row r="35" spans="1:10">
      <c r="A35" s="60" t="str">
        <f>IF('Tabelle 1_1'!$B$7&gt;0,INDEX('Tabelle 1_1'!A$24:A$41,MATCH(D35,'Tabelle 1_1'!B$24:B$41,0)),F35)</f>
        <v>Elmshorn, Stadt</v>
      </c>
      <c r="B35" s="91">
        <f>IF('Tabelle 1_1'!$B$7&gt;0,INDEX('Tabelle 1_1'!B$24:B$41-'Tabelle 1_1'!G$24:G$41,MATCH(A35,'Tabelle 1_1'!A$24:A$41,0)),G35)</f>
        <v>42034</v>
      </c>
      <c r="C35" s="60">
        <f>IF('Tabelle 1_1'!$B$7&gt;0,INDEX('Tabelle 1_1'!G$24:G$41,MATCH(A35,'Tabelle 1_1'!A$24:A$41,0)),H35)</f>
        <v>8107</v>
      </c>
      <c r="D35" s="91">
        <f>IF('Tabelle 1_1'!$B$7&gt;0,SMALL('Tabelle 1_1'!B$24:B$41,ROWS('Tabelle 1_1'!B$24:B40)),I35)</f>
        <v>50141</v>
      </c>
      <c r="F35" s="109" t="s">
        <v>130</v>
      </c>
      <c r="G35" s="109">
        <v>50000</v>
      </c>
      <c r="H35" s="109">
        <v>25000</v>
      </c>
      <c r="I35" s="91">
        <f t="shared" si="1"/>
        <v>75000</v>
      </c>
    </row>
    <row r="36" spans="1:10">
      <c r="A36" s="60" t="str">
        <f>IF('Tabelle 1_1'!$B$7&gt;0,INDEX('Tabelle 1_1'!A$24:A$41,MATCH(D36,'Tabelle 1_1'!B$24:B$41,0)),F36)</f>
        <v>Norderstedt, Stadt</v>
      </c>
      <c r="B36" s="91">
        <f>IF('Tabelle 1_1'!$B$7&gt;0,INDEX('Tabelle 1_1'!B$24:B$41-'Tabelle 1_1'!G$24:G$41,MATCH(A36,'Tabelle 1_1'!A$24:A$41,0)),G36)</f>
        <v>70737</v>
      </c>
      <c r="C36" s="60">
        <f>IF('Tabelle 1_1'!$B$7&gt;0,INDEX('Tabelle 1_1'!G$24:G$41,MATCH(A36,'Tabelle 1_1'!A$24:A$41,0)),H36)</f>
        <v>9683</v>
      </c>
      <c r="D36" s="91">
        <f>IF('Tabelle 1_1'!$B$7&gt;0,SMALL('Tabelle 1_1'!B$24:B$41,ROWS('Tabelle 1_1'!B$24:B41)),I36)</f>
        <v>80420</v>
      </c>
      <c r="F36" s="109" t="s">
        <v>130</v>
      </c>
      <c r="G36" s="109">
        <v>50000</v>
      </c>
      <c r="H36" s="109">
        <v>25000</v>
      </c>
      <c r="I36" s="91">
        <f t="shared" si="1"/>
        <v>75000</v>
      </c>
    </row>
    <row r="37" spans="1:10" s="91" customFormat="1">
      <c r="A37" s="60"/>
      <c r="C37" s="60"/>
      <c r="F37" s="60"/>
      <c r="G37" s="60"/>
      <c r="H37" s="60"/>
    </row>
    <row r="38" spans="1:10" s="91" customFormat="1">
      <c r="A38" s="60" t="s">
        <v>125</v>
      </c>
      <c r="C38" s="60"/>
      <c r="F38" s="60" t="s">
        <v>125</v>
      </c>
      <c r="G38" s="60"/>
      <c r="H38" s="60"/>
      <c r="I38" s="60"/>
      <c r="J38" s="60"/>
    </row>
    <row r="39" spans="1:10">
      <c r="A39" t="s">
        <v>84</v>
      </c>
      <c r="B39" t="s">
        <v>71</v>
      </c>
      <c r="F39" s="91" t="s">
        <v>84</v>
      </c>
      <c r="G39" s="91" t="s">
        <v>71</v>
      </c>
    </row>
    <row r="40" spans="1:10">
      <c r="A40" s="91">
        <f>IF('Tabelle 1_1'!$B$7&gt;0,'Tabelle 1_1'!I12,F40)</f>
        <v>93.804360652432962</v>
      </c>
      <c r="B40" s="91">
        <f>IF('Tabelle 1_1'!$B$7&gt;0,'Tabelle 1_1'!I$43,G40)</f>
        <v>184.88671029392307</v>
      </c>
      <c r="F40" s="109">
        <v>400</v>
      </c>
      <c r="G40" s="109">
        <v>183</v>
      </c>
    </row>
    <row r="41" spans="1:10">
      <c r="A41" s="91">
        <f>IF('Tabelle 1_1'!$B$7&gt;0,'Tabelle 1_1'!I13,F41)</f>
        <v>158.99322889657785</v>
      </c>
      <c r="B41" s="91">
        <f>IF('Tabelle 1_1'!$B$7&gt;0,'Tabelle 1_1'!I$43,G41)</f>
        <v>184.88671029392307</v>
      </c>
      <c r="F41" s="109">
        <v>400</v>
      </c>
      <c r="G41" s="109">
        <v>183</v>
      </c>
    </row>
    <row r="42" spans="1:10">
      <c r="A42" s="91">
        <f>IF('Tabelle 1_1'!$B$7&gt;0,'Tabelle 1_1'!I14,F42)</f>
        <v>80.420267139444405</v>
      </c>
      <c r="B42" s="91">
        <f>IF('Tabelle 1_1'!$B$7&gt;0,'Tabelle 1_1'!I$43,G42)</f>
        <v>184.88671029392307</v>
      </c>
      <c r="F42" s="109">
        <v>400</v>
      </c>
      <c r="G42" s="109">
        <v>183</v>
      </c>
    </row>
    <row r="43" spans="1:10">
      <c r="A43" s="91">
        <f>IF('Tabelle 1_1'!$B$7&gt;0,'Tabelle 1_1'!I15,F43)</f>
        <v>145.01878301347688</v>
      </c>
      <c r="B43" s="91">
        <f>IF('Tabelle 1_1'!$B$7&gt;0,'Tabelle 1_1'!I$43,G43)</f>
        <v>184.88671029392307</v>
      </c>
      <c r="F43" s="109">
        <v>400</v>
      </c>
      <c r="G43" s="109">
        <v>183</v>
      </c>
    </row>
    <row r="44" spans="1:10">
      <c r="A44" s="91">
        <f>IF('Tabelle 1_1'!$B$7&gt;0,'Tabelle 1_1'!I16,F44)</f>
        <v>479.22339212212512</v>
      </c>
      <c r="B44" s="91">
        <f>IF('Tabelle 1_1'!$B$7&gt;0,'Tabelle 1_1'!I$43,G44)</f>
        <v>184.88671029392307</v>
      </c>
      <c r="F44" s="109">
        <v>400</v>
      </c>
      <c r="G44" s="109">
        <v>183</v>
      </c>
    </row>
    <row r="45" spans="1:10">
      <c r="A45" s="91">
        <f>IF('Tabelle 1_1'!$B$7&gt;0,'Tabelle 1_1'!I17,F45)</f>
        <v>119.6859736187056</v>
      </c>
      <c r="B45" s="91">
        <f>IF('Tabelle 1_1'!$B$7&gt;0,'Tabelle 1_1'!I$43,G45)</f>
        <v>184.88671029392307</v>
      </c>
      <c r="F45" s="109">
        <v>400</v>
      </c>
      <c r="G45" s="109">
        <v>183</v>
      </c>
    </row>
    <row r="46" spans="1:10">
      <c r="A46" s="91">
        <f>IF('Tabelle 1_1'!$B$7&gt;0,'Tabelle 1_1'!I18,F46)</f>
        <v>126.06376643539865</v>
      </c>
      <c r="B46" s="91">
        <f>IF('Tabelle 1_1'!$B$7&gt;0,'Tabelle 1_1'!I$43,G46)</f>
        <v>184.88671029392307</v>
      </c>
      <c r="F46" s="109">
        <v>400</v>
      </c>
      <c r="G46" s="109">
        <v>183</v>
      </c>
    </row>
    <row r="47" spans="1:10">
      <c r="A47" s="91">
        <f>IF('Tabelle 1_1'!$B$7&gt;0,'Tabelle 1_1'!I19,F47)</f>
        <v>98.39293589906066</v>
      </c>
      <c r="B47" s="91">
        <f>IF('Tabelle 1_1'!$B$7&gt;0,'Tabelle 1_1'!I$43,G47)</f>
        <v>184.88671029392307</v>
      </c>
      <c r="F47" s="109">
        <v>400</v>
      </c>
      <c r="G47" s="109">
        <v>183</v>
      </c>
    </row>
    <row r="48" spans="1:10">
      <c r="A48" s="91">
        <f>IF('Tabelle 1_1'!$B$7&gt;0,'Tabelle 1_1'!I20,F48)</f>
        <v>208.558604425249</v>
      </c>
      <c r="B48" s="91">
        <f>IF('Tabelle 1_1'!$B$7&gt;0,'Tabelle 1_1'!I$43,G48)</f>
        <v>184.88671029392307</v>
      </c>
      <c r="F48" s="109">
        <v>400</v>
      </c>
      <c r="G48" s="109">
        <v>183</v>
      </c>
    </row>
    <row r="49" spans="1:7">
      <c r="A49" s="91">
        <f>IF('Tabelle 1_1'!$B$7&gt;0,'Tabelle 1_1'!I21,F49)</f>
        <v>123.93993128084331</v>
      </c>
      <c r="B49" s="91">
        <f>IF('Tabelle 1_1'!$B$7&gt;0,'Tabelle 1_1'!I$43,G49)</f>
        <v>184.88671029392307</v>
      </c>
      <c r="F49" s="109">
        <v>400</v>
      </c>
      <c r="G49" s="109">
        <v>183</v>
      </c>
    </row>
    <row r="50" spans="1:7">
      <c r="A50" s="91">
        <f>IF('Tabelle 1_1'!$B$7&gt;0,'Tabelle 1_1'!I22,F50)</f>
        <v>320.28396000071683</v>
      </c>
      <c r="B50" s="91">
        <f>IF('Tabelle 1_1'!$B$7&gt;0,'Tabelle 1_1'!I$43,G50)</f>
        <v>184.88671029392307</v>
      </c>
      <c r="F50" s="109">
        <v>400</v>
      </c>
      <c r="G50" s="109">
        <v>183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Standard"&amp;8SH.regional Band 1 - 2021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P60"/>
  <sheetViews>
    <sheetView view="pageLayout" zoomScaleNormal="100" zoomScaleSheetLayoutView="100" workbookViewId="0">
      <selection sqref="A1:J1"/>
    </sheetView>
  </sheetViews>
  <sheetFormatPr baseColWidth="10" defaultColWidth="10.28515625" defaultRowHeight="12.75"/>
  <cols>
    <col min="1" max="1" width="21" style="4" customWidth="1"/>
    <col min="2" max="7" width="7.5703125" style="45" customWidth="1"/>
    <col min="8" max="8" width="8.42578125" style="45" customWidth="1"/>
    <col min="9" max="9" width="8.42578125" style="51" customWidth="1"/>
    <col min="10" max="10" width="8.42578125" style="45" customWidth="1"/>
    <col min="11" max="11" width="11.85546875" style="60" customWidth="1"/>
    <col min="12" max="12" width="67.7109375" style="60" customWidth="1"/>
    <col min="13" max="14" width="11.85546875" style="60" customWidth="1"/>
    <col min="15" max="15" width="67.7109375" style="60" customWidth="1"/>
    <col min="16" max="16" width="11.85546875" style="60" customWidth="1"/>
    <col min="17" max="16384" width="10.28515625" style="45"/>
  </cols>
  <sheetData>
    <row r="1" spans="1:16" ht="13.35" customHeight="1">
      <c r="A1" s="173" t="s">
        <v>160</v>
      </c>
      <c r="B1" s="173"/>
      <c r="C1" s="173"/>
      <c r="D1" s="173"/>
      <c r="E1" s="173"/>
      <c r="F1" s="173"/>
      <c r="G1" s="173"/>
      <c r="H1" s="173"/>
      <c r="I1" s="173"/>
      <c r="J1" s="143"/>
      <c r="K1" s="159" t="s">
        <v>161</v>
      </c>
      <c r="L1" s="159"/>
      <c r="M1" s="159"/>
      <c r="N1" s="159" t="s">
        <v>162</v>
      </c>
      <c r="O1" s="159"/>
      <c r="P1" s="159"/>
    </row>
    <row r="2" spans="1:16" ht="13.35" customHeight="1"/>
    <row r="3" spans="1:16" s="42" customFormat="1" ht="13.9" customHeight="1">
      <c r="A3" s="161" t="s">
        <v>140</v>
      </c>
      <c r="B3" s="164" t="s">
        <v>77</v>
      </c>
      <c r="C3" s="174"/>
      <c r="D3" s="174"/>
      <c r="E3" s="174"/>
      <c r="F3" s="174"/>
      <c r="G3" s="174"/>
      <c r="H3" s="164" t="s">
        <v>91</v>
      </c>
      <c r="I3" s="166" t="s">
        <v>116</v>
      </c>
      <c r="J3" s="164" t="s">
        <v>117</v>
      </c>
      <c r="K3" s="88"/>
      <c r="L3" s="88"/>
      <c r="M3" s="88"/>
      <c r="N3" s="88"/>
      <c r="O3" s="88"/>
      <c r="P3" s="88"/>
    </row>
    <row r="4" spans="1:16" s="42" customFormat="1">
      <c r="A4" s="162"/>
      <c r="B4" s="175"/>
      <c r="C4" s="176"/>
      <c r="D4" s="176"/>
      <c r="E4" s="176"/>
      <c r="F4" s="176"/>
      <c r="G4" s="176"/>
      <c r="H4" s="177"/>
      <c r="I4" s="178"/>
      <c r="J4" s="177"/>
      <c r="K4" s="110"/>
      <c r="L4" s="110"/>
      <c r="M4" s="110"/>
      <c r="N4" s="110"/>
      <c r="O4" s="110"/>
      <c r="P4" s="110"/>
    </row>
    <row r="5" spans="1:16" s="42" customFormat="1" ht="24" customHeight="1">
      <c r="A5" s="162"/>
      <c r="B5" s="53" t="s">
        <v>78</v>
      </c>
      <c r="C5" s="41" t="s">
        <v>79</v>
      </c>
      <c r="D5" s="41" t="s">
        <v>80</v>
      </c>
      <c r="E5" s="41" t="s">
        <v>81</v>
      </c>
      <c r="F5" s="41" t="s">
        <v>82</v>
      </c>
      <c r="G5" s="41" t="s">
        <v>83</v>
      </c>
      <c r="H5" s="175"/>
      <c r="I5" s="178"/>
      <c r="J5" s="177"/>
      <c r="K5" s="88"/>
      <c r="L5" s="88"/>
      <c r="M5" s="88"/>
      <c r="N5" s="88"/>
      <c r="O5" s="88"/>
      <c r="P5" s="88"/>
    </row>
    <row r="6" spans="1:16" s="42" customFormat="1" ht="13.9" customHeight="1">
      <c r="A6" s="163"/>
      <c r="B6" s="33" t="s">
        <v>75</v>
      </c>
      <c r="C6" s="53" t="s">
        <v>75</v>
      </c>
      <c r="D6" s="53" t="s">
        <v>75</v>
      </c>
      <c r="E6" s="53" t="s">
        <v>75</v>
      </c>
      <c r="F6" s="53" t="s">
        <v>75</v>
      </c>
      <c r="G6" s="53" t="s">
        <v>75</v>
      </c>
      <c r="H6" s="33" t="s">
        <v>92</v>
      </c>
      <c r="I6" s="179"/>
      <c r="J6" s="175"/>
      <c r="K6" s="111"/>
      <c r="L6" s="111"/>
      <c r="M6" s="111"/>
      <c r="N6" s="111"/>
      <c r="O6" s="111"/>
      <c r="P6" s="111"/>
    </row>
    <row r="7" spans="1:16" ht="7.15" customHeight="1">
      <c r="A7" s="54"/>
      <c r="B7" s="59"/>
      <c r="C7" s="59"/>
      <c r="D7" s="59"/>
      <c r="E7" s="59"/>
      <c r="F7" s="59"/>
      <c r="G7" s="59"/>
      <c r="H7" s="59"/>
      <c r="I7" s="62"/>
      <c r="J7" s="63"/>
      <c r="K7" s="112"/>
      <c r="L7" s="112"/>
      <c r="M7" s="112"/>
      <c r="N7" s="112"/>
      <c r="O7" s="112"/>
      <c r="P7" s="112"/>
    </row>
    <row r="8" spans="1:16" ht="14.25" customHeight="1">
      <c r="A8" s="39" t="s">
        <v>87</v>
      </c>
      <c r="B8" s="78">
        <v>15.866012533886492</v>
      </c>
      <c r="C8" s="78">
        <v>11.429763041497921</v>
      </c>
      <c r="D8" s="78">
        <v>8.9965208038369937</v>
      </c>
      <c r="E8" s="78">
        <v>23.520244092500523</v>
      </c>
      <c r="F8" s="78">
        <v>20.000439015288705</v>
      </c>
      <c r="G8" s="78">
        <v>20.187020512989363</v>
      </c>
      <c r="H8" s="78">
        <v>42.463034912690837</v>
      </c>
      <c r="I8" s="86">
        <v>29.002501286122296</v>
      </c>
      <c r="J8" s="133">
        <v>32.628479182558408</v>
      </c>
      <c r="K8" s="112"/>
      <c r="L8" s="112"/>
      <c r="M8" s="112"/>
      <c r="N8" s="112"/>
      <c r="O8" s="112"/>
      <c r="P8" s="112"/>
    </row>
    <row r="9" spans="1:16">
      <c r="A9" s="39" t="s">
        <v>88</v>
      </c>
      <c r="B9" s="78">
        <v>14.798796310961123</v>
      </c>
      <c r="C9" s="78">
        <v>10.685379888971463</v>
      </c>
      <c r="D9" s="78">
        <v>9.3781346068720737</v>
      </c>
      <c r="E9" s="78">
        <v>26.241964238577342</v>
      </c>
      <c r="F9" s="78">
        <v>19.877925463871055</v>
      </c>
      <c r="G9" s="78">
        <v>19.017799490746945</v>
      </c>
      <c r="H9" s="78">
        <v>42.357701538723944</v>
      </c>
      <c r="I9" s="86">
        <v>26.100620976615364</v>
      </c>
      <c r="J9" s="133">
        <v>29.613375659234343</v>
      </c>
      <c r="K9" s="112"/>
      <c r="L9" s="112"/>
      <c r="M9" s="112"/>
      <c r="N9" s="112"/>
      <c r="O9" s="112"/>
      <c r="P9" s="112"/>
    </row>
    <row r="10" spans="1:16">
      <c r="A10" s="39" t="s">
        <v>89</v>
      </c>
      <c r="B10" s="78">
        <v>15.077423859217578</v>
      </c>
      <c r="C10" s="78">
        <v>8.0406145822255723</v>
      </c>
      <c r="D10" s="78">
        <v>6.8250438095590376</v>
      </c>
      <c r="E10" s="78">
        <v>24.220328560133535</v>
      </c>
      <c r="F10" s="78">
        <v>22.288084262311759</v>
      </c>
      <c r="G10" s="78">
        <v>23.548504926552525</v>
      </c>
      <c r="H10" s="78">
        <v>45.430228364551013</v>
      </c>
      <c r="I10" s="86">
        <v>28.373006630331826</v>
      </c>
      <c r="J10" s="133">
        <v>39.541311470318789</v>
      </c>
      <c r="K10" s="112"/>
      <c r="L10" s="112"/>
      <c r="M10" s="112"/>
      <c r="N10" s="112"/>
      <c r="O10" s="112"/>
      <c r="P10" s="112"/>
    </row>
    <row r="11" spans="1:16">
      <c r="A11" s="39" t="s">
        <v>90</v>
      </c>
      <c r="B11" s="78">
        <v>16.492653718426084</v>
      </c>
      <c r="C11" s="78">
        <v>8.0180134849552172</v>
      </c>
      <c r="D11" s="78">
        <v>5.892120358257019</v>
      </c>
      <c r="E11" s="78">
        <v>24.08423065311462</v>
      </c>
      <c r="F11" s="78">
        <v>22.452702022743281</v>
      </c>
      <c r="G11" s="78">
        <v>23.060279762503775</v>
      </c>
      <c r="H11" s="78">
        <v>44.969306631780213</v>
      </c>
      <c r="I11" s="86">
        <v>31.47610756432579</v>
      </c>
      <c r="J11" s="133">
        <v>39.405859719266566</v>
      </c>
      <c r="K11" s="112"/>
      <c r="L11" s="112"/>
      <c r="M11" s="112"/>
      <c r="N11" s="112"/>
      <c r="O11" s="112"/>
      <c r="P11" s="112"/>
    </row>
    <row r="12" spans="1:16" s="57" customFormat="1" ht="7.15" customHeight="1">
      <c r="A12" s="39"/>
      <c r="B12" s="38"/>
      <c r="C12" s="38"/>
      <c r="D12" s="38"/>
      <c r="E12" s="38"/>
      <c r="F12" s="38"/>
      <c r="G12" s="38"/>
      <c r="H12" s="64"/>
      <c r="I12" s="67"/>
      <c r="J12" s="68"/>
      <c r="K12" s="112"/>
      <c r="L12" s="112"/>
      <c r="M12" s="112"/>
      <c r="N12" s="112"/>
      <c r="O12" s="112"/>
      <c r="P12" s="112"/>
    </row>
    <row r="13" spans="1:16">
      <c r="A13" s="39" t="s">
        <v>42</v>
      </c>
      <c r="B13" s="78">
        <v>15.586441639483761</v>
      </c>
      <c r="C13" s="78">
        <v>7.3666295934134016</v>
      </c>
      <c r="D13" s="78">
        <v>5.2079212355097075</v>
      </c>
      <c r="E13" s="78">
        <v>21.4586956684009</v>
      </c>
      <c r="F13" s="78">
        <v>24.909493987414997</v>
      </c>
      <c r="G13" s="78">
        <v>25.470817875777229</v>
      </c>
      <c r="H13" s="78">
        <v>46.770928349095684</v>
      </c>
      <c r="I13" s="86">
        <v>31.000551050932852</v>
      </c>
      <c r="J13" s="133">
        <v>44.770264242042565</v>
      </c>
      <c r="K13" s="112"/>
      <c r="L13" s="112"/>
      <c r="M13" s="112"/>
      <c r="N13" s="112"/>
      <c r="O13" s="112"/>
      <c r="P13" s="112"/>
    </row>
    <row r="14" spans="1:16">
      <c r="A14" s="39" t="s">
        <v>43</v>
      </c>
      <c r="B14" s="78">
        <v>17.496352436771421</v>
      </c>
      <c r="C14" s="78">
        <v>6.6054506794675794</v>
      </c>
      <c r="D14" s="78">
        <v>4.5931908833327526</v>
      </c>
      <c r="E14" s="78">
        <v>24.149109397019206</v>
      </c>
      <c r="F14" s="78">
        <v>24.436930768502979</v>
      </c>
      <c r="G14" s="78">
        <v>22.718965834906061</v>
      </c>
      <c r="H14" s="78">
        <v>45.379588086784615</v>
      </c>
      <c r="I14" s="86">
        <v>33.574613120341525</v>
      </c>
      <c r="J14" s="133">
        <v>39.26807016335875</v>
      </c>
      <c r="K14" s="112"/>
      <c r="L14" s="112"/>
      <c r="M14" s="112"/>
      <c r="N14" s="112"/>
      <c r="O14" s="112"/>
      <c r="P14" s="112"/>
    </row>
    <row r="15" spans="1:16">
      <c r="A15" s="39" t="s">
        <v>44</v>
      </c>
      <c r="B15" s="78">
        <v>15.425519216996896</v>
      </c>
      <c r="C15" s="78">
        <v>7.1007400334208643</v>
      </c>
      <c r="D15" s="78">
        <v>5.4774409166865601</v>
      </c>
      <c r="E15" s="78">
        <v>22.342444497493435</v>
      </c>
      <c r="F15" s="78">
        <v>24.849606111243734</v>
      </c>
      <c r="G15" s="78">
        <v>24.804249224158511</v>
      </c>
      <c r="H15" s="78">
        <v>46.540862974456914</v>
      </c>
      <c r="I15" s="86">
        <v>30.231837021571284</v>
      </c>
      <c r="J15" s="133">
        <v>42.958583551251181</v>
      </c>
      <c r="K15" s="112"/>
      <c r="L15" s="112"/>
      <c r="M15" s="112"/>
      <c r="N15" s="112"/>
      <c r="O15" s="112"/>
      <c r="P15" s="112"/>
    </row>
    <row r="16" spans="1:16">
      <c r="A16" s="39" t="s">
        <v>45</v>
      </c>
      <c r="B16" s="78">
        <v>14.246042353500252</v>
      </c>
      <c r="C16" s="78">
        <v>6.0782916035522296</v>
      </c>
      <c r="D16" s="78">
        <v>4.3294029126694191</v>
      </c>
      <c r="E16" s="78">
        <v>21.273773104834319</v>
      </c>
      <c r="F16" s="78">
        <v>25.850188600790041</v>
      </c>
      <c r="G16" s="78">
        <v>28.22230142465374</v>
      </c>
      <c r="H16" s="78">
        <v>48.787089013632716</v>
      </c>
      <c r="I16" s="86">
        <v>28.757014988989134</v>
      </c>
      <c r="J16" s="133">
        <v>50.626021169283234</v>
      </c>
      <c r="K16" s="112"/>
      <c r="L16" s="112"/>
      <c r="M16" s="112"/>
      <c r="N16" s="112"/>
      <c r="O16" s="112"/>
      <c r="P16" s="112"/>
    </row>
    <row r="17" spans="1:16">
      <c r="A17" s="39" t="s">
        <v>46</v>
      </c>
      <c r="B17" s="78">
        <v>17.253381753296935</v>
      </c>
      <c r="C17" s="78">
        <v>6.813141245138632</v>
      </c>
      <c r="D17" s="78">
        <v>4.9889107393049894</v>
      </c>
      <c r="E17" s="78">
        <v>24.558785647418055</v>
      </c>
      <c r="F17" s="78">
        <v>24.062753278085989</v>
      </c>
      <c r="G17" s="78">
        <v>22.323027336755402</v>
      </c>
      <c r="H17" s="78">
        <v>45.119173425984684</v>
      </c>
      <c r="I17" s="86">
        <v>32.770248501900809</v>
      </c>
      <c r="J17" s="133">
        <v>38.155888227839945</v>
      </c>
      <c r="K17" s="112"/>
      <c r="L17" s="112"/>
      <c r="M17" s="112"/>
      <c r="N17" s="112"/>
      <c r="O17" s="112"/>
      <c r="P17" s="112"/>
    </row>
    <row r="18" spans="1:16">
      <c r="A18" s="39" t="s">
        <v>47</v>
      </c>
      <c r="B18" s="78">
        <v>15.967676019955739</v>
      </c>
      <c r="C18" s="78">
        <v>6.0406979882332079</v>
      </c>
      <c r="D18" s="78">
        <v>4.0921603553170325</v>
      </c>
      <c r="E18" s="78">
        <v>21.605095344945909</v>
      </c>
      <c r="F18" s="78">
        <v>25.396531649278646</v>
      </c>
      <c r="G18" s="78">
        <v>26.897838642269463</v>
      </c>
      <c r="H18" s="78">
        <v>47.727393647782741</v>
      </c>
      <c r="I18" s="86">
        <v>32.306189379666456</v>
      </c>
      <c r="J18" s="133">
        <v>48.681878445328309</v>
      </c>
      <c r="K18" s="112"/>
      <c r="L18" s="112"/>
      <c r="M18" s="112"/>
      <c r="N18" s="112"/>
      <c r="O18" s="112"/>
      <c r="P18" s="112"/>
    </row>
    <row r="19" spans="1:16">
      <c r="A19" s="39" t="s">
        <v>48</v>
      </c>
      <c r="B19" s="78">
        <v>16.830825964579265</v>
      </c>
      <c r="C19" s="78">
        <v>6.6831369338496591</v>
      </c>
      <c r="D19" s="78">
        <v>4.6288212770736052</v>
      </c>
      <c r="E19" s="78">
        <v>22.62790116390693</v>
      </c>
      <c r="F19" s="78">
        <v>25.073808290436983</v>
      </c>
      <c r="G19" s="78">
        <v>24.155506370153557</v>
      </c>
      <c r="H19" s="78">
        <v>46.130491246246194</v>
      </c>
      <c r="I19" s="86">
        <v>33.075915897592353</v>
      </c>
      <c r="J19" s="133">
        <v>42.382986296494039</v>
      </c>
      <c r="K19" s="112"/>
      <c r="L19" s="112"/>
      <c r="M19" s="112"/>
      <c r="N19" s="112"/>
      <c r="O19" s="112"/>
      <c r="P19" s="112"/>
    </row>
    <row r="20" spans="1:16">
      <c r="A20" s="39" t="s">
        <v>49</v>
      </c>
      <c r="B20" s="78">
        <v>16.953959538564959</v>
      </c>
      <c r="C20" s="78">
        <v>6.5054293691333127</v>
      </c>
      <c r="D20" s="78">
        <v>4.8287773737849546</v>
      </c>
      <c r="E20" s="78">
        <v>22.473123028081591</v>
      </c>
      <c r="F20" s="78">
        <v>24.729758242189607</v>
      </c>
      <c r="G20" s="78">
        <v>24.508952448245573</v>
      </c>
      <c r="H20" s="78">
        <v>46.11526798463192</v>
      </c>
      <c r="I20" s="86">
        <v>33.389399942777374</v>
      </c>
      <c r="J20" s="133">
        <v>43.306253738978143</v>
      </c>
      <c r="K20" s="112"/>
      <c r="L20" s="112"/>
      <c r="M20" s="112"/>
      <c r="N20" s="112"/>
      <c r="O20" s="112"/>
      <c r="P20" s="112"/>
    </row>
    <row r="21" spans="1:16">
      <c r="A21" s="39" t="s">
        <v>50</v>
      </c>
      <c r="B21" s="78">
        <v>17.046718972895864</v>
      </c>
      <c r="C21" s="78">
        <v>6.6330242510698998</v>
      </c>
      <c r="D21" s="78">
        <v>4.9682596291012837</v>
      </c>
      <c r="E21" s="78">
        <v>25.025677603423681</v>
      </c>
      <c r="F21" s="78">
        <v>24.079529243937234</v>
      </c>
      <c r="G21" s="78">
        <v>22.246790299572041</v>
      </c>
      <c r="H21" s="78">
        <v>45.120402995720397</v>
      </c>
      <c r="I21" s="86">
        <v>32.269611114481592</v>
      </c>
      <c r="J21" s="133">
        <v>37.84505247831099</v>
      </c>
      <c r="K21" s="112"/>
      <c r="L21" s="112"/>
      <c r="M21" s="112"/>
      <c r="N21" s="112"/>
      <c r="O21" s="112"/>
      <c r="P21" s="112"/>
    </row>
    <row r="22" spans="1:16">
      <c r="A22" s="39" t="s">
        <v>51</v>
      </c>
      <c r="B22" s="78">
        <v>16.145303913850949</v>
      </c>
      <c r="C22" s="78">
        <v>6.7714742095488489</v>
      </c>
      <c r="D22" s="78">
        <v>5.0862484045764775</v>
      </c>
      <c r="E22" s="78">
        <v>22.543812049555576</v>
      </c>
      <c r="F22" s="78">
        <v>26.114503641769144</v>
      </c>
      <c r="G22" s="78">
        <v>23.338657780699005</v>
      </c>
      <c r="H22" s="78">
        <v>46.133545546953222</v>
      </c>
      <c r="I22" s="86">
        <v>30.903348732806098</v>
      </c>
      <c r="J22" s="133">
        <v>39.852008456659618</v>
      </c>
      <c r="K22" s="112"/>
      <c r="L22" s="112"/>
      <c r="M22" s="112"/>
      <c r="N22" s="112"/>
      <c r="O22" s="112"/>
      <c r="P22" s="112"/>
    </row>
    <row r="23" spans="1:16">
      <c r="A23" s="39" t="s">
        <v>133</v>
      </c>
      <c r="B23" s="78">
        <v>17.508944361588551</v>
      </c>
      <c r="C23" s="78">
        <v>6.3392908078857069</v>
      </c>
      <c r="D23" s="78">
        <v>4.2399126345729119</v>
      </c>
      <c r="E23" s="78">
        <v>23.964776737325085</v>
      </c>
      <c r="F23" s="78">
        <v>24.361670048817064</v>
      </c>
      <c r="G23" s="78">
        <v>23.585405409810679</v>
      </c>
      <c r="H23" s="78">
        <v>45.86079802449818</v>
      </c>
      <c r="I23" s="86">
        <v>34.030433197772901</v>
      </c>
      <c r="J23" s="133">
        <v>41.36856475095238</v>
      </c>
      <c r="K23" s="112"/>
      <c r="L23" s="112"/>
      <c r="M23" s="112"/>
      <c r="N23" s="112"/>
      <c r="O23" s="112"/>
      <c r="P23" s="112"/>
    </row>
    <row r="24" spans="1:16" s="57" customFormat="1" ht="7.15" customHeight="1">
      <c r="A24" s="61"/>
      <c r="B24" s="38"/>
      <c r="C24" s="38"/>
      <c r="D24" s="38"/>
      <c r="E24" s="38"/>
      <c r="F24" s="38"/>
      <c r="G24" s="38"/>
      <c r="H24" s="64"/>
      <c r="I24" s="67"/>
      <c r="J24" s="68"/>
      <c r="K24" s="112"/>
      <c r="L24" s="112"/>
      <c r="M24" s="112"/>
      <c r="N24" s="112"/>
      <c r="O24" s="112"/>
      <c r="P24" s="112"/>
    </row>
    <row r="25" spans="1:16">
      <c r="A25" s="50" t="s">
        <v>53</v>
      </c>
      <c r="B25" s="78">
        <v>15.226149056949275</v>
      </c>
      <c r="C25" s="78">
        <v>10.437648782274309</v>
      </c>
      <c r="D25" s="78">
        <v>6.9218091924555942</v>
      </c>
      <c r="E25" s="78">
        <v>22.042666178355613</v>
      </c>
      <c r="F25" s="78">
        <v>21.099615455044862</v>
      </c>
      <c r="G25" s="78">
        <v>24.272111334920343</v>
      </c>
      <c r="H25" s="78">
        <v>45.013779527559052</v>
      </c>
      <c r="I25" s="86">
        <v>30.139249468963889</v>
      </c>
      <c r="J25" s="133">
        <v>41.711903076075842</v>
      </c>
      <c r="K25" s="112"/>
      <c r="L25" s="112"/>
      <c r="M25" s="112"/>
      <c r="N25" s="112"/>
      <c r="O25" s="112"/>
      <c r="P25" s="112"/>
    </row>
    <row r="26" spans="1:16">
      <c r="A26" s="50" t="s">
        <v>54</v>
      </c>
      <c r="B26" s="78">
        <v>17.05824534703066</v>
      </c>
      <c r="C26" s="78">
        <v>6.7979327182218841</v>
      </c>
      <c r="D26" s="78">
        <v>5.7357557309997151</v>
      </c>
      <c r="E26" s="78">
        <v>24.617140682963949</v>
      </c>
      <c r="F26" s="78">
        <v>22.832049208915944</v>
      </c>
      <c r="G26" s="78">
        <v>22.958876311867847</v>
      </c>
      <c r="H26" s="78">
        <v>45.050302799708298</v>
      </c>
      <c r="I26" s="86">
        <v>32.428602572487463</v>
      </c>
      <c r="J26" s="133">
        <v>39.464791802921297</v>
      </c>
      <c r="K26" s="112"/>
      <c r="L26" s="112"/>
      <c r="M26" s="112"/>
      <c r="N26" s="112"/>
      <c r="O26" s="112"/>
      <c r="P26" s="112"/>
    </row>
    <row r="27" spans="1:16">
      <c r="A27" s="50" t="s">
        <v>55</v>
      </c>
      <c r="B27" s="78">
        <v>14.647755345429763</v>
      </c>
      <c r="C27" s="78">
        <v>7.4963795894028449</v>
      </c>
      <c r="D27" s="78">
        <v>6.1291421756538034</v>
      </c>
      <c r="E27" s="78">
        <v>22.063208109719739</v>
      </c>
      <c r="F27" s="78">
        <v>23.106738223017292</v>
      </c>
      <c r="G27" s="78">
        <v>26.556776556776558</v>
      </c>
      <c r="H27" s="78">
        <v>46.942116023511375</v>
      </c>
      <c r="I27" s="86">
        <v>29.316034198290087</v>
      </c>
      <c r="J27" s="133">
        <v>46.760161991900404</v>
      </c>
      <c r="K27" s="112"/>
      <c r="L27" s="112"/>
      <c r="M27" s="112"/>
      <c r="N27" s="112"/>
      <c r="O27" s="112"/>
      <c r="P27" s="112"/>
    </row>
    <row r="28" spans="1:16">
      <c r="A28" s="50" t="s">
        <v>56</v>
      </c>
      <c r="B28" s="78">
        <v>13.758389261744966</v>
      </c>
      <c r="C28" s="78">
        <v>5.9909198578760359</v>
      </c>
      <c r="D28" s="78">
        <v>4.6288985392814839</v>
      </c>
      <c r="E28" s="78">
        <v>20.598105013817609</v>
      </c>
      <c r="F28" s="78">
        <v>24.575602052901697</v>
      </c>
      <c r="G28" s="78">
        <v>30.448085274378204</v>
      </c>
      <c r="H28" s="78">
        <v>49.699565732333198</v>
      </c>
      <c r="I28" s="86">
        <v>28.337279184119467</v>
      </c>
      <c r="J28" s="133">
        <v>56.18284465488982</v>
      </c>
      <c r="K28" s="112"/>
      <c r="L28" s="112"/>
      <c r="M28" s="112"/>
      <c r="N28" s="112"/>
      <c r="O28" s="112"/>
      <c r="P28" s="112"/>
    </row>
    <row r="29" spans="1:16">
      <c r="A29" s="50" t="s">
        <v>57</v>
      </c>
      <c r="B29" s="78">
        <v>17.923455854490335</v>
      </c>
      <c r="C29" s="78">
        <v>8.1011547436229829</v>
      </c>
      <c r="D29" s="78">
        <v>6.3560758660577168</v>
      </c>
      <c r="E29" s="78">
        <v>24.59464310643984</v>
      </c>
      <c r="F29" s="78">
        <v>22.909395504676809</v>
      </c>
      <c r="G29" s="78">
        <v>20.115274924712313</v>
      </c>
      <c r="H29" s="78">
        <v>43.396452005344926</v>
      </c>
      <c r="I29" s="86">
        <v>33.343320350211393</v>
      </c>
      <c r="J29" s="133">
        <v>33.576350744032759</v>
      </c>
      <c r="K29" s="112"/>
      <c r="L29" s="112"/>
      <c r="M29" s="112"/>
      <c r="N29" s="112"/>
      <c r="O29" s="112"/>
      <c r="P29" s="112"/>
    </row>
    <row r="30" spans="1:16">
      <c r="A30" s="50" t="s">
        <v>58</v>
      </c>
      <c r="B30" s="78">
        <v>17.567598559732129</v>
      </c>
      <c r="C30" s="78">
        <v>7.2495011811113912</v>
      </c>
      <c r="D30" s="78">
        <v>5.4422860812329432</v>
      </c>
      <c r="E30" s="78">
        <v>25.775749375042999</v>
      </c>
      <c r="F30" s="78">
        <v>22.732380799486272</v>
      </c>
      <c r="G30" s="78">
        <v>21.232484003394262</v>
      </c>
      <c r="H30" s="78">
        <v>44.239834415063186</v>
      </c>
      <c r="I30" s="86">
        <v>33.099519454348162</v>
      </c>
      <c r="J30" s="133">
        <v>35.87815842505038</v>
      </c>
      <c r="K30" s="112"/>
      <c r="L30" s="112"/>
      <c r="M30" s="112"/>
      <c r="N30" s="112"/>
      <c r="O30" s="112"/>
      <c r="P30" s="112"/>
    </row>
    <row r="31" spans="1:16">
      <c r="A31" s="50" t="s">
        <v>59</v>
      </c>
      <c r="B31" s="78">
        <v>17.547126958891663</v>
      </c>
      <c r="C31" s="78">
        <v>6.4319781966840797</v>
      </c>
      <c r="D31" s="78">
        <v>4.3833749716102659</v>
      </c>
      <c r="E31" s="78">
        <v>24.678628208039974</v>
      </c>
      <c r="F31" s="78">
        <v>23.502157619804677</v>
      </c>
      <c r="G31" s="78">
        <v>23.456734044969338</v>
      </c>
      <c r="H31" s="78">
        <v>45.45253236429707</v>
      </c>
      <c r="I31" s="86">
        <v>33.98266677268029</v>
      </c>
      <c r="J31" s="133">
        <v>41.059076091277731</v>
      </c>
      <c r="K31" s="112"/>
      <c r="L31" s="112"/>
      <c r="M31" s="112"/>
      <c r="N31" s="112"/>
      <c r="O31" s="112"/>
      <c r="P31" s="112"/>
    </row>
    <row r="32" spans="1:16">
      <c r="A32" s="50" t="s">
        <v>60</v>
      </c>
      <c r="B32" s="78">
        <v>15.779918596820005</v>
      </c>
      <c r="C32" s="78">
        <v>6.8929167520716819</v>
      </c>
      <c r="D32" s="78">
        <v>5.247284120523557</v>
      </c>
      <c r="E32" s="78">
        <v>23.718192732277242</v>
      </c>
      <c r="F32" s="78">
        <v>23.068138561096308</v>
      </c>
      <c r="G32" s="78">
        <v>25.293549237211209</v>
      </c>
      <c r="H32" s="78">
        <v>46.588255102339609</v>
      </c>
      <c r="I32" s="86">
        <v>30.688454051838953</v>
      </c>
      <c r="J32" s="133">
        <v>44.247515623399245</v>
      </c>
      <c r="K32" s="112"/>
      <c r="L32" s="112"/>
      <c r="M32" s="112"/>
      <c r="N32" s="112"/>
      <c r="O32" s="112"/>
      <c r="P32" s="112"/>
    </row>
    <row r="33" spans="1:16">
      <c r="A33" s="50" t="s">
        <v>61</v>
      </c>
      <c r="B33" s="78">
        <v>13.628146293978585</v>
      </c>
      <c r="C33" s="78">
        <v>6.7445417883465444</v>
      </c>
      <c r="D33" s="78">
        <v>4.2182357576600378</v>
      </c>
      <c r="E33" s="78">
        <v>18.639039540165946</v>
      </c>
      <c r="F33" s="78">
        <v>25.365039632874424</v>
      </c>
      <c r="G33" s="78">
        <v>31.40499698697446</v>
      </c>
      <c r="H33" s="78">
        <v>50.058151392944886</v>
      </c>
      <c r="I33" s="86">
        <v>29.443666899930022</v>
      </c>
      <c r="J33" s="133">
        <v>59.263470958712382</v>
      </c>
      <c r="K33" s="112"/>
      <c r="L33" s="112"/>
      <c r="M33" s="112"/>
      <c r="N33" s="113"/>
      <c r="O33" s="112"/>
      <c r="P33" s="112"/>
    </row>
    <row r="34" spans="1:16">
      <c r="A34" s="50" t="s">
        <v>62</v>
      </c>
      <c r="B34" s="78">
        <v>18.949511681678572</v>
      </c>
      <c r="C34" s="78">
        <v>8.4342754598474645</v>
      </c>
      <c r="D34" s="78">
        <v>6.7605342167926281</v>
      </c>
      <c r="E34" s="78">
        <v>23.622183110743002</v>
      </c>
      <c r="F34" s="78">
        <v>21.268592331849398</v>
      </c>
      <c r="G34" s="78">
        <v>20.964903199088933</v>
      </c>
      <c r="H34" s="78">
        <v>42.868188563343338</v>
      </c>
      <c r="I34" s="86">
        <v>36.272759728668333</v>
      </c>
      <c r="J34" s="133">
        <v>36.14780435558729</v>
      </c>
      <c r="K34" s="112"/>
      <c r="L34" s="112"/>
      <c r="M34" s="112"/>
      <c r="N34" s="112"/>
      <c r="O34" s="112"/>
      <c r="P34" s="112"/>
    </row>
    <row r="35" spans="1:16">
      <c r="A35" s="50" t="s">
        <v>63</v>
      </c>
      <c r="B35" s="78">
        <v>15.566444531556254</v>
      </c>
      <c r="C35" s="78">
        <v>7.7616620932967466</v>
      </c>
      <c r="D35" s="78">
        <v>5.8996471971775772</v>
      </c>
      <c r="E35" s="78">
        <v>21.909055272442181</v>
      </c>
      <c r="F35" s="78">
        <v>22.932183457467659</v>
      </c>
      <c r="G35" s="78">
        <v>25.931007448059585</v>
      </c>
      <c r="H35" s="78">
        <v>46.30572324578597</v>
      </c>
      <c r="I35" s="86">
        <v>31.042374644566195</v>
      </c>
      <c r="J35" s="133">
        <v>45.876967889590127</v>
      </c>
      <c r="K35" s="112"/>
      <c r="L35" s="112"/>
      <c r="M35" s="112"/>
      <c r="N35" s="112"/>
      <c r="O35" s="112"/>
      <c r="P35" s="112"/>
    </row>
    <row r="36" spans="1:16">
      <c r="A36" s="50" t="s">
        <v>64</v>
      </c>
      <c r="B36" s="78">
        <v>17.873110496061315</v>
      </c>
      <c r="C36" s="78">
        <v>6.2025406287701372</v>
      </c>
      <c r="D36" s="78">
        <v>3.7967496983890423</v>
      </c>
      <c r="E36" s="78">
        <v>24.377262082180113</v>
      </c>
      <c r="F36" s="78">
        <v>24.529841742956496</v>
      </c>
      <c r="G36" s="78">
        <v>23.220495351642892</v>
      </c>
      <c r="H36" s="78">
        <v>45.608083173656944</v>
      </c>
      <c r="I36" s="86">
        <v>34.556308687270693</v>
      </c>
      <c r="J36" s="133">
        <v>40.693986692369876</v>
      </c>
      <c r="K36" s="112"/>
      <c r="L36" s="112"/>
      <c r="M36" s="112"/>
      <c r="N36" s="112"/>
      <c r="O36" s="112"/>
      <c r="P36" s="112"/>
    </row>
    <row r="37" spans="1:16">
      <c r="A37" s="50" t="s">
        <v>65</v>
      </c>
      <c r="B37" s="78">
        <v>19.015997585270146</v>
      </c>
      <c r="C37" s="78">
        <v>7.6797033331895994</v>
      </c>
      <c r="D37" s="78">
        <v>6.2222413867448578</v>
      </c>
      <c r="E37" s="78">
        <v>26.298995299900824</v>
      </c>
      <c r="F37" s="78">
        <v>21.35311112069337</v>
      </c>
      <c r="G37" s="78">
        <v>19.429951274201198</v>
      </c>
      <c r="H37" s="78">
        <v>42.505303781639427</v>
      </c>
      <c r="I37" s="86">
        <v>35.644283121597098</v>
      </c>
      <c r="J37" s="133">
        <v>32.71143375680581</v>
      </c>
      <c r="K37" s="112"/>
      <c r="L37" s="112"/>
      <c r="M37" s="112"/>
      <c r="N37" s="112"/>
      <c r="O37" s="112"/>
      <c r="P37" s="112"/>
    </row>
    <row r="38" spans="1:16">
      <c r="A38" s="50" t="s">
        <v>66</v>
      </c>
      <c r="B38" s="78">
        <v>16.088037801541905</v>
      </c>
      <c r="C38" s="78">
        <v>6.1402636160159165</v>
      </c>
      <c r="D38" s="78">
        <v>5.1728425764735135</v>
      </c>
      <c r="E38" s="78">
        <v>26.058194478985325</v>
      </c>
      <c r="F38" s="78">
        <v>22.488187018154687</v>
      </c>
      <c r="G38" s="78">
        <v>24.052474508828649</v>
      </c>
      <c r="H38" s="78">
        <v>45.922569012683411</v>
      </c>
      <c r="I38" s="86">
        <v>30.679532714279599</v>
      </c>
      <c r="J38" s="133">
        <v>41.386024220120667</v>
      </c>
      <c r="K38" s="112"/>
      <c r="L38" s="112"/>
      <c r="M38" s="112"/>
      <c r="N38" s="112"/>
      <c r="O38" s="112"/>
      <c r="P38" s="112"/>
    </row>
    <row r="39" spans="1:16">
      <c r="A39" s="50" t="s">
        <v>67</v>
      </c>
      <c r="B39" s="78">
        <v>16.308271856851359</v>
      </c>
      <c r="C39" s="78">
        <v>7.4587976769737869</v>
      </c>
      <c r="D39" s="78">
        <v>6.2627530999843044</v>
      </c>
      <c r="E39" s="78">
        <v>22.213153351122273</v>
      </c>
      <c r="F39" s="78">
        <v>23.484539318788258</v>
      </c>
      <c r="G39" s="78">
        <v>24.272484696280021</v>
      </c>
      <c r="H39" s="78">
        <v>45.840040809919948</v>
      </c>
      <c r="I39" s="86">
        <v>31.661390677873598</v>
      </c>
      <c r="J39" s="133">
        <v>42.200633118655169</v>
      </c>
      <c r="K39" s="112"/>
      <c r="L39" s="112"/>
      <c r="M39" s="112"/>
      <c r="N39" s="112"/>
      <c r="O39" s="112"/>
      <c r="P39" s="112"/>
    </row>
    <row r="40" spans="1:16">
      <c r="A40" s="50" t="s">
        <v>68</v>
      </c>
      <c r="B40" s="78">
        <v>17.481944972369227</v>
      </c>
      <c r="C40" s="78">
        <v>6.4822666003918021</v>
      </c>
      <c r="D40" s="78">
        <v>4.6197479605859479</v>
      </c>
      <c r="E40" s="78">
        <v>23.446682845530834</v>
      </c>
      <c r="F40" s="78">
        <v>23.566562381216922</v>
      </c>
      <c r="G40" s="78">
        <v>24.402795239905267</v>
      </c>
      <c r="H40" s="78">
        <v>46.13273003713342</v>
      </c>
      <c r="I40" s="86">
        <v>34.493341656263006</v>
      </c>
      <c r="J40" s="133">
        <v>43.414481897627965</v>
      </c>
      <c r="K40" s="112"/>
      <c r="L40" s="112"/>
      <c r="M40" s="112"/>
      <c r="N40" s="112"/>
      <c r="O40" s="112"/>
      <c r="P40" s="112"/>
    </row>
    <row r="41" spans="1:16">
      <c r="A41" s="50" t="s">
        <v>69</v>
      </c>
      <c r="B41" s="78">
        <v>17.366450625981241</v>
      </c>
      <c r="C41" s="78">
        <v>7.3869812004347652</v>
      </c>
      <c r="D41" s="78">
        <v>5.4385894287669583</v>
      </c>
      <c r="E41" s="78">
        <v>23.988567287951369</v>
      </c>
      <c r="F41" s="78">
        <v>23.577955798880883</v>
      </c>
      <c r="G41" s="78">
        <v>22.241455657984783</v>
      </c>
      <c r="H41" s="78">
        <v>44.753975282798599</v>
      </c>
      <c r="I41" s="86">
        <v>33.213793103448275</v>
      </c>
      <c r="J41" s="133">
        <v>38.103448275862064</v>
      </c>
      <c r="K41" s="112"/>
      <c r="L41" s="112"/>
      <c r="M41" s="112"/>
      <c r="N41" s="112"/>
      <c r="O41" s="112"/>
      <c r="P41" s="112"/>
    </row>
    <row r="42" spans="1:16">
      <c r="A42" s="50" t="s">
        <v>70</v>
      </c>
      <c r="B42" s="78">
        <v>16.702620504296778</v>
      </c>
      <c r="C42" s="78">
        <v>6.4080347985995685</v>
      </c>
      <c r="D42" s="78">
        <v>4.3993351487074301</v>
      </c>
      <c r="E42" s="78">
        <v>23.390034303497544</v>
      </c>
      <c r="F42" s="78">
        <v>23.740142165010433</v>
      </c>
      <c r="G42" s="78">
        <v>25.359833079888251</v>
      </c>
      <c r="H42" s="78">
        <v>46.742246348622558</v>
      </c>
      <c r="I42" s="86">
        <v>33.388105921759461</v>
      </c>
      <c r="J42" s="133">
        <v>45.320103646590404</v>
      </c>
      <c r="K42" s="112"/>
      <c r="L42" s="112"/>
      <c r="M42" s="112"/>
      <c r="N42" s="112"/>
      <c r="O42" s="112"/>
      <c r="P42" s="112"/>
    </row>
    <row r="43" spans="1:16" s="56" customFormat="1" ht="7.15" customHeight="1">
      <c r="A43" s="55"/>
      <c r="B43" s="65"/>
      <c r="C43" s="65"/>
      <c r="D43" s="65"/>
      <c r="E43" s="65"/>
      <c r="F43" s="65"/>
      <c r="G43" s="65"/>
      <c r="H43" s="65"/>
      <c r="I43" s="69"/>
      <c r="J43" s="69"/>
      <c r="K43" s="113"/>
      <c r="L43" s="113"/>
      <c r="M43" s="113"/>
      <c r="N43" s="113"/>
      <c r="O43" s="113"/>
      <c r="P43" s="113"/>
    </row>
    <row r="44" spans="1:16">
      <c r="A44" s="83" t="s">
        <v>71</v>
      </c>
      <c r="B44" s="74">
        <v>16.283202800816561</v>
      </c>
      <c r="C44" s="74">
        <v>7.2568664324667482</v>
      </c>
      <c r="D44" s="74">
        <v>5.4639879124094586</v>
      </c>
      <c r="E44" s="74">
        <v>23.5514997407602</v>
      </c>
      <c r="F44" s="74">
        <v>23.961321079190487</v>
      </c>
      <c r="G44" s="74">
        <v>23.483122034356548</v>
      </c>
      <c r="H44" s="74">
        <v>45.639921047363025</v>
      </c>
      <c r="I44" s="82">
        <v>31.246551282864072</v>
      </c>
      <c r="J44" s="82">
        <v>40.279724713125439</v>
      </c>
      <c r="K44" s="114"/>
      <c r="L44" s="114"/>
      <c r="M44" s="114"/>
      <c r="N44" s="114"/>
      <c r="O44" s="114"/>
      <c r="P44" s="114"/>
    </row>
    <row r="45" spans="1:16">
      <c r="A45" s="84" t="s">
        <v>159</v>
      </c>
      <c r="B45" s="76">
        <v>16.2299308627131</v>
      </c>
      <c r="C45" s="76">
        <v>7.4130974363378703</v>
      </c>
      <c r="D45" s="76">
        <v>5.4598359599776698</v>
      </c>
      <c r="E45" s="76">
        <v>23.608159058702281</v>
      </c>
      <c r="F45" s="76">
        <v>23.931532614763601</v>
      </c>
      <c r="G45" s="76">
        <v>23.357444067505476</v>
      </c>
      <c r="H45" s="76">
        <v>45.554330742474342</v>
      </c>
      <c r="I45" s="81">
        <v>31.187477801900037</v>
      </c>
      <c r="J45" s="81">
        <v>39.980453911452216</v>
      </c>
      <c r="K45" s="113"/>
      <c r="L45" s="113"/>
      <c r="M45" s="113"/>
      <c r="N45" s="113"/>
      <c r="O45" s="113"/>
      <c r="P45" s="113"/>
    </row>
    <row r="46" spans="1:16" s="56" customFormat="1" ht="7.15" customHeight="1">
      <c r="A46" s="97"/>
      <c r="B46" s="95"/>
      <c r="C46" s="95"/>
      <c r="D46" s="95"/>
      <c r="E46" s="95"/>
      <c r="F46" s="95"/>
      <c r="G46" s="95"/>
      <c r="H46" s="96"/>
      <c r="I46" s="96"/>
      <c r="J46" s="73"/>
      <c r="K46" s="113"/>
      <c r="L46" s="113"/>
      <c r="M46" s="113"/>
      <c r="N46" s="113"/>
      <c r="O46" s="113"/>
      <c r="P46" s="113"/>
    </row>
    <row r="47" spans="1:16">
      <c r="A47" s="83" t="s">
        <v>52</v>
      </c>
      <c r="B47" s="74">
        <v>15.260239224549816</v>
      </c>
      <c r="C47" s="74">
        <v>9.5541350972708567</v>
      </c>
      <c r="D47" s="74">
        <v>8.0133748414620083</v>
      </c>
      <c r="E47" s="74">
        <v>24.888766744218003</v>
      </c>
      <c r="F47" s="74">
        <v>21.042157285482105</v>
      </c>
      <c r="G47" s="74">
        <v>21.241326807017209</v>
      </c>
      <c r="H47" s="74">
        <v>43.750350244578911</v>
      </c>
      <c r="I47" s="82">
        <v>27.912536682468346</v>
      </c>
      <c r="J47" s="82">
        <v>34.498194093866076</v>
      </c>
      <c r="K47" s="113"/>
      <c r="L47" s="113"/>
      <c r="M47" s="113"/>
      <c r="N47" s="113"/>
      <c r="O47" s="113"/>
      <c r="P47" s="113"/>
    </row>
    <row r="48" spans="1:16">
      <c r="A48" s="83" t="s">
        <v>159</v>
      </c>
      <c r="B48" s="74">
        <v>15.210363664544211</v>
      </c>
      <c r="C48" s="74">
        <v>9.7106372749040784</v>
      </c>
      <c r="D48" s="74">
        <v>8.0042891982425672</v>
      </c>
      <c r="E48" s="74">
        <v>24.872763274847141</v>
      </c>
      <c r="F48" s="74">
        <v>21.034468579092373</v>
      </c>
      <c r="G48" s="74">
        <v>21.167478008369631</v>
      </c>
      <c r="H48" s="74">
        <v>43.686499463850218</v>
      </c>
      <c r="I48" s="82">
        <v>27.915815514745884</v>
      </c>
      <c r="J48" s="82">
        <v>34.346931233768238</v>
      </c>
      <c r="K48" s="114"/>
      <c r="L48" s="114"/>
      <c r="M48" s="114"/>
      <c r="N48" s="114"/>
      <c r="O48" s="114"/>
      <c r="P48" s="114"/>
    </row>
    <row r="49" spans="1:16">
      <c r="A49" s="83" t="s">
        <v>72</v>
      </c>
      <c r="B49" s="74">
        <v>14.798796310961123</v>
      </c>
      <c r="C49" s="74">
        <v>8.0180134849552172</v>
      </c>
      <c r="D49" s="74">
        <v>5.892120358257019</v>
      </c>
      <c r="E49" s="74">
        <v>23.520244092500523</v>
      </c>
      <c r="F49" s="74">
        <v>19.877925463871055</v>
      </c>
      <c r="G49" s="74">
        <v>19.017799490746945</v>
      </c>
      <c r="H49" s="74">
        <v>42.357701538723944</v>
      </c>
      <c r="I49" s="82">
        <v>26.100620976615364</v>
      </c>
      <c r="J49" s="82">
        <v>29.613375659234343</v>
      </c>
      <c r="K49" s="113"/>
      <c r="L49" s="113"/>
      <c r="M49" s="113"/>
      <c r="N49" s="113"/>
      <c r="O49" s="113"/>
      <c r="P49" s="113"/>
    </row>
    <row r="50" spans="1:16">
      <c r="A50" s="84" t="s">
        <v>73</v>
      </c>
      <c r="B50" s="76">
        <v>16.492653718426084</v>
      </c>
      <c r="C50" s="76">
        <v>11.429763041497921</v>
      </c>
      <c r="D50" s="76">
        <v>9.3781346068720737</v>
      </c>
      <c r="E50" s="76">
        <v>26.241964238577342</v>
      </c>
      <c r="F50" s="76">
        <v>22.452702022743281</v>
      </c>
      <c r="G50" s="76">
        <v>23.548504926552525</v>
      </c>
      <c r="H50" s="76">
        <v>45.430228364551013</v>
      </c>
      <c r="I50" s="81">
        <v>31.47610756432579</v>
      </c>
      <c r="J50" s="81">
        <v>39.541311470318789</v>
      </c>
      <c r="K50" s="113"/>
      <c r="L50" s="113"/>
      <c r="M50" s="113"/>
      <c r="N50" s="113"/>
      <c r="O50" s="113"/>
      <c r="P50" s="113"/>
    </row>
    <row r="51" spans="1:16" s="56" customFormat="1" ht="7.15" customHeight="1">
      <c r="A51" s="97"/>
      <c r="B51" s="95"/>
      <c r="C51" s="95"/>
      <c r="D51" s="95"/>
      <c r="E51" s="95"/>
      <c r="F51" s="95"/>
      <c r="G51" s="95"/>
      <c r="H51" s="96"/>
      <c r="I51" s="96"/>
      <c r="J51" s="73"/>
      <c r="K51" s="113"/>
      <c r="L51" s="113"/>
      <c r="M51" s="113"/>
      <c r="N51" s="113"/>
      <c r="O51" s="113"/>
      <c r="P51" s="113"/>
    </row>
    <row r="52" spans="1:16">
      <c r="A52" s="83" t="s">
        <v>84</v>
      </c>
      <c r="B52" s="74">
        <v>16.56616610074115</v>
      </c>
      <c r="C52" s="74">
        <v>6.6214159264197798</v>
      </c>
      <c r="D52" s="74">
        <v>4.7587986417787596</v>
      </c>
      <c r="E52" s="74">
        <v>23.181596556563132</v>
      </c>
      <c r="F52" s="74">
        <v>24.768794814572743</v>
      </c>
      <c r="G52" s="74">
        <v>24.103227959924432</v>
      </c>
      <c r="H52" s="74">
        <v>46.162597711715271</v>
      </c>
      <c r="I52" s="82">
        <v>32.235898606987895</v>
      </c>
      <c r="J52" s="82">
        <v>41.995356626322597</v>
      </c>
      <c r="K52" s="114"/>
      <c r="L52" s="114"/>
      <c r="M52" s="114"/>
      <c r="N52" s="114"/>
      <c r="O52" s="114"/>
      <c r="P52" s="114"/>
    </row>
    <row r="53" spans="1:16">
      <c r="A53" s="83" t="s">
        <v>159</v>
      </c>
      <c r="B53" s="74">
        <v>16.512850715947458</v>
      </c>
      <c r="C53" s="74">
        <v>6.7755527653297714</v>
      </c>
      <c r="D53" s="74">
        <v>4.753775253018425</v>
      </c>
      <c r="E53" s="74">
        <v>23.257243846959675</v>
      </c>
      <c r="F53" s="74">
        <v>24.735439344260858</v>
      </c>
      <c r="G53" s="74">
        <v>23.965138074483814</v>
      </c>
      <c r="H53" s="74">
        <v>46.07263552136871</v>
      </c>
      <c r="I53" s="82">
        <v>32.159966069837544</v>
      </c>
      <c r="J53" s="82">
        <v>41.654995545140544</v>
      </c>
      <c r="K53" s="113"/>
      <c r="L53" s="113"/>
      <c r="M53" s="113"/>
      <c r="N53" s="113"/>
      <c r="O53" s="113"/>
      <c r="P53" s="113"/>
    </row>
    <row r="54" spans="1:16">
      <c r="A54" s="83" t="s">
        <v>72</v>
      </c>
      <c r="B54" s="74">
        <v>14.246042353500252</v>
      </c>
      <c r="C54" s="74">
        <v>6.0406979882332079</v>
      </c>
      <c r="D54" s="74">
        <v>4.0921603553170325</v>
      </c>
      <c r="E54" s="74">
        <v>21.273773104834319</v>
      </c>
      <c r="F54" s="74">
        <v>24.062753278085989</v>
      </c>
      <c r="G54" s="74">
        <v>22.246790299572041</v>
      </c>
      <c r="H54" s="74">
        <v>45.119173425984684</v>
      </c>
      <c r="I54" s="82">
        <v>28.757014988989134</v>
      </c>
      <c r="J54" s="82">
        <v>37.84505247831099</v>
      </c>
      <c r="K54" s="113"/>
      <c r="L54" s="113"/>
      <c r="M54" s="113"/>
      <c r="N54" s="113"/>
      <c r="O54" s="113"/>
      <c r="P54" s="113"/>
    </row>
    <row r="55" spans="1:16">
      <c r="A55" s="84" t="s">
        <v>73</v>
      </c>
      <c r="B55" s="76">
        <v>17.508944361588551</v>
      </c>
      <c r="C55" s="76">
        <v>7.3666295934134016</v>
      </c>
      <c r="D55" s="76">
        <v>5.4774409166865601</v>
      </c>
      <c r="E55" s="76">
        <v>25.025677603423681</v>
      </c>
      <c r="F55" s="76">
        <v>26.114503641769144</v>
      </c>
      <c r="G55" s="76">
        <v>28.22230142465374</v>
      </c>
      <c r="H55" s="76">
        <v>48.787089013632716</v>
      </c>
      <c r="I55" s="81">
        <v>34.030433197772901</v>
      </c>
      <c r="J55" s="81">
        <v>50.626021169283234</v>
      </c>
      <c r="K55" s="113"/>
      <c r="L55" s="113"/>
      <c r="M55" s="113"/>
      <c r="N55" s="113"/>
      <c r="O55" s="113"/>
      <c r="P55" s="113"/>
    </row>
    <row r="56" spans="1:16" s="56" customFormat="1" ht="7.15" customHeight="1">
      <c r="A56" s="97"/>
      <c r="B56" s="95"/>
      <c r="C56" s="95"/>
      <c r="D56" s="95"/>
      <c r="E56" s="95"/>
      <c r="F56" s="95"/>
      <c r="G56" s="95"/>
      <c r="H56" s="96"/>
      <c r="I56" s="96"/>
      <c r="J56" s="73"/>
      <c r="K56" s="114"/>
      <c r="L56" s="114"/>
      <c r="M56" s="114"/>
      <c r="N56" s="114"/>
      <c r="O56" s="114"/>
      <c r="P56" s="114"/>
    </row>
    <row r="57" spans="1:16">
      <c r="A57" s="83" t="s">
        <v>141</v>
      </c>
      <c r="B57" s="74">
        <v>16.693318840125283</v>
      </c>
      <c r="C57" s="74">
        <v>7.1380791621810875</v>
      </c>
      <c r="D57" s="74">
        <v>5.4405273298006138</v>
      </c>
      <c r="E57" s="74">
        <v>23.879824827283464</v>
      </c>
      <c r="F57" s="74">
        <v>23.030961812487153</v>
      </c>
      <c r="G57" s="74">
        <v>23.817288028122398</v>
      </c>
      <c r="H57" s="74">
        <v>45.550733196065927</v>
      </c>
      <c r="I57" s="82">
        <v>32.350796067026394</v>
      </c>
      <c r="J57" s="82">
        <v>41.377327599512157</v>
      </c>
    </row>
    <row r="58" spans="1:16">
      <c r="A58" s="83" t="s">
        <v>159</v>
      </c>
      <c r="B58" s="74">
        <v>16.5984505702421</v>
      </c>
      <c r="C58" s="74">
        <v>7.237458710540265</v>
      </c>
      <c r="D58" s="74">
        <v>5.4000119348916558</v>
      </c>
      <c r="E58" s="74">
        <v>23.863640352570741</v>
      </c>
      <c r="F58" s="74">
        <v>23.098754207926874</v>
      </c>
      <c r="G58" s="74">
        <v>23.801684223828364</v>
      </c>
      <c r="H58" s="74">
        <v>45.545721165828297</v>
      </c>
      <c r="I58" s="82">
        <v>32.21324855040686</v>
      </c>
      <c r="J58" s="82">
        <v>41.298786727086686</v>
      </c>
    </row>
    <row r="59" spans="1:16">
      <c r="A59" s="83" t="s">
        <v>72</v>
      </c>
      <c r="B59" s="74">
        <v>13.628146293978585</v>
      </c>
      <c r="C59" s="74">
        <v>5.9909198578760359</v>
      </c>
      <c r="D59" s="74">
        <v>3.7967496983890423</v>
      </c>
      <c r="E59" s="74">
        <v>18.639039540165946</v>
      </c>
      <c r="F59" s="74">
        <v>21.099615455044862</v>
      </c>
      <c r="G59" s="74">
        <v>19.429951274201198</v>
      </c>
      <c r="H59" s="74">
        <v>42.505303781639427</v>
      </c>
      <c r="I59" s="82">
        <v>28.337279184119467</v>
      </c>
      <c r="J59" s="82">
        <v>32.71143375680581</v>
      </c>
    </row>
    <row r="60" spans="1:16">
      <c r="A60" s="84" t="s">
        <v>73</v>
      </c>
      <c r="B60" s="76">
        <v>19.015997585270146</v>
      </c>
      <c r="C60" s="76">
        <v>10.437648782274309</v>
      </c>
      <c r="D60" s="76">
        <v>6.9218091924555942</v>
      </c>
      <c r="E60" s="76">
        <v>26.298995299900824</v>
      </c>
      <c r="F60" s="76">
        <v>25.365039632874424</v>
      </c>
      <c r="G60" s="76">
        <v>31.40499698697446</v>
      </c>
      <c r="H60" s="76">
        <v>50.058151392944886</v>
      </c>
      <c r="I60" s="81">
        <v>36.272759728668333</v>
      </c>
      <c r="J60" s="81">
        <v>59.263470958712382</v>
      </c>
    </row>
  </sheetData>
  <mergeCells count="8">
    <mergeCell ref="K1:M1"/>
    <mergeCell ref="N1:P1"/>
    <mergeCell ref="A1:J1"/>
    <mergeCell ref="A3:A6"/>
    <mergeCell ref="B3:G4"/>
    <mergeCell ref="H3:H5"/>
    <mergeCell ref="I3:I6"/>
    <mergeCell ref="J3:J6"/>
  </mergeCells>
  <conditionalFormatting sqref="A7:J60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Standard"&amp;8SH.regional Band 1 - 2021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64AAC8"/>
  </sheetPr>
  <dimension ref="A1:H54"/>
  <sheetViews>
    <sheetView workbookViewId="0"/>
  </sheetViews>
  <sheetFormatPr baseColWidth="10" defaultColWidth="11.5703125" defaultRowHeight="12.75"/>
  <cols>
    <col min="1" max="1" width="25.7109375" style="56" customWidth="1"/>
    <col min="2" max="4" width="15.7109375" style="56" customWidth="1"/>
    <col min="5" max="16384" width="11.5703125" style="56"/>
  </cols>
  <sheetData>
    <row r="1" spans="1:8">
      <c r="A1" s="60"/>
      <c r="B1" s="56" t="s">
        <v>78</v>
      </c>
      <c r="C1" s="60" t="s">
        <v>118</v>
      </c>
      <c r="D1" s="56" t="s">
        <v>83</v>
      </c>
      <c r="F1" s="91" t="s">
        <v>78</v>
      </c>
      <c r="G1" s="60" t="s">
        <v>118</v>
      </c>
      <c r="H1" s="91" t="s">
        <v>83</v>
      </c>
    </row>
    <row r="2" spans="1:8">
      <c r="A2" s="85" t="str">
        <f>'Tabelle 1_1'!A10</f>
        <v>NEUMÜNSTER</v>
      </c>
      <c r="B2" s="91">
        <f>IF('Tabelle 2_1'!B11="",F2,'Tabelle 2_1'!B11)</f>
        <v>16.492653718426084</v>
      </c>
      <c r="C2" s="60">
        <f>IF('Tabelle 2_1'!B11="",G2,SUM('Tabelle 2_1'!C11:F11))</f>
        <v>60.447066519070134</v>
      </c>
      <c r="D2" s="91">
        <f>IF('Tabelle 2_1'!B11="",H2,'Tabelle 2_1'!G11)</f>
        <v>23.060279762503775</v>
      </c>
      <c r="F2" s="109">
        <v>30</v>
      </c>
      <c r="G2" s="109">
        <v>30</v>
      </c>
      <c r="H2" s="109">
        <v>30</v>
      </c>
    </row>
    <row r="3" spans="1:8">
      <c r="A3" s="85" t="str">
        <f>'Tabelle 1_1'!A9</f>
        <v>LÜBECK</v>
      </c>
      <c r="B3" s="91">
        <f>IF('Tabelle 2_1'!B10="",F3,'Tabelle 2_1'!B10)</f>
        <v>15.077423859217578</v>
      </c>
      <c r="C3" s="60">
        <f>IF('Tabelle 2_1'!B10="",G3,SUM('Tabelle 2_1'!C10:F10))</f>
        <v>61.3740712142299</v>
      </c>
      <c r="D3" s="91">
        <f>IF('Tabelle 2_1'!B10="",H3,'Tabelle 2_1'!G10)</f>
        <v>23.548504926552525</v>
      </c>
      <c r="F3" s="109">
        <v>30</v>
      </c>
      <c r="G3" s="109">
        <v>30</v>
      </c>
      <c r="H3" s="109">
        <v>30</v>
      </c>
    </row>
    <row r="4" spans="1:8">
      <c r="A4" s="85" t="str">
        <f>'Tabelle 1_1'!A8</f>
        <v>KIEL</v>
      </c>
      <c r="B4" s="91">
        <f>IF('Tabelle 2_1'!B9="",F4,'Tabelle 2_1'!B9)</f>
        <v>14.798796310961123</v>
      </c>
      <c r="C4" s="60">
        <f>IF('Tabelle 2_1'!B9="",G4,SUM('Tabelle 2_1'!C9:F9))</f>
        <v>66.183404198291925</v>
      </c>
      <c r="D4" s="91">
        <f>IF('Tabelle 2_1'!B9="",H4,'Tabelle 2_1'!G9)</f>
        <v>19.017799490746945</v>
      </c>
      <c r="F4" s="109">
        <v>30</v>
      </c>
      <c r="G4" s="109">
        <v>30</v>
      </c>
      <c r="H4" s="109">
        <v>30</v>
      </c>
    </row>
    <row r="5" spans="1:8">
      <c r="A5" s="85" t="str">
        <f>'Tabelle 1_1'!A7</f>
        <v>FLENSBURG</v>
      </c>
      <c r="B5" s="91">
        <f>IF('Tabelle 2_1'!B8="",F5,'Tabelle 2_1'!B8)</f>
        <v>15.866012533886492</v>
      </c>
      <c r="C5" s="60">
        <f>IF('Tabelle 2_1'!B8="",G5,SUM('Tabelle 2_1'!C8:F8))</f>
        <v>63.946966953124146</v>
      </c>
      <c r="D5" s="91">
        <f>IF('Tabelle 2_1'!B8="",H5,'Tabelle 2_1'!G8)</f>
        <v>20.187020512989363</v>
      </c>
      <c r="F5" s="109">
        <v>30</v>
      </c>
      <c r="G5" s="109">
        <v>30</v>
      </c>
      <c r="H5" s="109">
        <v>30</v>
      </c>
    </row>
    <row r="6" spans="1:8">
      <c r="B6" s="91" t="s">
        <v>78</v>
      </c>
      <c r="C6" s="60" t="s">
        <v>118</v>
      </c>
      <c r="D6" s="91" t="s">
        <v>83</v>
      </c>
    </row>
    <row r="7" spans="1:8">
      <c r="A7" s="85" t="str">
        <f>'Tabelle 1_1'!A22</f>
        <v>Stormarn</v>
      </c>
      <c r="B7" s="91">
        <f>IF('Tabelle 2_1'!B23="",F7,'Tabelle 2_1'!B23)</f>
        <v>17.508944361588551</v>
      </c>
      <c r="C7" s="60">
        <f>IF('Tabelle 2_1'!B23="",G7,SUM('Tabelle 2_1'!C23:F23))</f>
        <v>58.905650228600763</v>
      </c>
      <c r="D7" s="91">
        <f>IF('Tabelle 2_1'!B23="",H7,'Tabelle 2_1'!G23)</f>
        <v>23.585405409810679</v>
      </c>
      <c r="F7" s="109">
        <v>30</v>
      </c>
      <c r="G7" s="109">
        <v>30</v>
      </c>
      <c r="H7" s="109">
        <v>30</v>
      </c>
    </row>
    <row r="8" spans="1:8">
      <c r="A8" s="85" t="str">
        <f>'Tabelle 1_1'!A21</f>
        <v>Steinburg</v>
      </c>
      <c r="B8" s="91">
        <f>IF('Tabelle 2_1'!B22="",F8,'Tabelle 2_1'!B22)</f>
        <v>16.145303913850949</v>
      </c>
      <c r="C8" s="60">
        <f>IF('Tabelle 2_1'!B22="",G8,SUM('Tabelle 2_1'!C22:F22))</f>
        <v>60.516038305450053</v>
      </c>
      <c r="D8" s="91">
        <f>IF('Tabelle 2_1'!B22="",H8,'Tabelle 2_1'!G22)</f>
        <v>23.338657780699005</v>
      </c>
      <c r="F8" s="109">
        <v>30</v>
      </c>
      <c r="G8" s="109">
        <v>30</v>
      </c>
      <c r="H8" s="109">
        <v>30</v>
      </c>
    </row>
    <row r="9" spans="1:8">
      <c r="A9" s="85" t="str">
        <f>'Tabelle 1_1'!A20</f>
        <v>Segeberg</v>
      </c>
      <c r="B9" s="91">
        <f>IF('Tabelle 2_1'!B21="",F9,'Tabelle 2_1'!B21)</f>
        <v>17.046718972895864</v>
      </c>
      <c r="C9" s="60">
        <f>IF('Tabelle 2_1'!B21="",G9,SUM('Tabelle 2_1'!C21:F21))</f>
        <v>60.706490727532099</v>
      </c>
      <c r="D9" s="91">
        <f>IF('Tabelle 2_1'!B21="",H9,'Tabelle 2_1'!G21)</f>
        <v>22.246790299572041</v>
      </c>
      <c r="F9" s="109">
        <v>30</v>
      </c>
      <c r="G9" s="109">
        <v>30</v>
      </c>
      <c r="H9" s="109">
        <v>30</v>
      </c>
    </row>
    <row r="10" spans="1:8">
      <c r="A10" s="85" t="str">
        <f>'Tabelle 1_1'!A19</f>
        <v>Schleswig-Flensburg</v>
      </c>
      <c r="B10" s="91">
        <f>IF('Tabelle 2_1'!B20="",F10,'Tabelle 2_1'!B20)</f>
        <v>16.953959538564959</v>
      </c>
      <c r="C10" s="60">
        <f>IF('Tabelle 2_1'!B20="",G10,SUM('Tabelle 2_1'!C20:F20))</f>
        <v>58.537088013189461</v>
      </c>
      <c r="D10" s="91">
        <f>IF('Tabelle 2_1'!B20="",H10,'Tabelle 2_1'!G20)</f>
        <v>24.508952448245573</v>
      </c>
      <c r="F10" s="109">
        <v>30</v>
      </c>
      <c r="G10" s="109">
        <v>30</v>
      </c>
      <c r="H10" s="109">
        <v>30</v>
      </c>
    </row>
    <row r="11" spans="1:8">
      <c r="A11" s="85" t="str">
        <f>'Tabelle 1_1'!A18</f>
        <v>Rendsburg-Eckernförde</v>
      </c>
      <c r="B11" s="91">
        <f>IF('Tabelle 2_1'!B19="",F11,'Tabelle 2_1'!B19)</f>
        <v>16.830825964579265</v>
      </c>
      <c r="C11" s="60">
        <f>IF('Tabelle 2_1'!B19="",G11,SUM('Tabelle 2_1'!C19:F19))</f>
        <v>59.013667665267178</v>
      </c>
      <c r="D11" s="91">
        <f>IF('Tabelle 2_1'!B19="",H11,'Tabelle 2_1'!G19)</f>
        <v>24.155506370153557</v>
      </c>
      <c r="F11" s="109">
        <v>30</v>
      </c>
      <c r="G11" s="109">
        <v>30</v>
      </c>
      <c r="H11" s="109">
        <v>30</v>
      </c>
    </row>
    <row r="12" spans="1:8">
      <c r="A12" s="85" t="str">
        <f>'Tabelle 1_1'!A17</f>
        <v>Plön</v>
      </c>
      <c r="B12" s="91">
        <f>IF('Tabelle 2_1'!B18="",F12,'Tabelle 2_1'!B18)</f>
        <v>15.967676019955739</v>
      </c>
      <c r="C12" s="60">
        <f>IF('Tabelle 2_1'!B18="",G12,SUM('Tabelle 2_1'!C18:F18))</f>
        <v>57.134485337774791</v>
      </c>
      <c r="D12" s="91">
        <f>IF('Tabelle 2_1'!B18="",H12,'Tabelle 2_1'!G18)</f>
        <v>26.897838642269463</v>
      </c>
      <c r="F12" s="109">
        <v>30</v>
      </c>
      <c r="G12" s="109">
        <v>30</v>
      </c>
      <c r="H12" s="109">
        <v>30</v>
      </c>
    </row>
    <row r="13" spans="1:8">
      <c r="A13" s="85" t="str">
        <f>'Tabelle 1_1'!A16</f>
        <v>Pinneberg</v>
      </c>
      <c r="B13" s="91">
        <f>IF('Tabelle 2_1'!B17="",F13,'Tabelle 2_1'!B17)</f>
        <v>17.253381753296935</v>
      </c>
      <c r="C13" s="60">
        <f>IF('Tabelle 2_1'!B17="",G13,SUM('Tabelle 2_1'!C17:F17))</f>
        <v>60.423590909947663</v>
      </c>
      <c r="D13" s="91">
        <f>IF('Tabelle 2_1'!B17="",H13,'Tabelle 2_1'!G17)</f>
        <v>22.323027336755402</v>
      </c>
      <c r="F13" s="109">
        <v>30</v>
      </c>
      <c r="G13" s="109">
        <v>30</v>
      </c>
      <c r="H13" s="109">
        <v>30</v>
      </c>
    </row>
    <row r="14" spans="1:8">
      <c r="A14" s="85" t="str">
        <f>'Tabelle 1_1'!A15</f>
        <v>Ostholstein</v>
      </c>
      <c r="B14" s="91">
        <f>IF('Tabelle 2_1'!B16="",F14,'Tabelle 2_1'!B16)</f>
        <v>14.246042353500252</v>
      </c>
      <c r="C14" s="60">
        <f>IF('Tabelle 2_1'!B16="",G14,SUM('Tabelle 2_1'!C16:F16))</f>
        <v>57.531656221846006</v>
      </c>
      <c r="D14" s="91">
        <f>IF('Tabelle 2_1'!B16="",H14,'Tabelle 2_1'!G16)</f>
        <v>28.22230142465374</v>
      </c>
      <c r="F14" s="109">
        <v>30</v>
      </c>
      <c r="G14" s="109">
        <v>30</v>
      </c>
      <c r="H14" s="109">
        <v>30</v>
      </c>
    </row>
    <row r="15" spans="1:8">
      <c r="A15" s="85" t="str">
        <f>'Tabelle 1_1'!A14</f>
        <v>Nordfriesland</v>
      </c>
      <c r="B15" s="91">
        <f>IF('Tabelle 2_1'!B15="",F15,'Tabelle 2_1'!B15)</f>
        <v>15.425519216996896</v>
      </c>
      <c r="C15" s="60">
        <f>IF('Tabelle 2_1'!B15="",G15,SUM('Tabelle 2_1'!C15:F15))</f>
        <v>59.770231558844586</v>
      </c>
      <c r="D15" s="91">
        <f>IF('Tabelle 2_1'!B15="",H15,'Tabelle 2_1'!G15)</f>
        <v>24.804249224158511</v>
      </c>
      <c r="F15" s="109">
        <v>30</v>
      </c>
      <c r="G15" s="109">
        <v>30</v>
      </c>
      <c r="H15" s="109">
        <v>30</v>
      </c>
    </row>
    <row r="16" spans="1:8">
      <c r="A16" s="85" t="str">
        <f>'Tabelle 1_1'!A13</f>
        <v>Herzogtum Lauenburg</v>
      </c>
      <c r="B16" s="91">
        <f>IF('Tabelle 2_1'!B14="",F16,'Tabelle 2_1'!B14)</f>
        <v>17.496352436771421</v>
      </c>
      <c r="C16" s="60">
        <f>IF('Tabelle 2_1'!B14="",G16,SUM('Tabelle 2_1'!C14:F14))</f>
        <v>59.784681728322511</v>
      </c>
      <c r="D16" s="91">
        <f>IF('Tabelle 2_1'!B14="",H16,'Tabelle 2_1'!G14)</f>
        <v>22.718965834906061</v>
      </c>
      <c r="F16" s="109">
        <v>30</v>
      </c>
      <c r="G16" s="109">
        <v>30</v>
      </c>
      <c r="H16" s="109">
        <v>30</v>
      </c>
    </row>
    <row r="17" spans="1:8">
      <c r="A17" s="85" t="str">
        <f>'Tabelle 1_1'!A12</f>
        <v>Dithmarschen</v>
      </c>
      <c r="B17" s="91">
        <f>IF('Tabelle 2_1'!B13="",F17,'Tabelle 2_1'!B13)</f>
        <v>15.586441639483761</v>
      </c>
      <c r="C17" s="60">
        <f>IF('Tabelle 2_1'!B13="",G17,SUM('Tabelle 2_1'!C13:F13))</f>
        <v>58.942740484739005</v>
      </c>
      <c r="D17" s="91">
        <f>IF('Tabelle 2_1'!B13="",H17,'Tabelle 2_1'!G13)</f>
        <v>25.470817875777229</v>
      </c>
      <c r="F17" s="109">
        <v>30</v>
      </c>
      <c r="G17" s="109">
        <v>30</v>
      </c>
      <c r="H17" s="109">
        <v>30</v>
      </c>
    </row>
    <row r="18" spans="1:8">
      <c r="B18" s="91" t="s">
        <v>78</v>
      </c>
      <c r="C18" s="60" t="s">
        <v>118</v>
      </c>
      <c r="D18" s="91" t="s">
        <v>83</v>
      </c>
    </row>
    <row r="19" spans="1:8">
      <c r="A19" s="85" t="str">
        <f>'Tabelle 1_1'!A41</f>
        <v>Reinbek, Stadt</v>
      </c>
      <c r="B19" s="91">
        <f>IF('Tabelle 2_1'!B42="",F19,'Tabelle 2_1'!B42)</f>
        <v>16.702620504296778</v>
      </c>
      <c r="C19" s="60">
        <f>IF('Tabelle 2_1'!B42="",G19,SUM('Tabelle 2_1'!C42:F42))</f>
        <v>57.937546415814971</v>
      </c>
      <c r="D19" s="91">
        <f>IF('Tabelle 2_1'!B42="",H19,'Tabelle 2_1'!G42)</f>
        <v>25.359833079888251</v>
      </c>
      <c r="F19" s="109">
        <v>30</v>
      </c>
      <c r="G19" s="109">
        <v>30</v>
      </c>
      <c r="H19" s="109">
        <v>30</v>
      </c>
    </row>
    <row r="20" spans="1:8">
      <c r="A20" s="85" t="str">
        <f>'Tabelle 1_1'!A40</f>
        <v>Bad Oldesloe, Stadt</v>
      </c>
      <c r="B20" s="91">
        <f>IF('Tabelle 2_1'!B41="",F20,'Tabelle 2_1'!B41)</f>
        <v>17.366450625981241</v>
      </c>
      <c r="C20" s="60">
        <f>IF('Tabelle 2_1'!B41="",G20,SUM('Tabelle 2_1'!C41:F41))</f>
        <v>60.392093716033969</v>
      </c>
      <c r="D20" s="91">
        <f>IF('Tabelle 2_1'!B41="",H20,'Tabelle 2_1'!G41)</f>
        <v>22.241455657984783</v>
      </c>
      <c r="F20" s="109">
        <v>30</v>
      </c>
      <c r="G20" s="109">
        <v>30</v>
      </c>
      <c r="H20" s="109">
        <v>30</v>
      </c>
    </row>
    <row r="21" spans="1:8">
      <c r="A21" s="85" t="str">
        <f>'Tabelle 1_1'!A39</f>
        <v>Ahrensburg, Stadt</v>
      </c>
      <c r="B21" s="91">
        <f>IF('Tabelle 2_1'!B40="",F21,'Tabelle 2_1'!B40)</f>
        <v>17.481944972369227</v>
      </c>
      <c r="C21" s="60">
        <f>IF('Tabelle 2_1'!B40="",G21,SUM('Tabelle 2_1'!C40:F40))</f>
        <v>58.115259787725506</v>
      </c>
      <c r="D21" s="91">
        <f>IF('Tabelle 2_1'!B40="",H21,'Tabelle 2_1'!G40)</f>
        <v>24.402795239905267</v>
      </c>
      <c r="F21" s="109">
        <v>30</v>
      </c>
      <c r="G21" s="109">
        <v>30</v>
      </c>
      <c r="H21" s="109">
        <v>30</v>
      </c>
    </row>
    <row r="22" spans="1:8">
      <c r="A22" s="85" t="str">
        <f>'Tabelle 1_1'!A38</f>
        <v>Itzehoe, Stadt</v>
      </c>
      <c r="B22" s="91">
        <f>IF('Tabelle 2_1'!B39="",F22,'Tabelle 2_1'!B39)</f>
        <v>16.308271856851359</v>
      </c>
      <c r="C22" s="60">
        <f>IF('Tabelle 2_1'!B39="",G22,SUM('Tabelle 2_1'!C39:F39))</f>
        <v>59.41924344686862</v>
      </c>
      <c r="D22" s="91">
        <f>IF('Tabelle 2_1'!B39="",H22,'Tabelle 2_1'!G39)</f>
        <v>24.272484696280021</v>
      </c>
      <c r="F22" s="109">
        <v>30</v>
      </c>
      <c r="G22" s="109">
        <v>30</v>
      </c>
      <c r="H22" s="109">
        <v>30</v>
      </c>
    </row>
    <row r="23" spans="1:8">
      <c r="A23" s="85" t="str">
        <f>'Tabelle 1_1'!A37</f>
        <v>Norderstedt, Stadt</v>
      </c>
      <c r="B23" s="91">
        <f>IF('Tabelle 2_1'!B38="",F23,'Tabelle 2_1'!B38)</f>
        <v>16.088037801541905</v>
      </c>
      <c r="C23" s="60">
        <f>IF('Tabelle 2_1'!B38="",G23,SUM('Tabelle 2_1'!C38:F38))</f>
        <v>59.859487689629447</v>
      </c>
      <c r="D23" s="91">
        <f>IF('Tabelle 2_1'!B38="",H23,'Tabelle 2_1'!G38)</f>
        <v>24.052474508828649</v>
      </c>
      <c r="F23" s="109">
        <v>30</v>
      </c>
      <c r="G23" s="109">
        <v>30</v>
      </c>
      <c r="H23" s="109">
        <v>30</v>
      </c>
    </row>
    <row r="24" spans="1:8">
      <c r="A24" s="85" t="str">
        <f>'Tabelle 1_1'!A36</f>
        <v>Kaltenkirchen, Stadt</v>
      </c>
      <c r="B24" s="91">
        <f>IF('Tabelle 2_1'!B37="",F24,'Tabelle 2_1'!B37)</f>
        <v>19.015997585270146</v>
      </c>
      <c r="C24" s="60">
        <f>IF('Tabelle 2_1'!B37="",G24,SUM('Tabelle 2_1'!C37:F37))</f>
        <v>61.554051140528649</v>
      </c>
      <c r="D24" s="91">
        <f>IF('Tabelle 2_1'!B37="",H24,'Tabelle 2_1'!G37)</f>
        <v>19.429951274201198</v>
      </c>
      <c r="F24" s="109">
        <v>30</v>
      </c>
      <c r="G24" s="109">
        <v>30</v>
      </c>
      <c r="H24" s="109">
        <v>30</v>
      </c>
    </row>
    <row r="25" spans="1:8">
      <c r="A25" s="85" t="str">
        <f>'Tabelle 1_1'!A35</f>
        <v>Henstedt-Ulzburg</v>
      </c>
      <c r="B25" s="91">
        <f>IF('Tabelle 2_1'!B36="",F25,'Tabelle 2_1'!B36)</f>
        <v>17.873110496061315</v>
      </c>
      <c r="C25" s="60">
        <f>IF('Tabelle 2_1'!B36="",G25,SUM('Tabelle 2_1'!C36:F36))</f>
        <v>58.906394152295789</v>
      </c>
      <c r="D25" s="91">
        <f>IF('Tabelle 2_1'!B36="",H25,'Tabelle 2_1'!G36)</f>
        <v>23.220495351642892</v>
      </c>
      <c r="F25" s="109">
        <v>30</v>
      </c>
      <c r="G25" s="109">
        <v>30</v>
      </c>
      <c r="H25" s="109">
        <v>30</v>
      </c>
    </row>
    <row r="26" spans="1:8">
      <c r="A26" s="85" t="str">
        <f>'Tabelle 1_1'!A34</f>
        <v>Schleswig, Stadt</v>
      </c>
      <c r="B26" s="91">
        <f>IF('Tabelle 2_1'!B35="",F26,'Tabelle 2_1'!B35)</f>
        <v>15.566444531556254</v>
      </c>
      <c r="C26" s="60">
        <f>IF('Tabelle 2_1'!B35="",G26,SUM('Tabelle 2_1'!C35:F35))</f>
        <v>58.502548020384168</v>
      </c>
      <c r="D26" s="91">
        <f>IF('Tabelle 2_1'!B35="",H26,'Tabelle 2_1'!G35)</f>
        <v>25.931007448059585</v>
      </c>
      <c r="F26" s="109">
        <v>30</v>
      </c>
      <c r="G26" s="109">
        <v>30</v>
      </c>
      <c r="H26" s="109">
        <v>30</v>
      </c>
    </row>
    <row r="27" spans="1:8">
      <c r="A27" s="85" t="str">
        <f>'Tabelle 1_1'!A33</f>
        <v>Rendsburg, Stadt</v>
      </c>
      <c r="B27" s="91">
        <f>IF('Tabelle 2_1'!B34="",F27,'Tabelle 2_1'!B34)</f>
        <v>18.949511681678572</v>
      </c>
      <c r="C27" s="60">
        <f>IF('Tabelle 2_1'!B34="",G27,SUM('Tabelle 2_1'!C34:F34))</f>
        <v>60.085585119232491</v>
      </c>
      <c r="D27" s="91">
        <f>IF('Tabelle 2_1'!B34="",H27,'Tabelle 2_1'!G34)</f>
        <v>20.964903199088933</v>
      </c>
      <c r="F27" s="109">
        <v>30</v>
      </c>
      <c r="G27" s="109">
        <v>30</v>
      </c>
      <c r="H27" s="109">
        <v>30</v>
      </c>
    </row>
    <row r="28" spans="1:8">
      <c r="A28" s="85" t="str">
        <f>'Tabelle 1_1'!A32</f>
        <v>Eckernförde, Stadt</v>
      </c>
      <c r="B28" s="91">
        <f>IF('Tabelle 2_1'!B33="",F28,'Tabelle 2_1'!B33)</f>
        <v>13.628146293978585</v>
      </c>
      <c r="C28" s="60">
        <f>IF('Tabelle 2_1'!B33="",G28,SUM('Tabelle 2_1'!C33:F33))</f>
        <v>54.966856719046952</v>
      </c>
      <c r="D28" s="91">
        <f>IF('Tabelle 2_1'!B33="",H28,'Tabelle 2_1'!G33)</f>
        <v>31.40499698697446</v>
      </c>
      <c r="F28" s="109">
        <v>30</v>
      </c>
      <c r="G28" s="109">
        <v>30</v>
      </c>
      <c r="H28" s="109">
        <v>30</v>
      </c>
    </row>
    <row r="29" spans="1:8">
      <c r="A29" s="85" t="str">
        <f>'Tabelle 1_1'!A31</f>
        <v>Wedel, Stadt</v>
      </c>
      <c r="B29" s="91">
        <f>IF('Tabelle 2_1'!B32="",F29,'Tabelle 2_1'!B32)</f>
        <v>15.779918596820005</v>
      </c>
      <c r="C29" s="60">
        <f>IF('Tabelle 2_1'!B32="",G29,SUM('Tabelle 2_1'!C32:F32))</f>
        <v>58.926532165968794</v>
      </c>
      <c r="D29" s="91">
        <f>IF('Tabelle 2_1'!B32="",H29,'Tabelle 2_1'!G32)</f>
        <v>25.293549237211209</v>
      </c>
      <c r="F29" s="109">
        <v>30</v>
      </c>
      <c r="G29" s="109">
        <v>30</v>
      </c>
      <c r="H29" s="109">
        <v>30</v>
      </c>
    </row>
    <row r="30" spans="1:8">
      <c r="A30" s="85" t="str">
        <f>'Tabelle 1_1'!A30</f>
        <v>Quickborn, Stadt</v>
      </c>
      <c r="B30" s="91">
        <f>IF('Tabelle 2_1'!B31="",F30,'Tabelle 2_1'!B31)</f>
        <v>17.547126958891663</v>
      </c>
      <c r="C30" s="60">
        <f>IF('Tabelle 2_1'!B31="",G30,SUM('Tabelle 2_1'!C31:F31))</f>
        <v>58.996138996138995</v>
      </c>
      <c r="D30" s="91">
        <f>IF('Tabelle 2_1'!B31="",H30,'Tabelle 2_1'!G31)</f>
        <v>23.456734044969338</v>
      </c>
      <c r="F30" s="109">
        <v>30</v>
      </c>
      <c r="G30" s="109">
        <v>30</v>
      </c>
      <c r="H30" s="109">
        <v>30</v>
      </c>
    </row>
    <row r="31" spans="1:8">
      <c r="A31" s="85" t="str">
        <f>'Tabelle 1_1'!A29</f>
        <v>Pinneberg, Stadt</v>
      </c>
      <c r="B31" s="91">
        <f>IF('Tabelle 2_1'!B30="",F31,'Tabelle 2_1'!B30)</f>
        <v>17.567598559732129</v>
      </c>
      <c r="C31" s="60">
        <f>IF('Tabelle 2_1'!B30="",G31,SUM('Tabelle 2_1'!C30:F30))</f>
        <v>61.199917436873605</v>
      </c>
      <c r="D31" s="91">
        <f>IF('Tabelle 2_1'!B30="",H31,'Tabelle 2_1'!G30)</f>
        <v>21.232484003394262</v>
      </c>
      <c r="F31" s="109">
        <v>30</v>
      </c>
      <c r="G31" s="109">
        <v>30</v>
      </c>
      <c r="H31" s="109">
        <v>30</v>
      </c>
    </row>
    <row r="32" spans="1:8">
      <c r="A32" s="85" t="str">
        <f>'Tabelle 1_1'!A28</f>
        <v>Elmshorn, Stadt</v>
      </c>
      <c r="B32" s="91">
        <f>IF('Tabelle 2_1'!B29="",F32,'Tabelle 2_1'!B29)</f>
        <v>17.923455854490335</v>
      </c>
      <c r="C32" s="60">
        <f>IF('Tabelle 2_1'!B29="",G32,SUM('Tabelle 2_1'!C29:F29))</f>
        <v>61.961269220797348</v>
      </c>
      <c r="D32" s="91">
        <f>IF('Tabelle 2_1'!B29="",H32,'Tabelle 2_1'!G29)</f>
        <v>20.115274924712313</v>
      </c>
      <c r="F32" s="109">
        <v>30</v>
      </c>
      <c r="G32" s="109">
        <v>30</v>
      </c>
      <c r="H32" s="109">
        <v>30</v>
      </c>
    </row>
    <row r="33" spans="1:8">
      <c r="A33" s="85" t="str">
        <f>'Tabelle 1_1'!A27</f>
        <v>Bad Schwartau, Stadt</v>
      </c>
      <c r="B33" s="91">
        <f>IF('Tabelle 2_1'!B28="",F33,'Tabelle 2_1'!B28)</f>
        <v>13.758389261744966</v>
      </c>
      <c r="C33" s="60">
        <f>IF('Tabelle 2_1'!B28="",G33,SUM('Tabelle 2_1'!C28:F28))</f>
        <v>55.793525463876826</v>
      </c>
      <c r="D33" s="91">
        <f>IF('Tabelle 2_1'!B28="",H33,'Tabelle 2_1'!G28)</f>
        <v>30.448085274378204</v>
      </c>
      <c r="F33" s="109">
        <v>30</v>
      </c>
      <c r="G33" s="109">
        <v>30</v>
      </c>
      <c r="H33" s="109">
        <v>30</v>
      </c>
    </row>
    <row r="34" spans="1:8">
      <c r="A34" s="85" t="str">
        <f>'Tabelle 1_1'!A26</f>
        <v>Husum, Stadt</v>
      </c>
      <c r="B34" s="91">
        <f>IF('Tabelle 2_1'!B27="",F34,'Tabelle 2_1'!B27)</f>
        <v>14.647755345429763</v>
      </c>
      <c r="C34" s="60">
        <f>IF('Tabelle 2_1'!B27="",G34,SUM('Tabelle 2_1'!C27:F27))</f>
        <v>58.795468097793673</v>
      </c>
      <c r="D34" s="91">
        <f>IF('Tabelle 2_1'!B27="",H34,'Tabelle 2_1'!G27)</f>
        <v>26.556776556776558</v>
      </c>
      <c r="F34" s="109">
        <v>30</v>
      </c>
      <c r="G34" s="109">
        <v>30</v>
      </c>
      <c r="H34" s="109">
        <v>30</v>
      </c>
    </row>
    <row r="35" spans="1:8">
      <c r="A35" s="85" t="str">
        <f>'Tabelle 1_1'!A25</f>
        <v>Geesthacht, Stadt</v>
      </c>
      <c r="B35" s="91">
        <f>IF('Tabelle 2_1'!B26="",F35,'Tabelle 2_1'!B26)</f>
        <v>17.05824534703066</v>
      </c>
      <c r="C35" s="60">
        <f>IF('Tabelle 2_1'!B26="",G35,SUM('Tabelle 2_1'!C26:F26))</f>
        <v>59.982878341101497</v>
      </c>
      <c r="D35" s="91">
        <f>IF('Tabelle 2_1'!B26="",H35,'Tabelle 2_1'!G26)</f>
        <v>22.958876311867847</v>
      </c>
      <c r="F35" s="109">
        <v>30</v>
      </c>
      <c r="G35" s="109">
        <v>30</v>
      </c>
      <c r="H35" s="109">
        <v>30</v>
      </c>
    </row>
    <row r="36" spans="1:8">
      <c r="A36" s="85" t="str">
        <f>'Tabelle 1_1'!A24</f>
        <v>Heide, Stadt</v>
      </c>
      <c r="B36" s="91">
        <f>IF('Tabelle 2_1'!B25="",F36,'Tabelle 2_1'!B25)</f>
        <v>15.226149056949275</v>
      </c>
      <c r="C36" s="60">
        <f>IF('Tabelle 2_1'!B25="",G36,SUM('Tabelle 2_1'!C25:F25))</f>
        <v>60.501739608130379</v>
      </c>
      <c r="D36" s="91">
        <f>IF('Tabelle 2_1'!B25="",H36,'Tabelle 2_1'!G25)</f>
        <v>24.272111334920343</v>
      </c>
      <c r="F36" s="109">
        <v>30</v>
      </c>
      <c r="G36" s="109">
        <v>30</v>
      </c>
      <c r="H36" s="109">
        <v>30</v>
      </c>
    </row>
    <row r="37" spans="1:8" s="91" customFormat="1">
      <c r="A37" s="85"/>
      <c r="C37" s="60"/>
      <c r="F37" s="109"/>
      <c r="G37" s="109"/>
      <c r="H37" s="109"/>
    </row>
    <row r="38" spans="1:8" s="91" customFormat="1">
      <c r="A38" s="85" t="s">
        <v>129</v>
      </c>
      <c r="C38" s="60"/>
      <c r="F38" s="85" t="s">
        <v>129</v>
      </c>
      <c r="H38" s="60"/>
    </row>
    <row r="39" spans="1:8">
      <c r="A39" s="91" t="s">
        <v>84</v>
      </c>
      <c r="B39" s="91" t="s">
        <v>71</v>
      </c>
      <c r="F39" s="91" t="s">
        <v>84</v>
      </c>
      <c r="G39" s="91" t="s">
        <v>71</v>
      </c>
    </row>
    <row r="40" spans="1:8" s="91" customFormat="1">
      <c r="A40" s="91">
        <f>IF('Tabelle 2_1'!$B$8="",F40,'Tabelle 2_1'!H8)</f>
        <v>42.463034912690837</v>
      </c>
      <c r="B40" s="91">
        <f>IF('Tabelle 2_1'!$B$8="",G40,'Tabelle 2_1'!H$44)</f>
        <v>45.639921047363025</v>
      </c>
      <c r="F40" s="109">
        <v>46</v>
      </c>
      <c r="G40" s="109">
        <v>45</v>
      </c>
    </row>
    <row r="41" spans="1:8" s="91" customFormat="1">
      <c r="A41" s="91">
        <f>IF('Tabelle 2_1'!$B$8="",F41,'Tabelle 2_1'!H9)</f>
        <v>42.357701538723944</v>
      </c>
      <c r="B41" s="91">
        <f>IF('Tabelle 2_1'!$B$8="",G41,'Tabelle 2_1'!H$44)</f>
        <v>45.639921047363025</v>
      </c>
      <c r="F41" s="109">
        <v>46</v>
      </c>
      <c r="G41" s="109">
        <v>45</v>
      </c>
    </row>
    <row r="42" spans="1:8" s="91" customFormat="1">
      <c r="A42" s="91">
        <f>IF('Tabelle 2_1'!$B$8="",F42,'Tabelle 2_1'!H10)</f>
        <v>45.430228364551013</v>
      </c>
      <c r="B42" s="91">
        <f>IF('Tabelle 2_1'!$B$8="",G42,'Tabelle 2_1'!H$44)</f>
        <v>45.639921047363025</v>
      </c>
      <c r="F42" s="109">
        <v>46</v>
      </c>
      <c r="G42" s="109">
        <v>45</v>
      </c>
    </row>
    <row r="43" spans="1:8" s="91" customFormat="1">
      <c r="A43" s="91">
        <f>IF('Tabelle 2_1'!$B$8="",F43,'Tabelle 2_1'!H11)</f>
        <v>44.969306631780213</v>
      </c>
      <c r="B43" s="91">
        <f>IF('Tabelle 2_1'!$B$8="",G43,'Tabelle 2_1'!H$44)</f>
        <v>45.639921047363025</v>
      </c>
      <c r="F43" s="109">
        <v>46</v>
      </c>
      <c r="G43" s="109">
        <v>45</v>
      </c>
    </row>
    <row r="44" spans="1:8">
      <c r="A44" s="56">
        <f>IF('Tabelle 2_1'!$B$8="",F44,'Tabelle 2_1'!H13)</f>
        <v>46.770928349095684</v>
      </c>
      <c r="B44" s="56">
        <f>IF('Tabelle 2_1'!$B$8="",G44,'Tabelle 2_1'!H$44)</f>
        <v>45.639921047363025</v>
      </c>
      <c r="F44" s="109">
        <v>46</v>
      </c>
      <c r="G44" s="109">
        <v>45</v>
      </c>
    </row>
    <row r="45" spans="1:8">
      <c r="A45" s="91">
        <f>IF('Tabelle 2_1'!$B$8="",F45,'Tabelle 2_1'!H14)</f>
        <v>45.379588086784615</v>
      </c>
      <c r="B45" s="91">
        <f>IF('Tabelle 2_1'!$B$8="",G45,'Tabelle 2_1'!H$44)</f>
        <v>45.639921047363025</v>
      </c>
      <c r="F45" s="109">
        <v>46</v>
      </c>
      <c r="G45" s="109">
        <v>45</v>
      </c>
    </row>
    <row r="46" spans="1:8">
      <c r="A46" s="91">
        <f>IF('Tabelle 2_1'!$B$8="",F46,'Tabelle 2_1'!H15)</f>
        <v>46.540862974456914</v>
      </c>
      <c r="B46" s="91">
        <f>IF('Tabelle 2_1'!$B$8="",G46,'Tabelle 2_1'!H$44)</f>
        <v>45.639921047363025</v>
      </c>
      <c r="F46" s="109">
        <v>46</v>
      </c>
      <c r="G46" s="109">
        <v>45</v>
      </c>
    </row>
    <row r="47" spans="1:8">
      <c r="A47" s="91">
        <f>IF('Tabelle 2_1'!$B$8="",F47,'Tabelle 2_1'!H16)</f>
        <v>48.787089013632716</v>
      </c>
      <c r="B47" s="91">
        <f>IF('Tabelle 2_1'!$B$8="",G47,'Tabelle 2_1'!H$44)</f>
        <v>45.639921047363025</v>
      </c>
      <c r="F47" s="109">
        <v>46</v>
      </c>
      <c r="G47" s="109">
        <v>45</v>
      </c>
    </row>
    <row r="48" spans="1:8">
      <c r="A48" s="91">
        <f>IF('Tabelle 2_1'!$B$8="",F48,'Tabelle 2_1'!H17)</f>
        <v>45.119173425984684</v>
      </c>
      <c r="B48" s="91">
        <f>IF('Tabelle 2_1'!$B$8="",G48,'Tabelle 2_1'!H$44)</f>
        <v>45.639921047363025</v>
      </c>
      <c r="F48" s="109">
        <v>46</v>
      </c>
      <c r="G48" s="109">
        <v>45</v>
      </c>
    </row>
    <row r="49" spans="1:7">
      <c r="A49" s="91">
        <f>IF('Tabelle 2_1'!$B$8="",F49,'Tabelle 2_1'!H18)</f>
        <v>47.727393647782741</v>
      </c>
      <c r="B49" s="91">
        <f>IF('Tabelle 2_1'!$B$8="",G49,'Tabelle 2_1'!H$44)</f>
        <v>45.639921047363025</v>
      </c>
      <c r="F49" s="109">
        <v>46</v>
      </c>
      <c r="G49" s="109">
        <v>45</v>
      </c>
    </row>
    <row r="50" spans="1:7">
      <c r="A50" s="91">
        <f>IF('Tabelle 2_1'!$B$8="",F50,'Tabelle 2_1'!H19)</f>
        <v>46.130491246246194</v>
      </c>
      <c r="B50" s="91">
        <f>IF('Tabelle 2_1'!$B$8="",G50,'Tabelle 2_1'!H$44)</f>
        <v>45.639921047363025</v>
      </c>
      <c r="F50" s="109">
        <v>46</v>
      </c>
      <c r="G50" s="109">
        <v>45</v>
      </c>
    </row>
    <row r="51" spans="1:7">
      <c r="A51" s="91">
        <f>IF('Tabelle 2_1'!$B$8="",F51,'Tabelle 2_1'!H20)</f>
        <v>46.11526798463192</v>
      </c>
      <c r="B51" s="91">
        <f>IF('Tabelle 2_1'!$B$8="",G51,'Tabelle 2_1'!H$44)</f>
        <v>45.639921047363025</v>
      </c>
      <c r="F51" s="109">
        <v>46</v>
      </c>
      <c r="G51" s="109">
        <v>45</v>
      </c>
    </row>
    <row r="52" spans="1:7">
      <c r="A52" s="91">
        <f>IF('Tabelle 2_1'!$B$8="",F52,'Tabelle 2_1'!H21)</f>
        <v>45.120402995720397</v>
      </c>
      <c r="B52" s="91">
        <f>IF('Tabelle 2_1'!$B$8="",G52,'Tabelle 2_1'!H$44)</f>
        <v>45.639921047363025</v>
      </c>
      <c r="F52" s="109">
        <v>46</v>
      </c>
      <c r="G52" s="109">
        <v>45</v>
      </c>
    </row>
    <row r="53" spans="1:7">
      <c r="A53" s="91">
        <f>IF('Tabelle 2_1'!$B$8="",F53,'Tabelle 2_1'!H22)</f>
        <v>46.133545546953222</v>
      </c>
      <c r="B53" s="91">
        <f>IF('Tabelle 2_1'!$B$8="",G53,'Tabelle 2_1'!H$44)</f>
        <v>45.639921047363025</v>
      </c>
      <c r="F53" s="109">
        <v>46</v>
      </c>
      <c r="G53" s="109">
        <v>45</v>
      </c>
    </row>
    <row r="54" spans="1:7">
      <c r="A54" s="91">
        <f>IF('Tabelle 2_1'!$B$8="",F54,'Tabelle 2_1'!H23)</f>
        <v>45.86079802449818</v>
      </c>
      <c r="B54" s="91">
        <f>IF('Tabelle 2_1'!$B$8="",G54,'Tabelle 2_1'!H$44)</f>
        <v>45.639921047363025</v>
      </c>
      <c r="F54" s="109">
        <v>46</v>
      </c>
      <c r="G54" s="109">
        <v>45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Standard"&amp;8SH.regional Band 1 - 2021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5</vt:i4>
      </vt:variant>
    </vt:vector>
  </HeadingPairs>
  <TitlesOfParts>
    <vt:vector size="18" baseType="lpstr">
      <vt:lpstr>Dbl_1</vt:lpstr>
      <vt:lpstr>Impressum_1</vt:lpstr>
      <vt:lpstr>Inhaltsverzeichnis_1</vt:lpstr>
      <vt:lpstr>Vorbemerkungen_1</vt:lpstr>
      <vt:lpstr>Karte_1</vt:lpstr>
      <vt:lpstr>Tabelle 1_1</vt:lpstr>
      <vt:lpstr>Grafikdaten 1_1</vt:lpstr>
      <vt:lpstr>Tabelle 2_1</vt:lpstr>
      <vt:lpstr>Grafikdaten 2_1</vt:lpstr>
      <vt:lpstr>Tabelle 3_1</vt:lpstr>
      <vt:lpstr>Grafikdaten 3_1</vt:lpstr>
      <vt:lpstr>Tabelle 4_1</vt:lpstr>
      <vt:lpstr>Grafikdaten 4_1</vt:lpstr>
      <vt:lpstr>Dbl_1!Druckbereich</vt:lpstr>
      <vt:lpstr>'Tabelle 1_1'!Druckbereich</vt:lpstr>
      <vt:lpstr>'Tabelle 2_1'!Druckbereich</vt:lpstr>
      <vt:lpstr>'Tabelle 3_1'!Druckbereich</vt:lpstr>
      <vt:lpstr>'Tabelle 4_1'!Druckbereich</vt:lpstr>
    </vt:vector>
  </TitlesOfParts>
  <Company>..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Rosek, Eva</cp:lastModifiedBy>
  <cp:lastPrinted>2023-07-24T09:40:55Z</cp:lastPrinted>
  <dcterms:created xsi:type="dcterms:W3CDTF">2012-03-28T07:56:08Z</dcterms:created>
  <dcterms:modified xsi:type="dcterms:W3CDTF">2023-07-24T09:53:31Z</dcterms:modified>
  <cp:category>LIS-Bericht</cp:category>
</cp:coreProperties>
</file>