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_SH-regional_Band_1\"/>
    </mc:Choice>
  </mc:AlternateContent>
  <xr:revisionPtr revIDLastSave="0" documentId="13_ncr:1_{573E5920-727F-46BF-8FA8-92DCA6BE448C}" xr6:coauthVersionLast="36" xr6:coauthVersionMax="36" xr10:uidLastSave="{00000000-0000-0000-0000-000000000000}"/>
  <bookViews>
    <workbookView xWindow="0" yWindow="0" windowWidth="24000" windowHeight="11490" tabRatio="816" xr2:uid="{00000000-000D-0000-FFFF-FFFF00000000}"/>
  </bookViews>
  <sheets>
    <sheet name="Dbl_1" sheetId="11" r:id="rId1"/>
    <sheet name="Impressum_1" sheetId="12" r:id="rId2"/>
    <sheet name="Inhaltsverzeichnis_1" sheetId="15" r:id="rId3"/>
    <sheet name="Vorbemerkungen_1" sheetId="24" r:id="rId4"/>
    <sheet name="Karte_1" sheetId="25" r:id="rId5"/>
    <sheet name="Tabelle 1_1" sheetId="5" r:id="rId6"/>
    <sheet name="Grafikdaten 1_1" sheetId="19" state="hidden" r:id="rId7"/>
    <sheet name="Tabelle 2_1" sheetId="16" r:id="rId8"/>
    <sheet name="Grafikdaten 2_1" sheetId="20" state="hidden" r:id="rId9"/>
    <sheet name="Tabelle 3_1" sheetId="17" r:id="rId10"/>
    <sheet name="Grafikdaten 3_1" sheetId="21" state="hidden" r:id="rId11"/>
    <sheet name="Tabelle 4_1" sheetId="18" r:id="rId12"/>
    <sheet name="Grafikdaten 4_1" sheetId="22" state="hidden" r:id="rId13"/>
  </sheets>
  <externalReferences>
    <externalReference r:id="rId14"/>
  </externalReferences>
  <definedNames>
    <definedName name="_xlnm.Print_Area" localSheetId="7">'Tabelle 2_1'!$A$1:$P$60</definedName>
    <definedName name="_xlnm.Print_Area" localSheetId="11">'Tabelle 4_1'!$A$1:$M$60</definedName>
  </definedNames>
  <calcPr calcId="191029"/>
</workbook>
</file>

<file path=xl/calcChain.xml><?xml version="1.0" encoding="utf-8"?>
<calcChain xmlns="http://schemas.openxmlformats.org/spreadsheetml/2006/main">
  <c r="B43" i="20" l="1"/>
  <c r="A43" i="20"/>
  <c r="B42" i="20"/>
  <c r="A42" i="20"/>
  <c r="B41" i="20"/>
  <c r="A41" i="20"/>
  <c r="A40" i="20"/>
  <c r="B40" i="20"/>
  <c r="B8" i="21" l="1"/>
  <c r="B9" i="21"/>
  <c r="B10" i="21"/>
  <c r="B11" i="21"/>
  <c r="B12" i="21"/>
  <c r="B13" i="21"/>
  <c r="B14" i="21"/>
  <c r="B15" i="21"/>
  <c r="B16" i="21"/>
  <c r="B17" i="21"/>
  <c r="B7" i="21"/>
  <c r="B45" i="20" l="1"/>
  <c r="B46" i="20"/>
  <c r="B47" i="20"/>
  <c r="B48" i="20"/>
  <c r="B49" i="20"/>
  <c r="B50" i="20"/>
  <c r="B51" i="20"/>
  <c r="B52" i="20"/>
  <c r="B53" i="20"/>
  <c r="B54" i="20"/>
  <c r="B44" i="20"/>
  <c r="A45" i="20" l="1"/>
  <c r="A46" i="20"/>
  <c r="A47" i="20"/>
  <c r="A48" i="20"/>
  <c r="A49" i="20"/>
  <c r="A50" i="20"/>
  <c r="A51" i="20"/>
  <c r="A52" i="20"/>
  <c r="A53" i="20"/>
  <c r="A54" i="20"/>
  <c r="A44" i="20"/>
  <c r="B20" i="21" l="1"/>
  <c r="A20" i="21" s="1"/>
  <c r="B21" i="21"/>
  <c r="A21" i="21" s="1"/>
  <c r="B22" i="21"/>
  <c r="A22" i="21" s="1"/>
  <c r="B23" i="21"/>
  <c r="A23" i="21" s="1"/>
  <c r="B24" i="21"/>
  <c r="A24" i="21" s="1"/>
  <c r="B25" i="21"/>
  <c r="A25" i="21" s="1"/>
  <c r="B26" i="21"/>
  <c r="A26" i="21" s="1"/>
  <c r="B27" i="21"/>
  <c r="A27" i="21" s="1"/>
  <c r="B28" i="21"/>
  <c r="A28" i="21" s="1"/>
  <c r="B29" i="21"/>
  <c r="A29" i="21" s="1"/>
  <c r="B30" i="21"/>
  <c r="A30" i="21" s="1"/>
  <c r="B31" i="21"/>
  <c r="A31" i="21" s="1"/>
  <c r="B32" i="21"/>
  <c r="A32" i="21" s="1"/>
  <c r="B33" i="21"/>
  <c r="A33" i="21" s="1"/>
  <c r="B34" i="21"/>
  <c r="A34" i="21" s="1"/>
  <c r="B35" i="21"/>
  <c r="A35" i="21" s="1"/>
  <c r="B36" i="21"/>
  <c r="A36" i="21" s="1"/>
  <c r="B19" i="21"/>
  <c r="A19" i="21" s="1"/>
  <c r="A8" i="21" l="1"/>
  <c r="A9" i="21"/>
  <c r="A10" i="21"/>
  <c r="A11" i="21"/>
  <c r="A12" i="21"/>
  <c r="A13" i="21"/>
  <c r="A14" i="21"/>
  <c r="A15" i="21"/>
  <c r="A16" i="21"/>
  <c r="A17" i="21"/>
  <c r="A7" i="21"/>
  <c r="B3" i="21"/>
  <c r="A3" i="21" s="1"/>
  <c r="B4" i="21"/>
  <c r="A4" i="21" s="1"/>
  <c r="B5" i="21"/>
  <c r="A5" i="21" s="1"/>
  <c r="B2" i="21"/>
  <c r="A2" i="21" s="1"/>
  <c r="B35" i="20" l="1"/>
  <c r="C35" i="20"/>
  <c r="D35" i="20"/>
  <c r="B34" i="20"/>
  <c r="C34" i="20"/>
  <c r="D34" i="20"/>
  <c r="B33" i="20"/>
  <c r="C33" i="20"/>
  <c r="D33" i="20"/>
  <c r="B32" i="20"/>
  <c r="C32" i="20"/>
  <c r="D32" i="20"/>
  <c r="B31" i="20"/>
  <c r="C31" i="20"/>
  <c r="D31" i="20"/>
  <c r="B30" i="20"/>
  <c r="C30" i="20"/>
  <c r="D30" i="20"/>
  <c r="B29" i="20"/>
  <c r="C29" i="20"/>
  <c r="D29" i="20"/>
  <c r="B28" i="20"/>
  <c r="C28" i="20"/>
  <c r="D28" i="20"/>
  <c r="B27" i="20"/>
  <c r="C27" i="20"/>
  <c r="D27" i="20"/>
  <c r="B26" i="20"/>
  <c r="C26" i="20"/>
  <c r="D26" i="20"/>
  <c r="B25" i="20"/>
  <c r="C25" i="20"/>
  <c r="D25" i="20"/>
  <c r="B24" i="20"/>
  <c r="C24" i="20"/>
  <c r="D24" i="20"/>
  <c r="B23" i="20"/>
  <c r="C23" i="20"/>
  <c r="D23" i="20"/>
  <c r="B22" i="20"/>
  <c r="C22" i="20"/>
  <c r="D22" i="20"/>
  <c r="B21" i="20"/>
  <c r="C21" i="20"/>
  <c r="D21" i="20"/>
  <c r="B20" i="20"/>
  <c r="C20" i="20"/>
  <c r="D20" i="20"/>
  <c r="B19" i="20"/>
  <c r="C19" i="20"/>
  <c r="D19" i="20"/>
  <c r="D36" i="20"/>
  <c r="C36" i="20"/>
  <c r="B36" i="20"/>
  <c r="B16" i="20"/>
  <c r="C16" i="20"/>
  <c r="D16" i="20"/>
  <c r="B15" i="20"/>
  <c r="C15" i="20"/>
  <c r="D15" i="20"/>
  <c r="B14" i="20"/>
  <c r="C14" i="20"/>
  <c r="D14" i="20"/>
  <c r="B13" i="20"/>
  <c r="C13" i="20"/>
  <c r="D13" i="20"/>
  <c r="B12" i="20"/>
  <c r="C12" i="20"/>
  <c r="D12" i="20"/>
  <c r="B11" i="20"/>
  <c r="C11" i="20"/>
  <c r="D11" i="20"/>
  <c r="B10" i="20"/>
  <c r="C10" i="20"/>
  <c r="D10" i="20"/>
  <c r="B9" i="20"/>
  <c r="C9" i="20"/>
  <c r="D9" i="20"/>
  <c r="B8" i="20"/>
  <c r="C8" i="20"/>
  <c r="D8" i="20"/>
  <c r="B7" i="20"/>
  <c r="C7" i="20"/>
  <c r="D7" i="20"/>
  <c r="D17" i="20"/>
  <c r="C17" i="20"/>
  <c r="B17" i="20"/>
  <c r="D2" i="20"/>
  <c r="D3" i="20"/>
  <c r="D4" i="20"/>
  <c r="D5" i="20"/>
  <c r="C2" i="20"/>
  <c r="C3" i="20"/>
  <c r="C4" i="20"/>
  <c r="C5" i="20"/>
  <c r="B2" i="20"/>
  <c r="B3" i="20"/>
  <c r="B4" i="20"/>
  <c r="B5" i="20"/>
  <c r="B41" i="19" l="1"/>
  <c r="B42" i="19"/>
  <c r="B43" i="19"/>
  <c r="B44" i="19"/>
  <c r="B45" i="19"/>
  <c r="B46" i="19"/>
  <c r="B47" i="19"/>
  <c r="B48" i="19"/>
  <c r="B49" i="19"/>
  <c r="B50" i="19"/>
  <c r="B40" i="19"/>
  <c r="A41" i="19"/>
  <c r="A42" i="19"/>
  <c r="A43" i="19"/>
  <c r="A44" i="19"/>
  <c r="A45" i="19"/>
  <c r="A46" i="19"/>
  <c r="A47" i="19"/>
  <c r="A48" i="19"/>
  <c r="A49" i="19"/>
  <c r="A50" i="19"/>
  <c r="A40" i="19"/>
  <c r="I36" i="19"/>
  <c r="D36" i="19" s="1"/>
  <c r="A36" i="19" s="1"/>
  <c r="I35" i="19"/>
  <c r="D35" i="19" s="1"/>
  <c r="A35" i="19" s="1"/>
  <c r="I34" i="19"/>
  <c r="D34" i="19" s="1"/>
  <c r="A34" i="19" s="1"/>
  <c r="I33" i="19"/>
  <c r="D33" i="19" s="1"/>
  <c r="A33" i="19" s="1"/>
  <c r="I32" i="19"/>
  <c r="D32" i="19" s="1"/>
  <c r="A32" i="19" s="1"/>
  <c r="I31" i="19"/>
  <c r="D31" i="19" s="1"/>
  <c r="A31" i="19" s="1"/>
  <c r="I30" i="19"/>
  <c r="D30" i="19" s="1"/>
  <c r="A30" i="19" s="1"/>
  <c r="I29" i="19"/>
  <c r="D29" i="19" s="1"/>
  <c r="A29" i="19" s="1"/>
  <c r="I28" i="19"/>
  <c r="D28" i="19" s="1"/>
  <c r="A28" i="19" s="1"/>
  <c r="I27" i="19"/>
  <c r="D27" i="19" s="1"/>
  <c r="A27" i="19" s="1"/>
  <c r="I26" i="19"/>
  <c r="D26" i="19" s="1"/>
  <c r="A26" i="19" s="1"/>
  <c r="I25" i="19"/>
  <c r="D25" i="19" s="1"/>
  <c r="A25" i="19" s="1"/>
  <c r="I24" i="19"/>
  <c r="D24" i="19" s="1"/>
  <c r="A24" i="19" s="1"/>
  <c r="I23" i="19"/>
  <c r="D23" i="19" s="1"/>
  <c r="A23" i="19" s="1"/>
  <c r="I22" i="19"/>
  <c r="D22" i="19" s="1"/>
  <c r="A22" i="19" s="1"/>
  <c r="I21" i="19"/>
  <c r="D21" i="19" s="1"/>
  <c r="A21" i="19" s="1"/>
  <c r="I20" i="19"/>
  <c r="D20" i="19" s="1"/>
  <c r="A20" i="19" s="1"/>
  <c r="I19" i="19"/>
  <c r="D19" i="19" s="1"/>
  <c r="A19" i="19" s="1"/>
  <c r="I17" i="19"/>
  <c r="D17" i="19" s="1"/>
  <c r="A17" i="19" s="1"/>
  <c r="I16" i="19"/>
  <c r="D16" i="19" s="1"/>
  <c r="A16" i="19" s="1"/>
  <c r="I15" i="19"/>
  <c r="D15" i="19" s="1"/>
  <c r="A15" i="19" s="1"/>
  <c r="I14" i="19"/>
  <c r="D14" i="19" s="1"/>
  <c r="A14" i="19" s="1"/>
  <c r="I13" i="19"/>
  <c r="D13" i="19" s="1"/>
  <c r="A13" i="19" s="1"/>
  <c r="I12" i="19"/>
  <c r="D12" i="19" s="1"/>
  <c r="A12" i="19" s="1"/>
  <c r="B12" i="19" s="1"/>
  <c r="I11" i="19"/>
  <c r="D11" i="19" s="1"/>
  <c r="A11" i="19" s="1"/>
  <c r="B11" i="19" s="1"/>
  <c r="I10" i="19"/>
  <c r="D10" i="19" s="1"/>
  <c r="A10" i="19" s="1"/>
  <c r="I9" i="19"/>
  <c r="D9" i="19" s="1"/>
  <c r="A9" i="19" s="1"/>
  <c r="I8" i="19"/>
  <c r="D8" i="19" s="1"/>
  <c r="A8" i="19" s="1"/>
  <c r="I7" i="19"/>
  <c r="D7" i="19" s="1"/>
  <c r="A7" i="19" s="1"/>
  <c r="B19" i="19" l="1"/>
  <c r="C19" i="19"/>
  <c r="C13" i="19"/>
  <c r="B13" i="19"/>
  <c r="B20" i="19"/>
  <c r="C20" i="19"/>
  <c r="B28" i="19"/>
  <c r="C28" i="19"/>
  <c r="B36" i="19"/>
  <c r="C36" i="19"/>
  <c r="C34" i="19"/>
  <c r="B34" i="19"/>
  <c r="C35" i="19"/>
  <c r="B35" i="19"/>
  <c r="B21" i="19"/>
  <c r="C21" i="19"/>
  <c r="B15" i="19"/>
  <c r="C15" i="19"/>
  <c r="C22" i="19"/>
  <c r="B22" i="19"/>
  <c r="C30" i="19"/>
  <c r="B30" i="19"/>
  <c r="C27" i="19"/>
  <c r="B27" i="19"/>
  <c r="C14" i="19"/>
  <c r="B14" i="19"/>
  <c r="B29" i="19"/>
  <c r="C29" i="19"/>
  <c r="C7" i="19"/>
  <c r="B7" i="19"/>
  <c r="C8" i="19"/>
  <c r="B8" i="19"/>
  <c r="C16" i="19"/>
  <c r="B16" i="19"/>
  <c r="C23" i="19"/>
  <c r="B23" i="19"/>
  <c r="C31" i="19"/>
  <c r="B31" i="19"/>
  <c r="C26" i="19"/>
  <c r="B26" i="19"/>
  <c r="C9" i="19"/>
  <c r="B9" i="19"/>
  <c r="B17" i="19"/>
  <c r="C17" i="19"/>
  <c r="C24" i="19"/>
  <c r="B24" i="19"/>
  <c r="C32" i="19"/>
  <c r="B32" i="19"/>
  <c r="C10" i="19"/>
  <c r="B10" i="19"/>
  <c r="C25" i="19"/>
  <c r="B25" i="19"/>
  <c r="C33" i="19"/>
  <c r="B33" i="19"/>
  <c r="C12" i="19"/>
  <c r="C11" i="19"/>
  <c r="I5" i="19"/>
  <c r="D5" i="19" s="1"/>
  <c r="A5" i="19" s="1"/>
  <c r="C5" i="19" s="1"/>
  <c r="I4" i="19"/>
  <c r="D4" i="19" s="1"/>
  <c r="A4" i="19" s="1"/>
  <c r="C4" i="19" s="1"/>
  <c r="I3" i="19"/>
  <c r="D3" i="19" s="1"/>
  <c r="A3" i="19" s="1"/>
  <c r="C3" i="19" s="1"/>
  <c r="I2" i="19"/>
  <c r="D2" i="19" s="1"/>
  <c r="A2" i="19" s="1"/>
  <c r="C2" i="19" s="1"/>
  <c r="B5" i="19" l="1"/>
  <c r="B4" i="19"/>
  <c r="B3" i="19"/>
  <c r="B2" i="19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36" i="20"/>
  <c r="A16" i="20"/>
  <c r="A15" i="20"/>
  <c r="A14" i="20"/>
  <c r="A13" i="20"/>
  <c r="A12" i="20"/>
  <c r="A11" i="20"/>
  <c r="A10" i="20"/>
  <c r="A9" i="20"/>
  <c r="A8" i="20"/>
  <c r="A7" i="20"/>
  <c r="A17" i="20"/>
  <c r="A4" i="20"/>
  <c r="A3" i="20"/>
  <c r="A2" i="20"/>
  <c r="A5" i="20"/>
  <c r="B20" i="22" l="1"/>
  <c r="A20" i="22" s="1"/>
  <c r="B22" i="22"/>
  <c r="A22" i="22" s="1"/>
  <c r="B24" i="22"/>
  <c r="B26" i="22"/>
  <c r="A26" i="22" s="1"/>
  <c r="B28" i="22"/>
  <c r="B30" i="22"/>
  <c r="A30" i="22" s="1"/>
  <c r="B32" i="22"/>
  <c r="A32" i="22" s="1"/>
  <c r="B34" i="22"/>
  <c r="B36" i="22"/>
  <c r="A36" i="22" s="1"/>
  <c r="A24" i="22"/>
  <c r="A28" i="22"/>
  <c r="A34" i="22"/>
  <c r="B8" i="22"/>
  <c r="B10" i="22"/>
  <c r="B12" i="22"/>
  <c r="A12" i="22" s="1"/>
  <c r="B14" i="22"/>
  <c r="B16" i="22"/>
  <c r="A16" i="22" s="1"/>
  <c r="B7" i="22"/>
  <c r="B3" i="22"/>
  <c r="A3" i="22" s="1"/>
  <c r="B5" i="22"/>
  <c r="A5" i="22" s="1"/>
  <c r="B21" i="22"/>
  <c r="B23" i="22"/>
  <c r="A23" i="22" s="1"/>
  <c r="B25" i="22"/>
  <c r="A25" i="22" s="1"/>
  <c r="B27" i="22"/>
  <c r="A27" i="22" s="1"/>
  <c r="B29" i="22"/>
  <c r="A29" i="22" s="1"/>
  <c r="B31" i="22"/>
  <c r="A31" i="22" s="1"/>
  <c r="B33" i="22"/>
  <c r="A33" i="22" s="1"/>
  <c r="B35" i="22"/>
  <c r="A35" i="22" s="1"/>
  <c r="B19" i="22"/>
  <c r="A21" i="22"/>
  <c r="A19" i="22"/>
  <c r="B9" i="22"/>
  <c r="A9" i="22" s="1"/>
  <c r="B11" i="22"/>
  <c r="A11" i="22" s="1"/>
  <c r="B13" i="22"/>
  <c r="A13" i="22" s="1"/>
  <c r="B15" i="22"/>
  <c r="A15" i="22" s="1"/>
  <c r="B17" i="22"/>
  <c r="A17" i="22" s="1"/>
  <c r="A8" i="22"/>
  <c r="A10" i="22"/>
  <c r="A14" i="22"/>
  <c r="A7" i="22"/>
  <c r="B4" i="22"/>
  <c r="A4" i="22" s="1"/>
  <c r="B2" i="22"/>
  <c r="A2" i="22"/>
  <c r="A51" i="21" l="1"/>
  <c r="A47" i="21"/>
  <c r="A43" i="21"/>
  <c r="A39" i="21"/>
  <c r="A53" i="21"/>
  <c r="A49" i="21"/>
  <c r="A45" i="21"/>
  <c r="A41" i="21"/>
  <c r="A52" i="21"/>
  <c r="A48" i="21"/>
  <c r="A44" i="21"/>
  <c r="A40" i="21"/>
  <c r="A46" i="21"/>
  <c r="A42" i="21"/>
  <c r="A50" i="21"/>
  <c r="B42" i="21" l="1"/>
  <c r="B41" i="21"/>
  <c r="B40" i="21"/>
  <c r="B39" i="21"/>
  <c r="B44" i="21"/>
  <c r="B52" i="21"/>
  <c r="B45" i="21"/>
  <c r="B53" i="21"/>
  <c r="B46" i="21"/>
  <c r="B43" i="21"/>
  <c r="B47" i="21"/>
  <c r="B48" i="21"/>
  <c r="B49" i="21"/>
  <c r="B50" i="21"/>
  <c r="B51" i="21"/>
</calcChain>
</file>

<file path=xl/sharedStrings.xml><?xml version="1.0" encoding="utf-8"?>
<sst xmlns="http://schemas.openxmlformats.org/spreadsheetml/2006/main" count="522" uniqueCount="176">
  <si>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</si>
  <si>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</si>
  <si>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</si>
  <si>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</si>
  <si>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</si>
  <si>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</si>
  <si>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</si>
  <si>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</si>
  <si>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</si>
  <si>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</si>
  <si>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</si>
  <si>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</si>
  <si>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</si>
  <si>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</si>
  <si>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</si>
  <si>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</si>
  <si>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</si>
  <si>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</si>
  <si>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</si>
  <si>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</si>
  <si>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</si>
  <si>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</si>
  <si>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</si>
  <si>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</si>
  <si>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</si>
  <si>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</si>
  <si>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</si>
  <si>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</si>
  <si>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</si>
  <si>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</si>
  <si>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</si>
  <si>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</si>
  <si>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</si>
  <si>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</si>
  <si>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</si>
  <si>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</si>
  <si>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</si>
  <si>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</si>
  <si>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</si>
  <si>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</si>
  <si>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</si>
  <si>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</si>
  <si>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</si>
  <si>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</si>
  <si>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</si>
  <si>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</si>
  <si>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</si>
  <si>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</si>
  <si>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</si>
  <si>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</si>
  <si>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Kreisfreie Städte</t>
  </si>
  <si>
    <t>Heide, Stadt</t>
  </si>
  <si>
    <t>Geesthacht, Stadt</t>
  </si>
  <si>
    <t>Husum, Stadt</t>
  </si>
  <si>
    <t>Bad Schwartau, Stadt</t>
  </si>
  <si>
    <t>Elmshorn, Stadt</t>
  </si>
  <si>
    <t>Pinneberg, Stadt</t>
  </si>
  <si>
    <t>Quickborn, Stadt</t>
  </si>
  <si>
    <t>Wedel, Stadt</t>
  </si>
  <si>
    <t>Eckernförde, Stadt</t>
  </si>
  <si>
    <t>Rendsburg, Stadt</t>
  </si>
  <si>
    <t>Schleswig, Stadt</t>
  </si>
  <si>
    <t>Henstedt-Ulzburg</t>
  </si>
  <si>
    <t>Kaltenkirchen, Stadt</t>
  </si>
  <si>
    <t>Norderstedt, Stadt</t>
  </si>
  <si>
    <t>Itzehoe, Stadt</t>
  </si>
  <si>
    <t>Ahrensburg, Stadt</t>
  </si>
  <si>
    <t>Bad Oldesloe, Stadt</t>
  </si>
  <si>
    <t>Reinbek, Stadt</t>
  </si>
  <si>
    <t>Schleswig-Holstein</t>
  </si>
  <si>
    <t>Minimum</t>
  </si>
  <si>
    <t>Maximum</t>
  </si>
  <si>
    <t>Anzahl</t>
  </si>
  <si>
    <t>%</t>
  </si>
  <si>
    <t>### ### ##0"  ";-### ### ##0"  ";"–  "</t>
  </si>
  <si>
    <t>### ### ##0,0"  ";-### ### ##0,0"  ";"–  "</t>
  </si>
  <si>
    <t>F</t>
  </si>
  <si>
    <t>Einw. je km²</t>
  </si>
  <si>
    <t>Bevölkerung im Alter von … Jahren</t>
  </si>
  <si>
    <t>unter 18</t>
  </si>
  <si>
    <t>18-24</t>
  </si>
  <si>
    <t>25-29</t>
  </si>
  <si>
    <t>30-49</t>
  </si>
  <si>
    <t>50-64</t>
  </si>
  <si>
    <t>65 und älter</t>
  </si>
  <si>
    <t>Kreise</t>
  </si>
  <si>
    <t>Männer</t>
  </si>
  <si>
    <t>Frauen</t>
  </si>
  <si>
    <t>FLENSBURG</t>
  </si>
  <si>
    <t>KIEL</t>
  </si>
  <si>
    <t>LÜBECK</t>
  </si>
  <si>
    <t>NEUMÜNSTER</t>
  </si>
  <si>
    <t>Durch-schnitts-alter</t>
  </si>
  <si>
    <t>Jahre</t>
  </si>
  <si>
    <t>je 1 000 Einw.</t>
  </si>
  <si>
    <t>Lebendgeborene</t>
  </si>
  <si>
    <t>Gestorbene</t>
  </si>
  <si>
    <t>Überschuss der Geborenen (+) bzw. Gestorbenen (-)</t>
  </si>
  <si>
    <t>Zuzüge</t>
  </si>
  <si>
    <t>Fortzüge</t>
  </si>
  <si>
    <t>darunter aus dem Ausland</t>
  </si>
  <si>
    <t>Wanderungssaldo</t>
  </si>
  <si>
    <t>Deutsche</t>
  </si>
  <si>
    <t>Ausländer</t>
  </si>
  <si>
    <t>insgesamt</t>
  </si>
  <si>
    <t>=RC[-5]-RC[-2]</t>
  </si>
  <si>
    <t>Bevölkerung
insgesamt</t>
  </si>
  <si>
    <t>Bevölkerungs-
veränderung
zum Vorjahr</t>
  </si>
  <si>
    <t>Ausländische
Bevölkerung</t>
  </si>
  <si>
    <t>Bevölke-
rungsdichte</t>
  </si>
  <si>
    <t>4.</t>
  </si>
  <si>
    <t>6</t>
  </si>
  <si>
    <r>
      <t>Jugend-quotient</t>
    </r>
    <r>
      <rPr>
        <vertAlign val="superscript"/>
        <sz val="8"/>
        <rFont val="Arial"/>
        <family val="2"/>
      </rPr>
      <t>1</t>
    </r>
  </si>
  <si>
    <r>
      <t>Alten-quotient</t>
    </r>
    <r>
      <rPr>
        <vertAlign val="superscript"/>
        <sz val="8"/>
        <rFont val="Arial"/>
        <family val="2"/>
      </rPr>
      <t>2</t>
    </r>
  </si>
  <si>
    <t>18-64</t>
  </si>
  <si>
    <r>
      <t>Eheschließungen</t>
    </r>
    <r>
      <rPr>
        <vertAlign val="superscript"/>
        <sz val="8"/>
        <rFont val="Arial"/>
        <family val="2"/>
      </rPr>
      <t>1</t>
    </r>
  </si>
  <si>
    <r>
      <t>Wanderungssaldo</t>
    </r>
    <r>
      <rPr>
        <vertAlign val="superscript"/>
        <sz val="8"/>
        <rFont val="Arial"/>
        <family val="2"/>
      </rPr>
      <t>2</t>
    </r>
  </si>
  <si>
    <t>Kreise und Städte</t>
  </si>
  <si>
    <t>in Schleswig-Holstein im Vergleich</t>
  </si>
  <si>
    <t>TEST</t>
  </si>
  <si>
    <t>Region</t>
  </si>
  <si>
    <t>Bevölkerungsdichte</t>
  </si>
  <si>
    <t>Schleswig-Holstein.regional</t>
  </si>
  <si>
    <t>Band1</t>
  </si>
  <si>
    <t>Kreise und Städte in Schleswig-Holstein im Vergleich</t>
  </si>
  <si>
    <t>Durchschnittsalter</t>
  </si>
  <si>
    <t>Test</t>
  </si>
  <si>
    <t>http://region.statistik-nord.de</t>
  </si>
  <si>
    <t xml:space="preserve">Weitere regionalstatistische Angaben für die Kreise, kreisfreien Städte und die Gemeinden in Schleswig-Holstein finden Sie in dem Internetangebot Meine Region: </t>
  </si>
  <si>
    <t>Stormarn</t>
  </si>
  <si>
    <t>Geburtenziffer</t>
  </si>
  <si>
    <t>9</t>
  </si>
  <si>
    <t>12</t>
  </si>
  <si>
    <t>15</t>
  </si>
  <si>
    <t>Kreise, kreisfreie Städte und ausgewählte Gemeinden in Schleswig-Holstein</t>
  </si>
  <si>
    <r>
      <t>Wanderungen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über die Kreis- bzw. Stadtgrenzen</t>
    </r>
  </si>
  <si>
    <t>=RC[-1]/RC[14]*1000</t>
  </si>
  <si>
    <t>=RC[-1]/RC[13]*1000</t>
  </si>
  <si>
    <t>=RC[-1]/RC[10]*1000</t>
  </si>
  <si>
    <t>=RC[-1]/RC[8]*1000</t>
  </si>
  <si>
    <r>
      <t xml:space="preserve">KREISFREIE STADT
Kreis
</t>
    </r>
    <r>
      <rPr>
        <i/>
        <sz val="8"/>
        <rFont val="Arial"/>
        <family val="2"/>
      </rPr>
      <t>Ausgewählte Gemeinde</t>
    </r>
  </si>
  <si>
    <t>Ausgewählte Gemeinden</t>
  </si>
  <si>
    <t>darunter ins Ausland</t>
  </si>
  <si>
    <t>darunter gegenüber dem Ausland</t>
  </si>
  <si>
    <t>Band 1 der Reihe „Schleswig-Holstein.regional“</t>
  </si>
  <si>
    <t>Sven Ohlsen</t>
  </si>
  <si>
    <t>040 42831-1890</t>
  </si>
  <si>
    <t>sven.ohlsen@statistik-nord.de</t>
  </si>
  <si>
    <r>
      <t>Zusammengefasste Geburten-ziffer</t>
    </r>
    <r>
      <rPr>
        <vertAlign val="superscript"/>
        <sz val="8"/>
        <rFont val="Arial"/>
        <family val="2"/>
      </rPr>
      <t>3</t>
    </r>
  </si>
  <si>
    <t>Bevölkerung 2023</t>
  </si>
  <si>
    <t>© Statistisches Amt für Hamburg und Schleswig-Holstein, Hamburg 2024
Auszugsweise Vervielfältigung und Verbreitung mit Quellenangabe gestattet.</t>
  </si>
  <si>
    <t>Bevölkerungsstand und -struktur am 31.12.2023</t>
  </si>
  <si>
    <t>Altersstruktur der Bevölkerung am 31.12.2023</t>
  </si>
  <si>
    <t>Natürliche Bevölkerungsbewegung im Jahr 2023</t>
  </si>
  <si>
    <t>Räumliche Bevölkerungsbewegung (Wanderungen) im Jahr 2023</t>
  </si>
  <si>
    <t>1. Bevölkerungsstand und -struktur am 31.12.2023</t>
  </si>
  <si>
    <t>Bevölkerung am 31.12.2023 nach Nationalität</t>
  </si>
  <si>
    <t>Bevölkerungsdichte am 31.12.2023</t>
  </si>
  <si>
    <t>Zum Vergleich 2022</t>
  </si>
  <si>
    <t>2. Altersstruktur der Bevölkerung am 31.12.2023</t>
  </si>
  <si>
    <t>Bevölkerungsanteile am 31.12.2023 nach Altersgruppen in %</t>
  </si>
  <si>
    <t>Durchschnittsalter am 31.12.2023</t>
  </si>
  <si>
    <t>98052#'BEV-011-1'</t>
  </si>
  <si>
    <t>138#12611SKJ01</t>
  </si>
  <si>
    <t>TB_LIS_QE14</t>
  </si>
  <si>
    <t>94#12612SGM01</t>
  </si>
  <si>
    <t>125#12613SGM01</t>
  </si>
  <si>
    <t>3. Natürliche Bevölkerungsbewegung im Jahr 2023</t>
  </si>
  <si>
    <t>Überschuss der Geborenen (+) bzw. Gestorbenen (-) je 1 000 Einw. im Jahr 2023</t>
  </si>
  <si>
    <t>Geburtenziffer (Kinderzahl je Frau) im Jahr 2023</t>
  </si>
  <si>
    <r>
      <t>je 1 000 Einw.</t>
    </r>
    <r>
      <rPr>
        <vertAlign val="superscript"/>
        <sz val="8"/>
        <color theme="1"/>
        <rFont val="Arial"/>
        <family val="2"/>
      </rPr>
      <t>2</t>
    </r>
  </si>
  <si>
    <t>Auf Basis des Zensus 2011</t>
  </si>
  <si>
    <t>4. Räumliche Bevölkerungsbewegung (Wanderungen) im Jahr 2023</t>
  </si>
  <si>
    <t>Wanderungssaldo je 1 000 Einw. im Jahr 2023</t>
  </si>
  <si>
    <t>Herausgegeben am: 16. Juli 2024</t>
  </si>
  <si>
    <t>Ausländer:innen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</si>
</sst>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&quot;  &quot;;\-###\ ###\ ##0&quot;  &quot;;&quot;-  &quot;"/>
    <numFmt numFmtId="166" formatCode="###\ ##0.0&quot;  &quot;;\-###\ ##0.0&quot;  &quot;;&quot;-  &quot;"/>
    <numFmt numFmtId="167" formatCode="###,###,###,###;\-###,###,###,###"/>
    <numFmt numFmtId="168" formatCode="_-* #,##0.00\ [$€]_-;\-* #,##0.00\ [$€]_-;_-* &quot;-&quot;??\ [$€]_-;_-@_-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\ ###\ ##0&quot; Tsd&quot;"/>
    <numFmt numFmtId="177" formatCode="0\ &quot;%&quot;"/>
    <numFmt numFmtId="178" formatCode="#\ ###\ ##0&quot; TDM&quot;"/>
    <numFmt numFmtId="179" formatCode="#\ ###\ ##0&quot; TEuro&quot;"/>
    <numFmt numFmtId="180" formatCode="#\ ##0\ ##0\ "/>
    <numFmt numFmtId="181" formatCode="\ ??0.0\ \ ;\ * \–??0.0\ \ ;\ * \–\ \ ;\ * @\ \ "/>
    <numFmt numFmtId="182" formatCode="###\ ###\ ###__"/>
    <numFmt numFmtId="183" formatCode="###\ ###__"/>
    <numFmt numFmtId="184" formatCode="###\ ##0.0__"/>
    <numFmt numFmtId="185" formatCode="###\ ###\ ##0.0__"/>
    <numFmt numFmtId="186" formatCode="_(&quot;$&quot;* #,##0.00_);_(&quot;$&quot;* \(#,##0.00\);_(&quot;$&quot;* &quot;-&quot;??_);_(@_)"/>
    <numFmt numFmtId="187" formatCode="\ \ 0.00\ \ "/>
    <numFmt numFmtId="188" formatCode="\ \ 0.0\ \ "/>
    <numFmt numFmtId="189" formatCode="###\ ###\ ##0.0&quot;  &quot;;\-###\ ###\ ##0.0&quot;  &quot;;&quot;–  &quot;"/>
    <numFmt numFmtId="190" formatCode="###\ ###\ ##0&quot;  &quot;;\-###\ ###\ ##0&quot;  &quot;;&quot;–  &quot;"/>
    <numFmt numFmtId="191" formatCode="###,###,###,###.0;\-###,###,###,###.0"/>
    <numFmt numFmtId="192" formatCode="0.0_ ;\-0.0\ "/>
    <numFmt numFmtId="193" formatCode="0.0"/>
  </numFmts>
  <fonts count="10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30"/>
      <color theme="1"/>
      <name val="Arial"/>
      <family val="2"/>
    </font>
    <font>
      <u/>
      <sz val="10"/>
      <color theme="10"/>
      <name val="Arial"/>
      <family val="2"/>
    </font>
    <font>
      <sz val="11"/>
      <name val="MetaNormalLF-Roman"/>
      <family val="2"/>
    </font>
    <font>
      <sz val="11"/>
      <name val="MetaNormalLF-Roman"/>
    </font>
    <font>
      <vertAlign val="superscript"/>
      <sz val="8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/>
      <bottom style="thin">
        <color rgb="FF224169"/>
      </bottom>
      <diagonal/>
    </border>
    <border>
      <left/>
      <right style="thin">
        <color rgb="FF1E4B7D"/>
      </right>
      <top/>
      <bottom style="thin">
        <color rgb="FF224169"/>
      </bottom>
      <diagonal/>
    </border>
  </borders>
  <cellStyleXfs count="1708">
    <xf numFmtId="0" fontId="0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4" applyNumberFormat="0" applyAlignment="0" applyProtection="0"/>
    <xf numFmtId="0" fontId="27" fillId="7" borderId="5" applyNumberFormat="0" applyAlignment="0" applyProtection="0"/>
    <xf numFmtId="0" fontId="28" fillId="7" borderId="4" applyNumberFormat="0" applyAlignment="0" applyProtection="0"/>
    <xf numFmtId="0" fontId="29" fillId="0" borderId="6" applyNumberFormat="0" applyFill="0" applyAlignment="0" applyProtection="0"/>
    <xf numFmtId="0" fontId="30" fillId="8" borderId="7" applyNumberFormat="0" applyAlignment="0" applyProtection="0"/>
    <xf numFmtId="0" fontId="19" fillId="9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4" fillId="0" borderId="0"/>
    <xf numFmtId="0" fontId="3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4" applyNumberFormat="0" applyAlignment="0" applyProtection="0"/>
    <xf numFmtId="0" fontId="45" fillId="7" borderId="5" applyNumberFormat="0" applyAlignment="0" applyProtection="0"/>
    <xf numFmtId="0" fontId="46" fillId="7" borderId="4" applyNumberFormat="0" applyAlignment="0" applyProtection="0"/>
    <xf numFmtId="0" fontId="47" fillId="0" borderId="6" applyNumberFormat="0" applyFill="0" applyAlignment="0" applyProtection="0"/>
    <xf numFmtId="0" fontId="48" fillId="8" borderId="7" applyNumberFormat="0" applyAlignment="0" applyProtection="0"/>
    <xf numFmtId="0" fontId="49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5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5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1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82" fillId="71" borderId="36">
      <alignment horizontal="center" vertical="center" wrapText="1"/>
    </xf>
    <xf numFmtId="0" fontId="81" fillId="75" borderId="0">
      <alignment horizontal="center" wrapText="1"/>
    </xf>
    <xf numFmtId="0" fontId="59" fillId="43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44" borderId="0" applyNumberFormat="0" applyBorder="0" applyAlignment="0" applyProtection="0"/>
    <xf numFmtId="0" fontId="3" fillId="0" borderId="0"/>
    <xf numFmtId="0" fontId="60" fillId="55" borderId="0" applyNumberFormat="0" applyBorder="0" applyAlignment="0" applyProtection="0"/>
    <xf numFmtId="0" fontId="8" fillId="71" borderId="0" applyFont="0" applyAlignment="0"/>
    <xf numFmtId="0" fontId="5" fillId="41" borderId="24">
      <alignment horizontal="centerContinuous" wrapText="1"/>
    </xf>
    <xf numFmtId="0" fontId="59" fillId="44" borderId="0" applyNumberFormat="0" applyBorder="0" applyAlignment="0" applyProtection="0"/>
    <xf numFmtId="172" fontId="5" fillId="0" borderId="0" applyFont="0" applyFill="0" applyBorder="0" applyAlignment="0" applyProtection="0"/>
    <xf numFmtId="0" fontId="3" fillId="0" borderId="0"/>
    <xf numFmtId="0" fontId="9" fillId="69" borderId="0">
      <alignment horizontal="center"/>
    </xf>
    <xf numFmtId="0" fontId="4" fillId="0" borderId="0"/>
    <xf numFmtId="0" fontId="58" fillId="43" borderId="0" applyNumberFormat="0" applyBorder="0" applyAlignment="0" applyProtection="0"/>
    <xf numFmtId="0" fontId="61" fillId="59" borderId="0" applyNumberFormat="0" applyBorder="0" applyAlignment="0" applyProtection="0"/>
    <xf numFmtId="0" fontId="69" fillId="41" borderId="0">
      <alignment horizontal="right"/>
    </xf>
    <xf numFmtId="177" fontId="77" fillId="0" borderId="24">
      <alignment horizontal="center" vertical="center"/>
      <protection locked="0"/>
    </xf>
    <xf numFmtId="0" fontId="59" fillId="53" borderId="0" applyNumberFormat="0" applyBorder="0" applyAlignment="0" applyProtection="0"/>
    <xf numFmtId="0" fontId="70" fillId="41" borderId="0">
      <alignment horizontal="center"/>
    </xf>
    <xf numFmtId="0" fontId="3" fillId="0" borderId="0"/>
    <xf numFmtId="0" fontId="80" fillId="48" borderId="0" applyNumberFormat="0" applyBorder="0" applyAlignment="0" applyProtection="0"/>
    <xf numFmtId="0" fontId="3" fillId="0" borderId="0"/>
    <xf numFmtId="0" fontId="56" fillId="0" borderId="0">
      <alignment vertical="top"/>
    </xf>
    <xf numFmtId="0" fontId="61" fillId="55" borderId="0" applyNumberFormat="0" applyBorder="0" applyAlignment="0" applyProtection="0"/>
    <xf numFmtId="0" fontId="8" fillId="0" borderId="0"/>
    <xf numFmtId="164" fontId="73" fillId="41" borderId="0" applyBorder="0">
      <alignment horizontal="right" vertical="center"/>
      <protection locked="0"/>
    </xf>
    <xf numFmtId="0" fontId="58" fillId="45" borderId="0" applyNumberFormat="0" applyBorder="0" applyAlignment="0" applyProtection="0"/>
    <xf numFmtId="171" fontId="52" fillId="0" borderId="0">
      <alignment horizontal="right"/>
    </xf>
    <xf numFmtId="0" fontId="3" fillId="0" borderId="0"/>
    <xf numFmtId="0" fontId="79" fillId="71" borderId="0">
      <alignment horizontal="left" vertical="center" wrapText="1"/>
    </xf>
    <xf numFmtId="0" fontId="3" fillId="0" borderId="0"/>
    <xf numFmtId="0" fontId="58" fillId="46" borderId="0" applyNumberFormat="0" applyBorder="0" applyAlignment="0" applyProtection="0"/>
    <xf numFmtId="0" fontId="61" fillId="58" borderId="0" applyNumberFormat="0" applyBorder="0" applyAlignment="0" applyProtection="0"/>
    <xf numFmtId="0" fontId="8" fillId="41" borderId="24"/>
    <xf numFmtId="176" fontId="55" fillId="41" borderId="0">
      <alignment horizontal="center" vertical="center"/>
      <protection hidden="1"/>
    </xf>
    <xf numFmtId="0" fontId="59" fillId="49" borderId="0" applyNumberFormat="0" applyBorder="0" applyAlignment="0" applyProtection="0"/>
    <xf numFmtId="0" fontId="5" fillId="69" borderId="0">
      <alignment horizontal="center" wrapText="1"/>
    </xf>
    <xf numFmtId="0" fontId="3" fillId="0" borderId="0"/>
    <xf numFmtId="0" fontId="67" fillId="74" borderId="0">
      <alignment horizontal="right" vertical="top" wrapText="1"/>
    </xf>
    <xf numFmtId="0" fontId="3" fillId="0" borderId="0"/>
    <xf numFmtId="0" fontId="60" fillId="55" borderId="0" applyNumberFormat="0" applyBorder="0" applyAlignment="0" applyProtection="0"/>
    <xf numFmtId="0" fontId="8" fillId="41" borderId="25"/>
    <xf numFmtId="175" fontId="5" fillId="0" borderId="0" applyFont="0" applyFill="0" applyBorder="0" applyAlignment="0" applyProtection="0"/>
    <xf numFmtId="0" fontId="59" fillId="50" borderId="0" applyNumberFormat="0" applyBorder="0" applyAlignment="0" applyProtection="0"/>
    <xf numFmtId="0" fontId="5" fillId="0" borderId="0" applyNumberFormat="0" applyAlignment="0">
      <alignment horizontal="centerContinuous"/>
    </xf>
    <xf numFmtId="0" fontId="87" fillId="74" borderId="27">
      <alignment horizontal="left" vertical="top" wrapText="1"/>
    </xf>
    <xf numFmtId="179" fontId="77" fillId="0" borderId="24">
      <alignment horizontal="center" vertical="center"/>
      <protection locked="0"/>
    </xf>
    <xf numFmtId="0" fontId="3" fillId="0" borderId="0"/>
    <xf numFmtId="0" fontId="3" fillId="0" borderId="0"/>
    <xf numFmtId="0" fontId="61" fillId="60" borderId="0" applyNumberFormat="0" applyBorder="0" applyAlignment="0" applyProtection="0"/>
    <xf numFmtId="0" fontId="3" fillId="9" borderId="8" applyNumberFormat="0" applyFont="0" applyAlignment="0" applyProtection="0"/>
    <xf numFmtId="0" fontId="76" fillId="70" borderId="33">
      <protection locked="0"/>
    </xf>
    <xf numFmtId="0" fontId="58" fillId="44" borderId="0" applyNumberFormat="0" applyBorder="0" applyAlignment="0" applyProtection="0"/>
    <xf numFmtId="0" fontId="67" fillId="68" borderId="34">
      <alignment horizontal="right" vertical="top" wrapText="1"/>
    </xf>
    <xf numFmtId="0" fontId="3" fillId="0" borderId="0"/>
    <xf numFmtId="0" fontId="5" fillId="72" borderId="0" applyNumberFormat="0" applyFont="0" applyBorder="0" applyAlignment="0"/>
    <xf numFmtId="0" fontId="3" fillId="0" borderId="0"/>
    <xf numFmtId="168" fontId="52" fillId="0" borderId="0" applyFont="0" applyFill="0" applyBorder="0" applyAlignment="0" applyProtection="0"/>
    <xf numFmtId="0" fontId="61" fillId="54" borderId="0" applyNumberFormat="0" applyBorder="0" applyAlignment="0" applyProtection="0"/>
    <xf numFmtId="0" fontId="83" fillId="52" borderId="0" applyNumberFormat="0" applyBorder="0" applyAlignment="0" applyProtection="0"/>
    <xf numFmtId="0" fontId="72" fillId="65" borderId="0" applyNumberFormat="0" applyBorder="0" applyAlignment="0">
      <alignment horizontal="right"/>
    </xf>
    <xf numFmtId="0" fontId="58" fillId="44" borderId="0" applyNumberFormat="0" applyBorder="0" applyAlignment="0" applyProtection="0"/>
    <xf numFmtId="170" fontId="52" fillId="0" borderId="0">
      <alignment horizontal="right"/>
    </xf>
    <xf numFmtId="0" fontId="3" fillId="0" borderId="0"/>
    <xf numFmtId="0" fontId="5" fillId="70" borderId="24" applyNumberFormat="0" applyFont="0" applyAlignment="0">
      <protection locked="0"/>
    </xf>
    <xf numFmtId="0" fontId="3" fillId="0" borderId="0"/>
    <xf numFmtId="0" fontId="58" fillId="45" borderId="0" applyNumberFormat="0" applyBorder="0" applyAlignment="0" applyProtection="0"/>
    <xf numFmtId="0" fontId="61" fillId="63" borderId="0" applyNumberFormat="0" applyBorder="0" applyAlignment="0" applyProtection="0"/>
    <xf numFmtId="181" fontId="52" fillId="0" borderId="0">
      <alignment horizontal="right"/>
    </xf>
    <xf numFmtId="168" fontId="52" fillId="0" borderId="0" applyFont="0" applyFill="0" applyBorder="0" applyAlignment="0" applyProtection="0"/>
    <xf numFmtId="0" fontId="59" fillId="55" borderId="0" applyNumberFormat="0" applyBorder="0" applyAlignment="0" applyProtection="0"/>
    <xf numFmtId="0" fontId="69" fillId="41" borderId="0">
      <alignment horizontal="center" vertical="center"/>
    </xf>
    <xf numFmtId="0" fontId="3" fillId="0" borderId="0"/>
    <xf numFmtId="1" fontId="73" fillId="41" borderId="0" applyBorder="0">
      <alignment horizontal="right" vertical="center"/>
      <protection locked="0"/>
    </xf>
    <xf numFmtId="0" fontId="3" fillId="0" borderId="0"/>
    <xf numFmtId="0" fontId="4" fillId="0" borderId="0"/>
    <xf numFmtId="0" fontId="60" fillId="56" borderId="0" applyNumberFormat="0" applyBorder="0" applyAlignment="0" applyProtection="0"/>
    <xf numFmtId="0" fontId="8" fillId="41" borderId="22"/>
    <xf numFmtId="173" fontId="5" fillId="0" borderId="0" applyFont="0" applyFill="0" applyBorder="0" applyAlignment="0" applyProtection="0"/>
    <xf numFmtId="0" fontId="59" fillId="48" borderId="0" applyNumberFormat="0" applyBorder="0" applyAlignment="0" applyProtection="0"/>
    <xf numFmtId="1" fontId="62" fillId="38" borderId="0">
      <alignment horizontal="center" vertical="center"/>
    </xf>
    <xf numFmtId="0" fontId="87" fillId="74" borderId="24">
      <alignment horizontal="left" vertical="top" wrapText="1"/>
    </xf>
    <xf numFmtId="176" fontId="77" fillId="0" borderId="24">
      <alignment horizontal="center" vertical="center"/>
      <protection locked="0"/>
    </xf>
    <xf numFmtId="0" fontId="3" fillId="0" borderId="0"/>
    <xf numFmtId="0" fontId="3" fillId="0" borderId="0"/>
    <xf numFmtId="0" fontId="61" fillId="58" borderId="0" applyNumberFormat="0" applyBorder="0" applyAlignment="0" applyProtection="0"/>
    <xf numFmtId="0" fontId="84" fillId="72" borderId="37" applyNumberFormat="0" applyFont="0" applyAlignment="0" applyProtection="0"/>
    <xf numFmtId="0" fontId="74" fillId="0" borderId="35" applyNumberFormat="0" applyFill="0" applyAlignment="0" applyProtection="0"/>
    <xf numFmtId="0" fontId="58" fillId="52" borderId="0" applyNumberFormat="0" applyBorder="0" applyAlignment="0" applyProtection="0"/>
    <xf numFmtId="0" fontId="66" fillId="66" borderId="32" applyNumberFormat="0" applyAlignment="0" applyProtection="0"/>
    <xf numFmtId="0" fontId="3" fillId="0" borderId="0"/>
    <xf numFmtId="0" fontId="56" fillId="41" borderId="0">
      <alignment horizontal="left"/>
    </xf>
    <xf numFmtId="0" fontId="3" fillId="0" borderId="0"/>
    <xf numFmtId="0" fontId="4" fillId="0" borderId="0"/>
    <xf numFmtId="0" fontId="60" fillId="44" borderId="0" applyNumberFormat="0" applyBorder="0" applyAlignment="0" applyProtection="0"/>
    <xf numFmtId="0" fontId="8" fillId="41" borderId="23">
      <alignment horizontal="center" wrapText="1"/>
    </xf>
    <xf numFmtId="0" fontId="34" fillId="70" borderId="24">
      <protection locked="0"/>
    </xf>
    <xf numFmtId="0" fontId="59" fillId="46" borderId="0" applyNumberFormat="0" applyBorder="0" applyAlignment="0" applyProtection="0"/>
    <xf numFmtId="169" fontId="64" fillId="65" borderId="30" applyFont="0" applyBorder="0" applyAlignment="0">
      <alignment horizontal="right"/>
    </xf>
    <xf numFmtId="0" fontId="87" fillId="74" borderId="26">
      <alignment horizontal="left" vertical="top"/>
    </xf>
    <xf numFmtId="0" fontId="55" fillId="41" borderId="24">
      <alignment horizontal="left"/>
    </xf>
    <xf numFmtId="0" fontId="3" fillId="0" borderId="0"/>
    <xf numFmtId="0" fontId="58" fillId="43" borderId="0" applyNumberFormat="0" applyBorder="0" applyAlignment="0" applyProtection="0"/>
    <xf numFmtId="0" fontId="61" fillId="61" borderId="0" applyNumberFormat="0" applyBorder="0" applyAlignment="0" applyProtection="0"/>
    <xf numFmtId="180" fontId="85" fillId="0" borderId="0"/>
    <xf numFmtId="0" fontId="5" fillId="70" borderId="24"/>
    <xf numFmtId="0" fontId="59" fillId="53" borderId="0" applyNumberFormat="0" applyBorder="0" applyAlignment="0" applyProtection="0"/>
    <xf numFmtId="0" fontId="8" fillId="0" borderId="24"/>
    <xf numFmtId="0" fontId="3" fillId="0" borderId="0"/>
    <xf numFmtId="0" fontId="5" fillId="73" borderId="24" applyNumberFormat="0" applyFont="0" applyBorder="0" applyAlignment="0"/>
    <xf numFmtId="0" fontId="3" fillId="0" borderId="0"/>
    <xf numFmtId="0" fontId="4" fillId="0" borderId="0"/>
    <xf numFmtId="0" fontId="60" fillId="48" borderId="0" applyNumberFormat="0" applyBorder="0" applyAlignment="0" applyProtection="0"/>
    <xf numFmtId="0" fontId="8" fillId="41" borderId="25"/>
    <xf numFmtId="174" fontId="5" fillId="0" borderId="0" applyFont="0" applyFill="0" applyBorder="0" applyAlignment="0" applyProtection="0"/>
    <xf numFmtId="0" fontId="59" fillId="49" borderId="0" applyNumberFormat="0" applyBorder="0" applyAlignment="0" applyProtection="0"/>
    <xf numFmtId="0" fontId="63" fillId="0" borderId="24">
      <alignment horizontal="center" vertical="center"/>
      <protection locked="0"/>
    </xf>
    <xf numFmtId="0" fontId="88" fillId="74" borderId="26">
      <alignment horizontal="left" vertical="top" wrapText="1"/>
    </xf>
    <xf numFmtId="178" fontId="77" fillId="0" borderId="24">
      <alignment horizontal="center" vertical="center"/>
      <protection locked="0"/>
    </xf>
    <xf numFmtId="0" fontId="3" fillId="0" borderId="0"/>
    <xf numFmtId="0" fontId="5" fillId="0" borderId="0"/>
    <xf numFmtId="0" fontId="61" fillId="59" borderId="0" applyNumberFormat="0" applyBorder="0" applyAlignment="0" applyProtection="0"/>
    <xf numFmtId="0" fontId="3" fillId="9" borderId="8" applyNumberFormat="0" applyFont="0" applyAlignment="0" applyProtection="0"/>
    <xf numFmtId="0" fontId="7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8" fillId="67" borderId="33"/>
    <xf numFmtId="0" fontId="3" fillId="0" borderId="0"/>
    <xf numFmtId="0" fontId="5" fillId="72" borderId="0" applyNumberFormat="0" applyFont="0" applyBorder="0" applyAlignment="0"/>
    <xf numFmtId="0" fontId="3" fillId="0" borderId="0"/>
    <xf numFmtId="0" fontId="5" fillId="0" borderId="0"/>
    <xf numFmtId="0" fontId="61" fillId="57" borderId="0" applyNumberFormat="0" applyBorder="0" applyAlignment="0" applyProtection="0"/>
    <xf numFmtId="172" fontId="5" fillId="0" borderId="0" applyFont="0" applyFill="0" applyBorder="0" applyAlignment="0" applyProtection="0"/>
    <xf numFmtId="0" fontId="71" fillId="46" borderId="32" applyNumberFormat="0" applyAlignment="0" applyProtection="0"/>
    <xf numFmtId="0" fontId="58" fillId="51" borderId="0" applyNumberFormat="0" applyBorder="0" applyAlignment="0" applyProtection="0"/>
    <xf numFmtId="0" fontId="65" fillId="66" borderId="31" applyNumberFormat="0" applyAlignment="0" applyProtection="0"/>
    <xf numFmtId="0" fontId="89" fillId="47" borderId="0" applyNumberFormat="0" applyBorder="0" applyAlignment="0" applyProtection="0"/>
    <xf numFmtId="0" fontId="5" fillId="70" borderId="24" applyNumberFormat="0" applyFont="0" applyAlignment="0">
      <protection locked="0"/>
    </xf>
    <xf numFmtId="0" fontId="3" fillId="0" borderId="0"/>
    <xf numFmtId="0" fontId="58" fillId="44" borderId="0" applyNumberFormat="0" applyBorder="0" applyAlignment="0" applyProtection="0"/>
    <xf numFmtId="0" fontId="61" fillId="62" borderId="0" applyNumberFormat="0" applyBorder="0" applyAlignment="0" applyProtection="0"/>
    <xf numFmtId="9" fontId="5" fillId="0" borderId="0" applyNumberFormat="0" applyFont="0" applyFill="0" applyBorder="0" applyAlignment="0" applyProtection="0"/>
    <xf numFmtId="0" fontId="5" fillId="41" borderId="0"/>
    <xf numFmtId="0" fontId="59" fillId="54" borderId="0" applyNumberFormat="0" applyBorder="0" applyAlignment="0" applyProtection="0"/>
    <xf numFmtId="0" fontId="68" fillId="41" borderId="0">
      <alignment horizontal="center"/>
    </xf>
    <xf numFmtId="0" fontId="3" fillId="0" borderId="0"/>
    <xf numFmtId="0" fontId="5" fillId="73" borderId="24" applyNumberFormat="0" applyFont="0" applyBorder="0" applyAlignment="0"/>
    <xf numFmtId="0" fontId="3" fillId="0" borderId="0"/>
    <xf numFmtId="0" fontId="5" fillId="0" borderId="0"/>
    <xf numFmtId="0" fontId="60" fillId="44" borderId="0" applyNumberFormat="0" applyBorder="0" applyAlignment="0" applyProtection="0"/>
    <xf numFmtId="0" fontId="8" fillId="41" borderId="28">
      <alignment wrapText="1"/>
    </xf>
    <xf numFmtId="43" fontId="5" fillId="0" borderId="0" applyFont="0" applyFill="0" applyBorder="0" applyAlignment="0" applyProtection="0"/>
    <xf numFmtId="0" fontId="59" fillId="47" borderId="0" applyNumberFormat="0" applyBorder="0" applyAlignment="0" applyProtection="0"/>
    <xf numFmtId="0" fontId="61" fillId="64" borderId="0" applyNumberFormat="0" applyBorder="0" applyAlignment="0" applyProtection="0"/>
    <xf numFmtId="0" fontId="86" fillId="75" borderId="0">
      <alignment horizontal="center"/>
    </xf>
    <xf numFmtId="164" fontId="78" fillId="40" borderId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7" fillId="42" borderId="38" applyFont="0" applyAlignment="0">
      <alignment horizontal="center" vertical="center" wrapText="1"/>
    </xf>
    <xf numFmtId="0" fontId="90" fillId="76" borderId="0"/>
    <xf numFmtId="0" fontId="90" fillId="76" borderId="0"/>
    <xf numFmtId="0" fontId="90" fillId="39" borderId="0"/>
    <xf numFmtId="182" fontId="90" fillId="39" borderId="0" applyFill="0" applyBorder="0" applyAlignment="0">
      <alignment horizontal="right"/>
    </xf>
    <xf numFmtId="183" fontId="90" fillId="39" borderId="0" applyFill="0" applyBorder="0" applyProtection="0">
      <alignment horizontal="right"/>
    </xf>
    <xf numFmtId="182" fontId="90" fillId="39" borderId="0" applyFill="0" applyBorder="0" applyProtection="0">
      <alignment horizontal="right"/>
    </xf>
    <xf numFmtId="183" fontId="90" fillId="39" borderId="0" applyFill="0" applyBorder="0" applyProtection="0">
      <alignment horizontal="right"/>
    </xf>
    <xf numFmtId="184" fontId="90" fillId="39" borderId="0" applyFill="0">
      <alignment horizontal="right"/>
    </xf>
    <xf numFmtId="185" fontId="90" fillId="39" borderId="0" applyFill="0" applyBorder="0" applyProtection="0">
      <alignment horizontal="right"/>
    </xf>
    <xf numFmtId="184" fontId="82" fillId="39" borderId="0" applyFill="0">
      <alignment horizontal="right"/>
    </xf>
    <xf numFmtId="0" fontId="68" fillId="41" borderId="0">
      <alignment horizontal="center"/>
    </xf>
    <xf numFmtId="0" fontId="82" fillId="71" borderId="0">
      <alignment horizontal="left" vertical="center"/>
    </xf>
    <xf numFmtId="0" fontId="82" fillId="77" borderId="0">
      <alignment horizontal="left" vertical="center"/>
    </xf>
    <xf numFmtId="0" fontId="82" fillId="78" borderId="0">
      <alignment horizontal="left" vertical="center"/>
    </xf>
    <xf numFmtId="0" fontId="82" fillId="39" borderId="0">
      <alignment horizontal="left" vertical="center"/>
    </xf>
    <xf numFmtId="49" fontId="90" fillId="79" borderId="39" applyBorder="0" applyAlignment="0">
      <alignment horizontal="center" vertical="center" wrapText="1"/>
    </xf>
    <xf numFmtId="0" fontId="37" fillId="41" borderId="0"/>
    <xf numFmtId="0" fontId="90" fillId="76" borderId="40">
      <alignment horizontal="center"/>
    </xf>
    <xf numFmtId="0" fontId="90" fillId="76" borderId="40">
      <alignment horizontal="center"/>
    </xf>
    <xf numFmtId="0" fontId="90" fillId="39" borderId="40">
      <alignment horizontal="center"/>
    </xf>
    <xf numFmtId="169" fontId="72" fillId="65" borderId="0" applyFont="0" applyBorder="0" applyAlignment="0">
      <alignment horizontal="right"/>
    </xf>
    <xf numFmtId="49" fontId="91" fillId="65" borderId="0" applyFont="0" applyFill="0" applyBorder="0" applyAlignment="0" applyProtection="0">
      <alignment horizontal="right"/>
    </xf>
    <xf numFmtId="0" fontId="92" fillId="0" borderId="41" applyNumberFormat="0" applyFill="0" applyAlignment="0" applyProtection="0"/>
    <xf numFmtId="0" fontId="93" fillId="0" borderId="42" applyNumberFormat="0" applyFill="0" applyAlignment="0" applyProtection="0"/>
    <xf numFmtId="0" fontId="94" fillId="0" borderId="43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96" fillId="71" borderId="36">
      <alignment horizontal="center" vertical="center" wrapText="1"/>
    </xf>
    <xf numFmtId="0" fontId="90" fillId="78" borderId="0">
      <alignment horizontal="center"/>
    </xf>
    <xf numFmtId="0" fontId="97" fillId="0" borderId="44" applyNumberFormat="0" applyFill="0" applyAlignment="0" applyProtection="0"/>
    <xf numFmtId="0" fontId="98" fillId="0" borderId="0"/>
    <xf numFmtId="186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9" fontId="73" fillId="41" borderId="0" applyBorder="0" applyAlignment="0">
      <alignment horizontal="right"/>
      <protection locked="0"/>
    </xf>
    <xf numFmtId="49" fontId="62" fillId="38" borderId="0">
      <alignment horizontal="left" vertical="center"/>
    </xf>
    <xf numFmtId="49" fontId="77" fillId="0" borderId="24">
      <alignment horizontal="left" vertical="center"/>
      <protection locked="0"/>
    </xf>
    <xf numFmtId="187" fontId="85" fillId="0" borderId="29">
      <alignment horizontal="right"/>
    </xf>
    <xf numFmtId="188" fontId="85" fillId="0" borderId="29">
      <alignment horizontal="left"/>
    </xf>
    <xf numFmtId="0" fontId="99" fillId="80" borderId="45" applyNumberFormat="0" applyAlignment="0" applyProtection="0"/>
    <xf numFmtId="0" fontId="90" fillId="78" borderId="0">
      <alignment horizontal="center"/>
    </xf>
    <xf numFmtId="0" fontId="19" fillId="0" borderId="0"/>
    <xf numFmtId="0" fontId="3" fillId="0" borderId="0"/>
    <xf numFmtId="0" fontId="102" fillId="0" borderId="0" applyNumberFormat="0" applyFill="0" applyBorder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9" borderId="8" applyNumberFormat="0" applyFont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 applyFill="0" applyAlignment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0" fillId="0" borderId="0" xfId="0" applyNumberFormat="1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8" fillId="34" borderId="10" xfId="0" quotePrefix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 indent="2"/>
    </xf>
    <xf numFmtId="0" fontId="13" fillId="0" borderId="0" xfId="0" applyFont="1"/>
    <xf numFmtId="0" fontId="8" fillId="0" borderId="14" xfId="0" applyFont="1" applyBorder="1"/>
    <xf numFmtId="165" fontId="13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left" indent="1"/>
    </xf>
    <xf numFmtId="0" fontId="13" fillId="0" borderId="14" xfId="0" applyFont="1" applyBorder="1"/>
    <xf numFmtId="0" fontId="8" fillId="34" borderId="1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12" fillId="37" borderId="0" xfId="0" quotePrefix="1" applyFont="1" applyFill="1"/>
    <xf numFmtId="0" fontId="8" fillId="36" borderId="0" xfId="0" applyFont="1" applyFill="1" applyAlignment="1">
      <alignment horizontal="center" vertical="center"/>
    </xf>
    <xf numFmtId="0" fontId="12" fillId="37" borderId="0" xfId="0" applyFont="1" applyFill="1"/>
    <xf numFmtId="0" fontId="12" fillId="37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8" fillId="2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0" xfId="0" quotePrefix="1" applyFont="1" applyFill="1"/>
    <xf numFmtId="0" fontId="12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 applyAlignment="1">
      <alignment wrapText="1"/>
    </xf>
    <xf numFmtId="0" fontId="53" fillId="0" borderId="14" xfId="0" applyFont="1" applyBorder="1" applyAlignment="1">
      <alignment horizontal="left" indent="1"/>
    </xf>
    <xf numFmtId="0" fontId="0" fillId="0" borderId="0" xfId="0"/>
    <xf numFmtId="0" fontId="12" fillId="0" borderId="0" xfId="0" applyFont="1"/>
    <xf numFmtId="0" fontId="8" fillId="34" borderId="10" xfId="0" quotePrefix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 indent="2"/>
    </xf>
    <xf numFmtId="0" fontId="13" fillId="0" borderId="14" xfId="0" applyFont="1" applyBorder="1"/>
    <xf numFmtId="0" fontId="0" fillId="0" borderId="0" xfId="0"/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/>
    <xf numFmtId="0" fontId="0" fillId="0" borderId="0" xfId="0" applyFill="1"/>
    <xf numFmtId="0" fontId="8" fillId="0" borderId="14" xfId="0" applyFont="1" applyBorder="1"/>
    <xf numFmtId="0" fontId="13" fillId="0" borderId="0" xfId="0" applyFont="1" applyBorder="1"/>
    <xf numFmtId="0" fontId="13" fillId="0" borderId="16" xfId="0" applyFont="1" applyBorder="1" applyAlignment="1">
      <alignment horizontal="left" vertical="top" wrapText="1" indent="2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6" fontId="36" fillId="0" borderId="12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89" fontId="36" fillId="0" borderId="0" xfId="0" applyNumberFormat="1" applyFont="1" applyAlignment="1">
      <alignment horizontal="right"/>
    </xf>
    <xf numFmtId="189" fontId="36" fillId="0" borderId="0" xfId="0" applyNumberFormat="1" applyFont="1" applyBorder="1" applyAlignment="1">
      <alignment horizontal="right"/>
    </xf>
    <xf numFmtId="189" fontId="36" fillId="0" borderId="12" xfId="0" applyNumberFormat="1" applyFont="1" applyBorder="1" applyAlignment="1">
      <alignment horizontal="right"/>
    </xf>
    <xf numFmtId="190" fontId="13" fillId="0" borderId="0" xfId="0" applyNumberFormat="1" applyFont="1" applyAlignment="1">
      <alignment horizontal="right"/>
    </xf>
    <xf numFmtId="189" fontId="13" fillId="0" borderId="0" xfId="0" applyNumberFormat="1" applyFont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8" fillId="71" borderId="0" xfId="0" applyFont="1" applyFill="1" applyAlignment="1">
      <alignment horizontal="center" vertical="center"/>
    </xf>
    <xf numFmtId="190" fontId="36" fillId="0" borderId="0" xfId="0" applyNumberFormat="1" applyFont="1" applyAlignment="1">
      <alignment horizontal="right"/>
    </xf>
    <xf numFmtId="190" fontId="36" fillId="0" borderId="12" xfId="0" applyNumberFormat="1" applyFont="1" applyBorder="1" applyAlignment="1">
      <alignment horizontal="right"/>
    </xf>
    <xf numFmtId="190" fontId="36" fillId="0" borderId="0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indent="1"/>
    </xf>
    <xf numFmtId="0" fontId="37" fillId="0" borderId="15" xfId="0" applyFont="1" applyBorder="1" applyAlignment="1">
      <alignment horizontal="left" wrapText="1" indent="1"/>
    </xf>
    <xf numFmtId="0" fontId="5" fillId="0" borderId="0" xfId="0" applyFont="1" applyFill="1"/>
    <xf numFmtId="190" fontId="13" fillId="0" borderId="0" xfId="0" applyNumberFormat="1" applyFont="1" applyBorder="1" applyAlignment="1">
      <alignment horizontal="right"/>
    </xf>
    <xf numFmtId="189" fontId="8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 vertical="center" wrapText="1"/>
    </xf>
    <xf numFmtId="0" fontId="36" fillId="0" borderId="0" xfId="0" applyFont="1"/>
    <xf numFmtId="0" fontId="10" fillId="0" borderId="0" xfId="0" applyFont="1" applyBorder="1"/>
    <xf numFmtId="0" fontId="0" fillId="0" borderId="0" xfId="0"/>
    <xf numFmtId="0" fontId="13" fillId="0" borderId="0" xfId="0" applyFont="1"/>
    <xf numFmtId="0" fontId="9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14" fillId="0" borderId="0" xfId="0" quotePrefix="1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/>
    <xf numFmtId="0" fontId="15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left" vertical="center"/>
    </xf>
    <xf numFmtId="49" fontId="0" fillId="35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36" borderId="0" xfId="0" applyFill="1"/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/>
    <xf numFmtId="190" fontId="13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02" fillId="0" borderId="0" xfId="703" applyAlignment="1">
      <alignment horizontal="left"/>
    </xf>
    <xf numFmtId="0" fontId="8" fillId="34" borderId="10" xfId="0" quotePrefix="1" applyFont="1" applyFill="1" applyBorder="1" applyAlignment="1">
      <alignment horizontal="center" vertical="center" wrapText="1"/>
    </xf>
    <xf numFmtId="0" fontId="8" fillId="34" borderId="11" xfId="0" quotePrefix="1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8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/>
    <xf numFmtId="190" fontId="13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/>
    </xf>
    <xf numFmtId="0" fontId="8" fillId="2" borderId="0" xfId="0" quotePrefix="1" applyFont="1" applyFill="1" applyAlignment="1">
      <alignment horizontal="center" vertical="center"/>
    </xf>
    <xf numFmtId="190" fontId="8" fillId="0" borderId="0" xfId="0" applyNumberFormat="1" applyFont="1" applyBorder="1" applyAlignment="1">
      <alignment horizontal="right"/>
    </xf>
    <xf numFmtId="167" fontId="2" fillId="0" borderId="0" xfId="1683" applyNumberFormat="1"/>
    <xf numFmtId="191" fontId="2" fillId="0" borderId="0" xfId="1683" applyNumberFormat="1"/>
    <xf numFmtId="192" fontId="13" fillId="0" borderId="0" xfId="0" applyNumberFormat="1" applyFont="1" applyFill="1" applyAlignment="1">
      <alignment horizontal="right"/>
    </xf>
    <xf numFmtId="0" fontId="0" fillId="0" borderId="0" xfId="0" applyFont="1"/>
    <xf numFmtId="0" fontId="13" fillId="34" borderId="11" xfId="0" quotePrefix="1" applyFont="1" applyFill="1" applyBorder="1" applyAlignment="1">
      <alignment horizontal="center" vertical="center" wrapText="1"/>
    </xf>
    <xf numFmtId="0" fontId="13" fillId="34" borderId="10" xfId="0" quotePrefix="1" applyFont="1" applyFill="1" applyBorder="1" applyAlignment="1">
      <alignment horizontal="center" vertical="center" wrapText="1"/>
    </xf>
    <xf numFmtId="193" fontId="0" fillId="0" borderId="0" xfId="0" applyNumberFormat="1" applyFill="1"/>
    <xf numFmtId="0" fontId="0" fillId="39" borderId="0" xfId="0" applyFill="1"/>
    <xf numFmtId="0" fontId="7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/>
    <xf numFmtId="0" fontId="16" fillId="0" borderId="0" xfId="0" applyFont="1" applyAlignment="1">
      <alignment horizontal="right" vertical="center"/>
    </xf>
    <xf numFmtId="0" fontId="16" fillId="0" borderId="0" xfId="0" applyFont="1" applyAlignment="1"/>
    <xf numFmtId="0" fontId="7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 vertical="center"/>
    </xf>
    <xf numFmtId="0" fontId="10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2" fillId="0" borderId="0" xfId="703" applyAlignment="1"/>
    <xf numFmtId="0" fontId="0" fillId="0" borderId="0" xfId="0" applyAlignment="1"/>
    <xf numFmtId="0" fontId="102" fillId="0" borderId="0" xfId="703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49" fontId="0" fillId="35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right"/>
    </xf>
    <xf numFmtId="49" fontId="12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34" borderId="13" xfId="0" applyFont="1" applyFill="1" applyBorder="1" applyAlignment="1">
      <alignment horizontal="left" vertical="center" wrapText="1" indent="1"/>
    </xf>
    <xf numFmtId="0" fontId="8" fillId="34" borderId="14" xfId="0" applyFont="1" applyFill="1" applyBorder="1" applyAlignment="1">
      <alignment horizontal="left" vertical="center" indent="1"/>
    </xf>
    <xf numFmtId="0" fontId="8" fillId="34" borderId="15" xfId="0" applyFont="1" applyFill="1" applyBorder="1" applyAlignment="1">
      <alignment horizontal="left" vertical="center" indent="1"/>
    </xf>
    <xf numFmtId="0" fontId="8" fillId="34" borderId="17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4" borderId="19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46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Font="1" applyBorder="1"/>
    <xf numFmtId="0" fontId="37" fillId="0" borderId="48" xfId="0" applyFont="1" applyBorder="1" applyAlignment="1">
      <alignment horizontal="left" wrapText="1" indent="1"/>
    </xf>
    <xf numFmtId="190" fontId="13" fillId="0" borderId="47" xfId="0" applyNumberFormat="1" applyFont="1" applyBorder="1" applyAlignment="1">
      <alignment horizontal="right"/>
    </xf>
    <xf numFmtId="190" fontId="36" fillId="0" borderId="47" xfId="0" applyNumberFormat="1" applyFont="1" applyBorder="1" applyAlignment="1">
      <alignment horizontal="right"/>
    </xf>
    <xf numFmtId="189" fontId="36" fillId="0" borderId="47" xfId="0" applyNumberFormat="1" applyFont="1" applyBorder="1" applyAlignment="1">
      <alignment horizontal="right"/>
    </xf>
  </cellXfs>
  <cellStyles count="1708">
    <cellStyle name="20 % - Akzent1" xfId="24" builtinId="30" hidden="1"/>
    <cellStyle name="20 % - Akzent1" xfId="82" builtinId="30" customBuiltin="1"/>
    <cellStyle name="20 % - Akzent1 2" xfId="420" xr:uid="{00000000-0005-0000-0000-000002000000}"/>
    <cellStyle name="20 % - Akzent1 3" xfId="950" xr:uid="{00000000-0005-0000-0000-000003000000}"/>
    <cellStyle name="20 % - Akzent1 3 2" xfId="1339" xr:uid="{00000000-0005-0000-0000-000004000000}"/>
    <cellStyle name="20 % - Akzent1 4" xfId="1127" xr:uid="{00000000-0005-0000-0000-000005000000}"/>
    <cellStyle name="20 % - Akzent1 5" xfId="741" xr:uid="{00000000-0005-0000-0000-000006000000}"/>
    <cellStyle name="20 % - Akzent2" xfId="28" builtinId="34" hidden="1"/>
    <cellStyle name="20 % - Akzent2" xfId="86" builtinId="34" customBuiltin="1"/>
    <cellStyle name="20 % - Akzent2 2" xfId="456" xr:uid="{00000000-0005-0000-0000-000009000000}"/>
    <cellStyle name="20 % - Akzent2 3" xfId="952" xr:uid="{00000000-0005-0000-0000-00000A000000}"/>
    <cellStyle name="20 % - Akzent2 3 2" xfId="1341" xr:uid="{00000000-0005-0000-0000-00000B000000}"/>
    <cellStyle name="20 % - Akzent2 4" xfId="1129" xr:uid="{00000000-0005-0000-0000-00000C000000}"/>
    <cellStyle name="20 % - Akzent2 5" xfId="743" xr:uid="{00000000-0005-0000-0000-00000D000000}"/>
    <cellStyle name="20 % - Akzent3" xfId="32" builtinId="38" hidden="1"/>
    <cellStyle name="20 % - Akzent3" xfId="90" builtinId="38" customBuiltin="1"/>
    <cellStyle name="20 % - Akzent3 2" xfId="384" xr:uid="{00000000-0005-0000-0000-000010000000}"/>
    <cellStyle name="20 % - Akzent3 3" xfId="954" xr:uid="{00000000-0005-0000-0000-000011000000}"/>
    <cellStyle name="20 % - Akzent3 3 2" xfId="1343" xr:uid="{00000000-0005-0000-0000-000012000000}"/>
    <cellStyle name="20 % - Akzent3 4" xfId="1131" xr:uid="{00000000-0005-0000-0000-000013000000}"/>
    <cellStyle name="20 % - Akzent3 5" xfId="745" xr:uid="{00000000-0005-0000-0000-000014000000}"/>
    <cellStyle name="20 % - Akzent4" xfId="36" builtinId="42" hidden="1"/>
    <cellStyle name="20 % - Akzent4" xfId="94" builtinId="42" customBuiltin="1"/>
    <cellStyle name="20 % - Akzent4 2" xfId="349" xr:uid="{00000000-0005-0000-0000-000017000000}"/>
    <cellStyle name="20 % - Akzent4 3" xfId="956" xr:uid="{00000000-0005-0000-0000-000018000000}"/>
    <cellStyle name="20 % - Akzent4 3 2" xfId="1345" xr:uid="{00000000-0005-0000-0000-000019000000}"/>
    <cellStyle name="20 % - Akzent4 4" xfId="1133" xr:uid="{00000000-0005-0000-0000-00001A000000}"/>
    <cellStyle name="20 % - Akzent4 5" xfId="747" xr:uid="{00000000-0005-0000-0000-00001B000000}"/>
    <cellStyle name="20 % - Akzent5" xfId="40" builtinId="46" hidden="1"/>
    <cellStyle name="20 % - Akzent5" xfId="98" builtinId="46" customBuiltin="1"/>
    <cellStyle name="20 % - Akzent5 2" xfId="331" xr:uid="{00000000-0005-0000-0000-00001E000000}"/>
    <cellStyle name="20 % - Akzent5 3" xfId="958" xr:uid="{00000000-0005-0000-0000-00001F000000}"/>
    <cellStyle name="20 % - Akzent5 3 2" xfId="1347" xr:uid="{00000000-0005-0000-0000-000020000000}"/>
    <cellStyle name="20 % - Akzent5 4" xfId="1135" xr:uid="{00000000-0005-0000-0000-000021000000}"/>
    <cellStyle name="20 % - Akzent5 5" xfId="749" xr:uid="{00000000-0005-0000-0000-000022000000}"/>
    <cellStyle name="20 % - Akzent6" xfId="44" builtinId="50" hidden="1"/>
    <cellStyle name="20 % - Akzent6" xfId="102" builtinId="50" customBuiltin="1"/>
    <cellStyle name="20 % - Akzent6 2" xfId="321" xr:uid="{00000000-0005-0000-0000-000025000000}"/>
    <cellStyle name="20 % - Akzent6 3" xfId="960" xr:uid="{00000000-0005-0000-0000-000026000000}"/>
    <cellStyle name="20 % - Akzent6 3 2" xfId="1349" xr:uid="{00000000-0005-0000-0000-000027000000}"/>
    <cellStyle name="20 % - Akzent6 4" xfId="1137" xr:uid="{00000000-0005-0000-0000-000028000000}"/>
    <cellStyle name="20 % - Akzent6 5" xfId="751" xr:uid="{00000000-0005-0000-0000-000029000000}"/>
    <cellStyle name="20% - Akzent1" xfId="326" xr:uid="{00000000-0005-0000-0000-00002A000000}"/>
    <cellStyle name="20% - Akzent2" xfId="469" xr:uid="{00000000-0005-0000-0000-00002B000000}"/>
    <cellStyle name="20% - Akzent3" xfId="397" xr:uid="{00000000-0005-0000-0000-00002C000000}"/>
    <cellStyle name="20% - Akzent4" xfId="433" xr:uid="{00000000-0005-0000-0000-00002D000000}"/>
    <cellStyle name="20% - Akzent5" xfId="361" xr:uid="{00000000-0005-0000-0000-00002E000000}"/>
    <cellStyle name="20% - Akzent6" xfId="415" xr:uid="{00000000-0005-0000-0000-00002F000000}"/>
    <cellStyle name="40 % - Akzent1" xfId="25" builtinId="31" hidden="1"/>
    <cellStyle name="40 % - Akzent1" xfId="83" builtinId="31" customBuiltin="1"/>
    <cellStyle name="40 % - Akzent1 2" xfId="451" xr:uid="{00000000-0005-0000-0000-000032000000}"/>
    <cellStyle name="40 % - Akzent1 3" xfId="951" xr:uid="{00000000-0005-0000-0000-000033000000}"/>
    <cellStyle name="40 % - Akzent1 3 2" xfId="1340" xr:uid="{00000000-0005-0000-0000-000034000000}"/>
    <cellStyle name="40 % - Akzent1 4" xfId="1128" xr:uid="{00000000-0005-0000-0000-000035000000}"/>
    <cellStyle name="40 % - Akzent1 5" xfId="742" xr:uid="{00000000-0005-0000-0000-000036000000}"/>
    <cellStyle name="40 % - Akzent2" xfId="29" builtinId="35" hidden="1"/>
    <cellStyle name="40 % - Akzent2" xfId="87" builtinId="35" customBuiltin="1"/>
    <cellStyle name="40 % - Akzent2 2" xfId="379" xr:uid="{00000000-0005-0000-0000-000039000000}"/>
    <cellStyle name="40 % - Akzent2 3" xfId="953" xr:uid="{00000000-0005-0000-0000-00003A000000}"/>
    <cellStyle name="40 % - Akzent2 3 2" xfId="1342" xr:uid="{00000000-0005-0000-0000-00003B000000}"/>
    <cellStyle name="40 % - Akzent2 4" xfId="1130" xr:uid="{00000000-0005-0000-0000-00003C000000}"/>
    <cellStyle name="40 % - Akzent2 5" xfId="744" xr:uid="{00000000-0005-0000-0000-00003D000000}"/>
    <cellStyle name="40 % - Akzent3" xfId="33" builtinId="39" hidden="1"/>
    <cellStyle name="40 % - Akzent3" xfId="91" builtinId="39" customBuiltin="1"/>
    <cellStyle name="40 % - Akzent3 2" xfId="344" xr:uid="{00000000-0005-0000-0000-000040000000}"/>
    <cellStyle name="40 % - Akzent3 3" xfId="955" xr:uid="{00000000-0005-0000-0000-000041000000}"/>
    <cellStyle name="40 % - Akzent3 3 2" xfId="1344" xr:uid="{00000000-0005-0000-0000-000042000000}"/>
    <cellStyle name="40 % - Akzent3 4" xfId="1132" xr:uid="{00000000-0005-0000-0000-000043000000}"/>
    <cellStyle name="40 % - Akzent3 5" xfId="746" xr:uid="{00000000-0005-0000-0000-000044000000}"/>
    <cellStyle name="40 % - Akzent4" xfId="37" builtinId="43" hidden="1"/>
    <cellStyle name="40 % - Akzent4" xfId="95" builtinId="43" customBuiltin="1"/>
    <cellStyle name="40 % - Akzent4 2" xfId="406" xr:uid="{00000000-0005-0000-0000-000047000000}"/>
    <cellStyle name="40 % - Akzent4 3" xfId="957" xr:uid="{00000000-0005-0000-0000-000048000000}"/>
    <cellStyle name="40 % - Akzent4 3 2" xfId="1346" xr:uid="{00000000-0005-0000-0000-000049000000}"/>
    <cellStyle name="40 % - Akzent4 4" xfId="1134" xr:uid="{00000000-0005-0000-0000-00004A000000}"/>
    <cellStyle name="40 % - Akzent4 5" xfId="748" xr:uid="{00000000-0005-0000-0000-00004B000000}"/>
    <cellStyle name="40 % - Akzent5" xfId="41" builtinId="47" hidden="1"/>
    <cellStyle name="40 % - Akzent5" xfId="99" builtinId="47" customBuiltin="1"/>
    <cellStyle name="40 % - Akzent5 2" xfId="442" xr:uid="{00000000-0005-0000-0000-00004E000000}"/>
    <cellStyle name="40 % - Akzent5 3" xfId="959" xr:uid="{00000000-0005-0000-0000-00004F000000}"/>
    <cellStyle name="40 % - Akzent5 3 2" xfId="1348" xr:uid="{00000000-0005-0000-0000-000050000000}"/>
    <cellStyle name="40 % - Akzent5 4" xfId="1136" xr:uid="{00000000-0005-0000-0000-000051000000}"/>
    <cellStyle name="40 % - Akzent5 5" xfId="750" xr:uid="{00000000-0005-0000-0000-000052000000}"/>
    <cellStyle name="40 % - Akzent6" xfId="45" builtinId="51" hidden="1"/>
    <cellStyle name="40 % - Akzent6" xfId="103" builtinId="51" customBuiltin="1"/>
    <cellStyle name="40 % - Akzent6 2" xfId="370" xr:uid="{00000000-0005-0000-0000-000055000000}"/>
    <cellStyle name="40 % - Akzent6 3" xfId="961" xr:uid="{00000000-0005-0000-0000-000056000000}"/>
    <cellStyle name="40 % - Akzent6 3 2" xfId="1350" xr:uid="{00000000-0005-0000-0000-000057000000}"/>
    <cellStyle name="40 % - Akzent6 4" xfId="1138" xr:uid="{00000000-0005-0000-0000-000058000000}"/>
    <cellStyle name="40 % - Akzent6 5" xfId="752" xr:uid="{00000000-0005-0000-0000-000059000000}"/>
    <cellStyle name="40% - Akzent1" xfId="424" xr:uid="{00000000-0005-0000-0000-00005A000000}"/>
    <cellStyle name="40% - Akzent2" xfId="460" xr:uid="{00000000-0005-0000-0000-00005B000000}"/>
    <cellStyle name="40% - Akzent3" xfId="388" xr:uid="{00000000-0005-0000-0000-00005C000000}"/>
    <cellStyle name="40% - Akzent4" xfId="353" xr:uid="{00000000-0005-0000-0000-00005D000000}"/>
    <cellStyle name="40% - Akzent5" xfId="335" xr:uid="{00000000-0005-0000-0000-00005E000000}"/>
    <cellStyle name="40% - Akzent6" xfId="287" xr:uid="{00000000-0005-0000-0000-00005F000000}"/>
    <cellStyle name="60 % - Akzent1" xfId="26" builtinId="32" hidden="1"/>
    <cellStyle name="60 % - Akzent1" xfId="84" builtinId="32" customBuiltin="1"/>
    <cellStyle name="60 % - Akzent1 2" xfId="323" xr:uid="{00000000-0005-0000-0000-000062000000}"/>
    <cellStyle name="60 % - Akzent2" xfId="30" builtinId="36" hidden="1"/>
    <cellStyle name="60 % - Akzent2" xfId="88" builtinId="36" customBuiltin="1"/>
    <cellStyle name="60 % - Akzent2 2" xfId="466" xr:uid="{00000000-0005-0000-0000-000065000000}"/>
    <cellStyle name="60 % - Akzent3" xfId="34" builtinId="40" hidden="1"/>
    <cellStyle name="60 % - Akzent3" xfId="92" builtinId="40" customBuiltin="1"/>
    <cellStyle name="60 % - Akzent3 2" xfId="394" xr:uid="{00000000-0005-0000-0000-000068000000}"/>
    <cellStyle name="60 % - Akzent4" xfId="38" builtinId="44" hidden="1"/>
    <cellStyle name="60 % - Akzent4" xfId="96" builtinId="44" customBuiltin="1"/>
    <cellStyle name="60 % - Akzent4 2" xfId="430" xr:uid="{00000000-0005-0000-0000-00006B000000}"/>
    <cellStyle name="60 % - Akzent5" xfId="42" builtinId="48" hidden="1"/>
    <cellStyle name="60 % - Akzent5" xfId="100" builtinId="48" customBuiltin="1"/>
    <cellStyle name="60 % - Akzent5 2" xfId="358" xr:uid="{00000000-0005-0000-0000-00006E000000}"/>
    <cellStyle name="60 % - Akzent6" xfId="46" builtinId="52" hidden="1"/>
    <cellStyle name="60 % - Akzent6" xfId="104" builtinId="52" customBuiltin="1"/>
    <cellStyle name="60 % - Akzent6 2" xfId="412" xr:uid="{00000000-0005-0000-0000-000071000000}"/>
    <cellStyle name="60% - Akzent1" xfId="448" xr:uid="{00000000-0005-0000-0000-000072000000}"/>
    <cellStyle name="60% - Akzent2" xfId="376" xr:uid="{00000000-0005-0000-0000-000073000000}"/>
    <cellStyle name="60% - Akzent3" xfId="341" xr:uid="{00000000-0005-0000-0000-000074000000}"/>
    <cellStyle name="60% - Akzent4" xfId="403" xr:uid="{00000000-0005-0000-0000-000075000000}"/>
    <cellStyle name="60% - Akzent5" xfId="439" xr:uid="{00000000-0005-0000-0000-000076000000}"/>
    <cellStyle name="60% - Akzent6" xfId="367" xr:uid="{00000000-0005-0000-0000-000077000000}"/>
    <cellStyle name="Akzent1" xfId="23" builtinId="29" hidden="1"/>
    <cellStyle name="Akzent1" xfId="81" builtinId="29" customBuiltin="1"/>
    <cellStyle name="Akzent1 2" xfId="421" xr:uid="{00000000-0005-0000-0000-00007A000000}"/>
    <cellStyle name="Akzent2" xfId="27" builtinId="33" hidden="1"/>
    <cellStyle name="Akzent2" xfId="85" builtinId="33" customBuiltin="1"/>
    <cellStyle name="Akzent2 2" xfId="457" xr:uid="{00000000-0005-0000-0000-00007D000000}"/>
    <cellStyle name="Akzent3" xfId="31" builtinId="37" hidden="1"/>
    <cellStyle name="Akzent3" xfId="89" builtinId="37" customBuiltin="1"/>
    <cellStyle name="Akzent3 2" xfId="385" xr:uid="{00000000-0005-0000-0000-000080000000}"/>
    <cellStyle name="Akzent4" xfId="35" builtinId="41" hidden="1"/>
    <cellStyle name="Akzent4" xfId="93" builtinId="41" customBuiltin="1"/>
    <cellStyle name="Akzent4 2" xfId="350" xr:uid="{00000000-0005-0000-0000-000083000000}"/>
    <cellStyle name="Akzent5" xfId="39" builtinId="45" hidden="1"/>
    <cellStyle name="Akzent5" xfId="97" builtinId="45" customBuiltin="1"/>
    <cellStyle name="Akzent5 2" xfId="332" xr:uid="{00000000-0005-0000-0000-000086000000}"/>
    <cellStyle name="Akzent6" xfId="43" builtinId="49" hidden="1"/>
    <cellStyle name="Akzent6" xfId="101" builtinId="49" customBuiltin="1"/>
    <cellStyle name="Akzent6 2" xfId="470" xr:uid="{00000000-0005-0000-0000-000089000000}"/>
    <cellStyle name="AllgAus" xfId="398" xr:uid="{00000000-0005-0000-0000-00008A000000}"/>
    <cellStyle name="AllgEin" xfId="434" xr:uid="{00000000-0005-0000-0000-00008B000000}"/>
    <cellStyle name="Arial, 10pt" xfId="49" xr:uid="{00000000-0005-0000-0000-00008C000000}"/>
    <cellStyle name="Arial, 10pt 10" xfId="754" xr:uid="{00000000-0005-0000-0000-00008D000000}"/>
    <cellStyle name="Arial, 10pt 2" xfId="131" xr:uid="{00000000-0005-0000-0000-00008E000000}"/>
    <cellStyle name="Arial, 10pt 2 2" xfId="150" xr:uid="{00000000-0005-0000-0000-00008F000000}"/>
    <cellStyle name="Arial, 10pt 2 2 2" xfId="188" xr:uid="{00000000-0005-0000-0000-000090000000}"/>
    <cellStyle name="Arial, 10pt 2 2 2 2" xfId="265" xr:uid="{00000000-0005-0000-0000-000091000000}"/>
    <cellStyle name="Arial, 10pt 2 2 2 2 2" xfId="1112" xr:uid="{00000000-0005-0000-0000-000092000000}"/>
    <cellStyle name="Arial, 10pt 2 2 2 2 2 2" xfId="1501" xr:uid="{00000000-0005-0000-0000-000093000000}"/>
    <cellStyle name="Arial, 10pt 2 2 2 2 3" xfId="1318" xr:uid="{00000000-0005-0000-0000-000094000000}"/>
    <cellStyle name="Arial, 10pt 2 2 2 2 4" xfId="1669" xr:uid="{00000000-0005-0000-0000-000095000000}"/>
    <cellStyle name="Arial, 10pt 2 2 2 2 5" xfId="915" xr:uid="{00000000-0005-0000-0000-000096000000}"/>
    <cellStyle name="Arial, 10pt 2 2 2 3" xfId="1036" xr:uid="{00000000-0005-0000-0000-000097000000}"/>
    <cellStyle name="Arial, 10pt 2 2 2 3 2" xfId="1425" xr:uid="{00000000-0005-0000-0000-000098000000}"/>
    <cellStyle name="Arial, 10pt 2 2 2 4" xfId="1242" xr:uid="{00000000-0005-0000-0000-000099000000}"/>
    <cellStyle name="Arial, 10pt 2 2 2 5" xfId="1593" xr:uid="{00000000-0005-0000-0000-00009A000000}"/>
    <cellStyle name="Arial, 10pt 2 2 2 6" xfId="838" xr:uid="{00000000-0005-0000-0000-00009B000000}"/>
    <cellStyle name="Arial, 10pt 2 2 3" xfId="227" xr:uid="{00000000-0005-0000-0000-00009C000000}"/>
    <cellStyle name="Arial, 10pt 2 2 3 2" xfId="1074" xr:uid="{00000000-0005-0000-0000-00009D000000}"/>
    <cellStyle name="Arial, 10pt 2 2 3 2 2" xfId="1463" xr:uid="{00000000-0005-0000-0000-00009E000000}"/>
    <cellStyle name="Arial, 10pt 2 2 3 3" xfId="1280" xr:uid="{00000000-0005-0000-0000-00009F000000}"/>
    <cellStyle name="Arial, 10pt 2 2 3 4" xfId="1631" xr:uid="{00000000-0005-0000-0000-0000A0000000}"/>
    <cellStyle name="Arial, 10pt 2 2 3 5" xfId="877" xr:uid="{00000000-0005-0000-0000-0000A1000000}"/>
    <cellStyle name="Arial, 10pt 2 2 4" xfId="998" xr:uid="{00000000-0005-0000-0000-0000A2000000}"/>
    <cellStyle name="Arial, 10pt 2 2 4 2" xfId="1387" xr:uid="{00000000-0005-0000-0000-0000A3000000}"/>
    <cellStyle name="Arial, 10pt 2 2 5" xfId="1204" xr:uid="{00000000-0005-0000-0000-0000A4000000}"/>
    <cellStyle name="Arial, 10pt 2 2 6" xfId="1555" xr:uid="{00000000-0005-0000-0000-0000A5000000}"/>
    <cellStyle name="Arial, 10pt 2 2 7" xfId="800" xr:uid="{00000000-0005-0000-0000-0000A6000000}"/>
    <cellStyle name="Arial, 10pt 2 3" xfId="169" xr:uid="{00000000-0005-0000-0000-0000A7000000}"/>
    <cellStyle name="Arial, 10pt 2 3 2" xfId="246" xr:uid="{00000000-0005-0000-0000-0000A8000000}"/>
    <cellStyle name="Arial, 10pt 2 3 2 2" xfId="1093" xr:uid="{00000000-0005-0000-0000-0000A9000000}"/>
    <cellStyle name="Arial, 10pt 2 3 2 2 2" xfId="1482" xr:uid="{00000000-0005-0000-0000-0000AA000000}"/>
    <cellStyle name="Arial, 10pt 2 3 2 3" xfId="1299" xr:uid="{00000000-0005-0000-0000-0000AB000000}"/>
    <cellStyle name="Arial, 10pt 2 3 2 4" xfId="1650" xr:uid="{00000000-0005-0000-0000-0000AC000000}"/>
    <cellStyle name="Arial, 10pt 2 3 2 5" xfId="896" xr:uid="{00000000-0005-0000-0000-0000AD000000}"/>
    <cellStyle name="Arial, 10pt 2 3 3" xfId="1017" xr:uid="{00000000-0005-0000-0000-0000AE000000}"/>
    <cellStyle name="Arial, 10pt 2 3 3 2" xfId="1406" xr:uid="{00000000-0005-0000-0000-0000AF000000}"/>
    <cellStyle name="Arial, 10pt 2 3 4" xfId="1223" xr:uid="{00000000-0005-0000-0000-0000B0000000}"/>
    <cellStyle name="Arial, 10pt 2 3 5" xfId="1574" xr:uid="{00000000-0005-0000-0000-0000B1000000}"/>
    <cellStyle name="Arial, 10pt 2 3 6" xfId="819" xr:uid="{00000000-0005-0000-0000-0000B2000000}"/>
    <cellStyle name="Arial, 10pt 2 4" xfId="208" xr:uid="{00000000-0005-0000-0000-0000B3000000}"/>
    <cellStyle name="Arial, 10pt 2 4 2" xfId="1055" xr:uid="{00000000-0005-0000-0000-0000B4000000}"/>
    <cellStyle name="Arial, 10pt 2 4 2 2" xfId="1444" xr:uid="{00000000-0005-0000-0000-0000B5000000}"/>
    <cellStyle name="Arial, 10pt 2 4 3" xfId="1261" xr:uid="{00000000-0005-0000-0000-0000B6000000}"/>
    <cellStyle name="Arial, 10pt 2 4 4" xfId="1612" xr:uid="{00000000-0005-0000-0000-0000B7000000}"/>
    <cellStyle name="Arial, 10pt 2 4 5" xfId="858" xr:uid="{00000000-0005-0000-0000-0000B8000000}"/>
    <cellStyle name="Arial, 10pt 2 5" xfId="979" xr:uid="{00000000-0005-0000-0000-0000B9000000}"/>
    <cellStyle name="Arial, 10pt 2 5 2" xfId="1368" xr:uid="{00000000-0005-0000-0000-0000BA000000}"/>
    <cellStyle name="Arial, 10pt 2 6" xfId="1185" xr:uid="{00000000-0005-0000-0000-0000BB000000}"/>
    <cellStyle name="Arial, 10pt 2 7" xfId="1536" xr:uid="{00000000-0005-0000-0000-0000BC000000}"/>
    <cellStyle name="Arial, 10pt 2 8" xfId="781" xr:uid="{00000000-0005-0000-0000-0000BD000000}"/>
    <cellStyle name="Arial, 10pt 3" xfId="140" xr:uid="{00000000-0005-0000-0000-0000BE000000}"/>
    <cellStyle name="Arial, 10pt 3 2" xfId="178" xr:uid="{00000000-0005-0000-0000-0000BF000000}"/>
    <cellStyle name="Arial, 10pt 3 2 2" xfId="255" xr:uid="{00000000-0005-0000-0000-0000C0000000}"/>
    <cellStyle name="Arial, 10pt 3 2 2 2" xfId="1102" xr:uid="{00000000-0005-0000-0000-0000C1000000}"/>
    <cellStyle name="Arial, 10pt 3 2 2 2 2" xfId="1491" xr:uid="{00000000-0005-0000-0000-0000C2000000}"/>
    <cellStyle name="Arial, 10pt 3 2 2 3" xfId="1308" xr:uid="{00000000-0005-0000-0000-0000C3000000}"/>
    <cellStyle name="Arial, 10pt 3 2 2 4" xfId="1659" xr:uid="{00000000-0005-0000-0000-0000C4000000}"/>
    <cellStyle name="Arial, 10pt 3 2 2 5" xfId="905" xr:uid="{00000000-0005-0000-0000-0000C5000000}"/>
    <cellStyle name="Arial, 10pt 3 2 3" xfId="1026" xr:uid="{00000000-0005-0000-0000-0000C6000000}"/>
    <cellStyle name="Arial, 10pt 3 2 3 2" xfId="1415" xr:uid="{00000000-0005-0000-0000-0000C7000000}"/>
    <cellStyle name="Arial, 10pt 3 2 4" xfId="1232" xr:uid="{00000000-0005-0000-0000-0000C8000000}"/>
    <cellStyle name="Arial, 10pt 3 2 5" xfId="1583" xr:uid="{00000000-0005-0000-0000-0000C9000000}"/>
    <cellStyle name="Arial, 10pt 3 2 6" xfId="828" xr:uid="{00000000-0005-0000-0000-0000CA000000}"/>
    <cellStyle name="Arial, 10pt 3 3" xfId="217" xr:uid="{00000000-0005-0000-0000-0000CB000000}"/>
    <cellStyle name="Arial, 10pt 3 3 2" xfId="1064" xr:uid="{00000000-0005-0000-0000-0000CC000000}"/>
    <cellStyle name="Arial, 10pt 3 3 2 2" xfId="1453" xr:uid="{00000000-0005-0000-0000-0000CD000000}"/>
    <cellStyle name="Arial, 10pt 3 3 3" xfId="1270" xr:uid="{00000000-0005-0000-0000-0000CE000000}"/>
    <cellStyle name="Arial, 10pt 3 3 4" xfId="1621" xr:uid="{00000000-0005-0000-0000-0000CF000000}"/>
    <cellStyle name="Arial, 10pt 3 3 5" xfId="867" xr:uid="{00000000-0005-0000-0000-0000D0000000}"/>
    <cellStyle name="Arial, 10pt 3 4" xfId="988" xr:uid="{00000000-0005-0000-0000-0000D1000000}"/>
    <cellStyle name="Arial, 10pt 3 4 2" xfId="1377" xr:uid="{00000000-0005-0000-0000-0000D2000000}"/>
    <cellStyle name="Arial, 10pt 3 5" xfId="1194" xr:uid="{00000000-0005-0000-0000-0000D3000000}"/>
    <cellStyle name="Arial, 10pt 3 6" xfId="1545" xr:uid="{00000000-0005-0000-0000-0000D4000000}"/>
    <cellStyle name="Arial, 10pt 3 7" xfId="790" xr:uid="{00000000-0005-0000-0000-0000D5000000}"/>
    <cellStyle name="Arial, 10pt 4" xfId="159" xr:uid="{00000000-0005-0000-0000-0000D6000000}"/>
    <cellStyle name="Arial, 10pt 4 2" xfId="236" xr:uid="{00000000-0005-0000-0000-0000D7000000}"/>
    <cellStyle name="Arial, 10pt 4 2 2" xfId="1083" xr:uid="{00000000-0005-0000-0000-0000D8000000}"/>
    <cellStyle name="Arial, 10pt 4 2 2 2" xfId="1472" xr:uid="{00000000-0005-0000-0000-0000D9000000}"/>
    <cellStyle name="Arial, 10pt 4 2 3" xfId="1289" xr:uid="{00000000-0005-0000-0000-0000DA000000}"/>
    <cellStyle name="Arial, 10pt 4 2 4" xfId="1640" xr:uid="{00000000-0005-0000-0000-0000DB000000}"/>
    <cellStyle name="Arial, 10pt 4 2 5" xfId="886" xr:uid="{00000000-0005-0000-0000-0000DC000000}"/>
    <cellStyle name="Arial, 10pt 4 3" xfId="1007" xr:uid="{00000000-0005-0000-0000-0000DD000000}"/>
    <cellStyle name="Arial, 10pt 4 3 2" xfId="1396" xr:uid="{00000000-0005-0000-0000-0000DE000000}"/>
    <cellStyle name="Arial, 10pt 4 4" xfId="1213" xr:uid="{00000000-0005-0000-0000-0000DF000000}"/>
    <cellStyle name="Arial, 10pt 4 5" xfId="1564" xr:uid="{00000000-0005-0000-0000-0000E0000000}"/>
    <cellStyle name="Arial, 10pt 4 6" xfId="809" xr:uid="{00000000-0005-0000-0000-0000E1000000}"/>
    <cellStyle name="Arial, 10pt 5" xfId="197" xr:uid="{00000000-0005-0000-0000-0000E2000000}"/>
    <cellStyle name="Arial, 10pt 5 2" xfId="1045" xr:uid="{00000000-0005-0000-0000-0000E3000000}"/>
    <cellStyle name="Arial, 10pt 5 2 2" xfId="1434" xr:uid="{00000000-0005-0000-0000-0000E4000000}"/>
    <cellStyle name="Arial, 10pt 5 3" xfId="1251" xr:uid="{00000000-0005-0000-0000-0000E5000000}"/>
    <cellStyle name="Arial, 10pt 5 4" xfId="1602" xr:uid="{00000000-0005-0000-0000-0000E6000000}"/>
    <cellStyle name="Arial, 10pt 5 5" xfId="847" xr:uid="{00000000-0005-0000-0000-0000E7000000}"/>
    <cellStyle name="Arial, 10pt 6" xfId="274" xr:uid="{00000000-0005-0000-0000-0000E8000000}"/>
    <cellStyle name="Arial, 10pt 6 2" xfId="1121" xr:uid="{00000000-0005-0000-0000-0000E9000000}"/>
    <cellStyle name="Arial, 10pt 6 2 2" xfId="1510" xr:uid="{00000000-0005-0000-0000-0000EA000000}"/>
    <cellStyle name="Arial, 10pt 6 3" xfId="1327" xr:uid="{00000000-0005-0000-0000-0000EB000000}"/>
    <cellStyle name="Arial, 10pt 6 4" xfId="1678" xr:uid="{00000000-0005-0000-0000-0000EC000000}"/>
    <cellStyle name="Arial, 10pt 6 5" xfId="924" xr:uid="{00000000-0005-0000-0000-0000ED000000}"/>
    <cellStyle name="Arial, 10pt 7" xfId="944" xr:uid="{00000000-0005-0000-0000-0000EE000000}"/>
    <cellStyle name="Arial, 10pt 7 2" xfId="1333" xr:uid="{00000000-0005-0000-0000-0000EF000000}"/>
    <cellStyle name="Arial, 10pt 8" xfId="1162" xr:uid="{00000000-0005-0000-0000-0000F0000000}"/>
    <cellStyle name="Arial, 10pt 9" xfId="1526" xr:uid="{00000000-0005-0000-0000-0000F1000000}"/>
    <cellStyle name="Arial, 8pt" xfId="47" xr:uid="{00000000-0005-0000-0000-0000F2000000}"/>
    <cellStyle name="Arial, 9pt" xfId="48" xr:uid="{00000000-0005-0000-0000-0000F3000000}"/>
    <cellStyle name="Ariel" xfId="362" xr:uid="{00000000-0005-0000-0000-0000F4000000}"/>
    <cellStyle name="Aus" xfId="416" xr:uid="{00000000-0005-0000-0000-0000F5000000}"/>
    <cellStyle name="Ausgabe" xfId="16" builtinId="21" hidden="1"/>
    <cellStyle name="Ausgabe" xfId="73" builtinId="21" customBuiltin="1"/>
    <cellStyle name="Ausgabe 2" xfId="452" xr:uid="{00000000-0005-0000-0000-0000F8000000}"/>
    <cellStyle name="BasisEineNK" xfId="380" xr:uid="{00000000-0005-0000-0000-0000F9000000}"/>
    <cellStyle name="BasisOhneNK" xfId="345" xr:uid="{00000000-0005-0000-0000-0000FA000000}"/>
    <cellStyle name="Berechnung" xfId="17" builtinId="22" hidden="1"/>
    <cellStyle name="Berechnung" xfId="74" builtinId="22" customBuiltin="1"/>
    <cellStyle name="Berechnung 2" xfId="407" xr:uid="{00000000-0005-0000-0000-0000FD000000}"/>
    <cellStyle name="bin" xfId="443" xr:uid="{00000000-0005-0000-0000-0000FE000000}"/>
    <cellStyle name="blue" xfId="371" xr:uid="{00000000-0005-0000-0000-0000FF000000}"/>
    <cellStyle name="cell" xfId="425" xr:uid="{00000000-0005-0000-0000-000000010000}"/>
    <cellStyle name="Col&amp;RowHeadings" xfId="461" xr:uid="{00000000-0005-0000-0000-000001010000}"/>
    <cellStyle name="ColCodes" xfId="389" xr:uid="{00000000-0005-0000-0000-000002010000}"/>
    <cellStyle name="ColTitles" xfId="354" xr:uid="{00000000-0005-0000-0000-000003010000}"/>
    <cellStyle name="column" xfId="336" xr:uid="{00000000-0005-0000-0000-000004010000}"/>
    <cellStyle name="Comma [0]_00grad" xfId="327" xr:uid="{00000000-0005-0000-0000-000005010000}"/>
    <cellStyle name="Comma 2" xfId="468" xr:uid="{00000000-0005-0000-0000-000006010000}"/>
    <cellStyle name="Comma_00grad" xfId="396" xr:uid="{00000000-0005-0000-0000-000007010000}"/>
    <cellStyle name="Currency [0]_00grad" xfId="432" xr:uid="{00000000-0005-0000-0000-000008010000}"/>
    <cellStyle name="Currency_00grad" xfId="360" xr:uid="{00000000-0005-0000-0000-000009010000}"/>
    <cellStyle name="DataEntryCells" xfId="414" xr:uid="{00000000-0005-0000-0000-00000A010000}"/>
    <cellStyle name="Dezimal [0]" xfId="4" builtinId="6" hidden="1"/>
    <cellStyle name="Eingabe" xfId="15" builtinId="20" hidden="1"/>
    <cellStyle name="Eingabe" xfId="72" builtinId="20" customBuiltin="1"/>
    <cellStyle name="Eingabe 2" xfId="450" xr:uid="{00000000-0005-0000-0000-00000E010000}"/>
    <cellStyle name="ErfAus" xfId="378" xr:uid="{00000000-0005-0000-0000-00000F010000}"/>
    <cellStyle name="ErfEin" xfId="343" xr:uid="{00000000-0005-0000-0000-000010010000}"/>
    <cellStyle name="Ergebnis" xfId="22" builtinId="25" hidden="1"/>
    <cellStyle name="Ergebnis" xfId="80" builtinId="25" customBuiltin="1"/>
    <cellStyle name="Ergebnis 2" xfId="405" xr:uid="{00000000-0005-0000-0000-000013010000}"/>
    <cellStyle name="Erklärender Text" xfId="21" builtinId="53" hidden="1"/>
    <cellStyle name="Erklärender Text" xfId="79" builtinId="53" customBuiltin="1"/>
    <cellStyle name="Erklärender Text 2" xfId="441" xr:uid="{00000000-0005-0000-0000-000016010000}"/>
    <cellStyle name="ErrRpt_DataEntryCells" xfId="369" xr:uid="{00000000-0005-0000-0000-000017010000}"/>
    <cellStyle name="ErrRpt-DataEntryCells" xfId="423" xr:uid="{00000000-0005-0000-0000-000018010000}"/>
    <cellStyle name="ErrRpt-GreyBackground" xfId="459" xr:uid="{00000000-0005-0000-0000-000019010000}"/>
    <cellStyle name="Euro" xfId="375" xr:uid="{00000000-0005-0000-0000-00001A010000}"/>
    <cellStyle name="Euro 2" xfId="387" xr:uid="{00000000-0005-0000-0000-00001B010000}"/>
    <cellStyle name="Finz2Ein" xfId="352" xr:uid="{00000000-0005-0000-0000-00001C010000}"/>
    <cellStyle name="Finz3Ein" xfId="334" xr:uid="{00000000-0005-0000-0000-00001D010000}"/>
    <cellStyle name="FinzAus" xfId="472" xr:uid="{00000000-0005-0000-0000-00001E010000}"/>
    <cellStyle name="FinzEin" xfId="400" xr:uid="{00000000-0005-0000-0000-00001F010000}"/>
    <cellStyle name="FordDM" xfId="436" xr:uid="{00000000-0005-0000-0000-000020010000}"/>
    <cellStyle name="FordEU" xfId="364" xr:uid="{00000000-0005-0000-0000-000021010000}"/>
    <cellStyle name="formula" xfId="418" xr:uid="{00000000-0005-0000-0000-000022010000}"/>
    <cellStyle name="FreiWeiß" xfId="454" xr:uid="{00000000-0005-0000-0000-000023010000}"/>
    <cellStyle name="FreiWeiß 2" xfId="382" xr:uid="{00000000-0005-0000-0000-000024010000}"/>
    <cellStyle name="Fußnote" xfId="347" xr:uid="{00000000-0005-0000-0000-000025010000}"/>
    <cellStyle name="gap" xfId="409" xr:uid="{00000000-0005-0000-0000-000026010000}"/>
    <cellStyle name="GesperrtGelb" xfId="445" xr:uid="{00000000-0005-0000-0000-000027010000}"/>
    <cellStyle name="GesperrtGelb 2" xfId="373" xr:uid="{00000000-0005-0000-0000-000028010000}"/>
    <cellStyle name="GesperrtSchraffiert" xfId="427" xr:uid="{00000000-0005-0000-0000-000029010000}"/>
    <cellStyle name="GesperrtSchraffiert 2" xfId="463" xr:uid="{00000000-0005-0000-0000-00002A010000}"/>
    <cellStyle name="GJhrEin" xfId="391" xr:uid="{00000000-0005-0000-0000-00002B010000}"/>
    <cellStyle name="GreyBackground" xfId="356" xr:uid="{00000000-0005-0000-0000-00002C010000}"/>
    <cellStyle name="Gut" xfId="13" builtinId="26" hidden="1"/>
    <cellStyle name="Gut" xfId="69" builtinId="26" customBuiltin="1"/>
    <cellStyle name="Gut 2" xfId="338" xr:uid="{00000000-0005-0000-0000-00002F010000}"/>
    <cellStyle name="Hyperlink 2" xfId="283" xr:uid="{00000000-0005-0000-0000-000030010000}"/>
    <cellStyle name="Hyperlink 3" xfId="280" xr:uid="{00000000-0005-0000-0000-000031010000}"/>
    <cellStyle name="ISC" xfId="329" xr:uid="{00000000-0005-0000-0000-000032010000}"/>
    <cellStyle name="isced" xfId="325" xr:uid="{00000000-0005-0000-0000-000033010000}"/>
    <cellStyle name="ISCED Titles" xfId="286" xr:uid="{00000000-0005-0000-0000-000034010000}"/>
    <cellStyle name="Komma" xfId="3" builtinId="3" hidden="1"/>
    <cellStyle name="Kopf" xfId="285" xr:uid="{00000000-0005-0000-0000-000036010000}"/>
    <cellStyle name="Leerzellen/Rand grau" xfId="324" xr:uid="{00000000-0005-0000-0000-000037010000}"/>
    <cellStyle name="level1a" xfId="467" xr:uid="{00000000-0005-0000-0000-000038010000}"/>
    <cellStyle name="level2" xfId="395" xr:uid="{00000000-0005-0000-0000-000039010000}"/>
    <cellStyle name="level2a" xfId="431" xr:uid="{00000000-0005-0000-0000-00003A010000}"/>
    <cellStyle name="level2a 2" xfId="359" xr:uid="{00000000-0005-0000-0000-00003B010000}"/>
    <cellStyle name="level3" xfId="413" xr:uid="{00000000-0005-0000-0000-00003C010000}"/>
    <cellStyle name="Link" xfId="703" builtinId="8"/>
    <cellStyle name="Migliaia (0)_conti99" xfId="449" xr:uid="{00000000-0005-0000-0000-00003E010000}"/>
    <cellStyle name="Neutral" xfId="1" builtinId="28" hidden="1"/>
    <cellStyle name="Neutral" xfId="71" builtinId="28" customBuiltin="1"/>
    <cellStyle name="Neutral 2" xfId="377" xr:uid="{00000000-0005-0000-0000-000041010000}"/>
    <cellStyle name="Normal_00enrl" xfId="342" xr:uid="{00000000-0005-0000-0000-000042010000}"/>
    <cellStyle name="Notiz" xfId="20" builtinId="10" hidden="1"/>
    <cellStyle name="Notiz" xfId="78" builtinId="10" customBuiltin="1"/>
    <cellStyle name="Notiz 2" xfId="404" xr:uid="{00000000-0005-0000-0000-000045010000}"/>
    <cellStyle name="Notiz 2 2" xfId="440" xr:uid="{00000000-0005-0000-0000-000046010000}"/>
    <cellStyle name="Notiz 2 2 2" xfId="368" xr:uid="{00000000-0005-0000-0000-000047010000}"/>
    <cellStyle name="Notiz 3" xfId="710" xr:uid="{00000000-0005-0000-0000-000048010000}"/>
    <cellStyle name="Notiz 3 2" xfId="1167" xr:uid="{00000000-0005-0000-0000-000049010000}"/>
    <cellStyle name="Notiz 3 3" xfId="760" xr:uid="{00000000-0005-0000-0000-00004A010000}"/>
    <cellStyle name="Notiz 4" xfId="949" xr:uid="{00000000-0005-0000-0000-00004B010000}"/>
    <cellStyle name="Notiz 4 2" xfId="1338" xr:uid="{00000000-0005-0000-0000-00004C010000}"/>
    <cellStyle name="o.Tausender" xfId="422" xr:uid="{00000000-0005-0000-0000-00004D010000}"/>
    <cellStyle name="Percent_1 SubOverv.USd" xfId="458" xr:uid="{00000000-0005-0000-0000-00004E010000}"/>
    <cellStyle name="Prozent" xfId="7" builtinId="5" hidden="1"/>
    <cellStyle name="Prozent 2" xfId="711" xr:uid="{00000000-0005-0000-0000-000050010000}"/>
    <cellStyle name="Prozent 3" xfId="712" xr:uid="{00000000-0005-0000-0000-000051010000}"/>
    <cellStyle name="ProzVeränderung" xfId="386" xr:uid="{00000000-0005-0000-0000-000052010000}"/>
    <cellStyle name="row" xfId="351" xr:uid="{00000000-0005-0000-0000-000053010000}"/>
    <cellStyle name="RowCodes" xfId="333" xr:uid="{00000000-0005-0000-0000-000054010000}"/>
    <cellStyle name="Row-Col Headings" xfId="471" xr:uid="{00000000-0005-0000-0000-000055010000}"/>
    <cellStyle name="RowTitles" xfId="399" xr:uid="{00000000-0005-0000-0000-000056010000}"/>
    <cellStyle name="RowTitles1-Detail" xfId="435" xr:uid="{00000000-0005-0000-0000-000057010000}"/>
    <cellStyle name="RowTitles-Col2" xfId="363" xr:uid="{00000000-0005-0000-0000-000058010000}"/>
    <cellStyle name="RowTitles-Detail" xfId="417" xr:uid="{00000000-0005-0000-0000-000059010000}"/>
    <cellStyle name="Schlecht" xfId="14" builtinId="27" hidden="1"/>
    <cellStyle name="Schlecht" xfId="70" builtinId="27" customBuiltin="1"/>
    <cellStyle name="Schlecht 2" xfId="453" xr:uid="{00000000-0005-0000-0000-00005C010000}"/>
    <cellStyle name="Standard" xfId="0" builtinId="0" customBuiltin="1"/>
    <cellStyle name="Standard 10" xfId="288" xr:uid="{00000000-0005-0000-0000-00005E010000}"/>
    <cellStyle name="Standard 10 2" xfId="346" xr:uid="{00000000-0005-0000-0000-00005F010000}"/>
    <cellStyle name="Standard 10 2 2" xfId="408" xr:uid="{00000000-0005-0000-0000-000060010000}"/>
    <cellStyle name="Standard 10 2 3" xfId="931" xr:uid="{00000000-0005-0000-0000-000061010000}"/>
    <cellStyle name="Standard 10 2 4" xfId="1155" xr:uid="{00000000-0005-0000-0000-000062010000}"/>
    <cellStyle name="Standard 10 2 5" xfId="735" xr:uid="{00000000-0005-0000-0000-000063010000}"/>
    <cellStyle name="Standard 10 3" xfId="444" xr:uid="{00000000-0005-0000-0000-000064010000}"/>
    <cellStyle name="Standard 10 4" xfId="381" xr:uid="{00000000-0005-0000-0000-000065010000}"/>
    <cellStyle name="Standard 10 5" xfId="927" xr:uid="{00000000-0005-0000-0000-000066010000}"/>
    <cellStyle name="Standard 10 6" xfId="1144" xr:uid="{00000000-0005-0000-0000-000067010000}"/>
    <cellStyle name="Standard 10 7" xfId="721" xr:uid="{00000000-0005-0000-0000-000068010000}"/>
    <cellStyle name="Standard 100" xfId="1707" xr:uid="{00000000-0005-0000-0000-0000AD060000}"/>
    <cellStyle name="Standard 11" xfId="372" xr:uid="{00000000-0005-0000-0000-000069010000}"/>
    <cellStyle name="Standard 11 2" xfId="426" xr:uid="{00000000-0005-0000-0000-00006A010000}"/>
    <cellStyle name="Standard 11 2 2" xfId="462" xr:uid="{00000000-0005-0000-0000-00006B010000}"/>
    <cellStyle name="Standard 11 2 3" xfId="936" xr:uid="{00000000-0005-0000-0000-00006C010000}"/>
    <cellStyle name="Standard 11 2 4" xfId="1159" xr:uid="{00000000-0005-0000-0000-00006D010000}"/>
    <cellStyle name="Standard 11 2 5" xfId="739" xr:uid="{00000000-0005-0000-0000-00006E010000}"/>
    <cellStyle name="Standard 11 3" xfId="390" xr:uid="{00000000-0005-0000-0000-00006F010000}"/>
    <cellStyle name="Standard 11 4" xfId="933" xr:uid="{00000000-0005-0000-0000-000070010000}"/>
    <cellStyle name="Standard 11 5" xfId="1148" xr:uid="{00000000-0005-0000-0000-000071010000}"/>
    <cellStyle name="Standard 11 6" xfId="727" xr:uid="{00000000-0005-0000-0000-000072010000}"/>
    <cellStyle name="Standard 12" xfId="355" xr:uid="{00000000-0005-0000-0000-000073010000}"/>
    <cellStyle name="Standard 12 2" xfId="337" xr:uid="{00000000-0005-0000-0000-000074010000}"/>
    <cellStyle name="Standard 12 2 2" xfId="328" xr:uid="{00000000-0005-0000-0000-000075010000}"/>
    <cellStyle name="Standard 12 2 2 2" xfId="282" xr:uid="{00000000-0005-0000-0000-000076010000}"/>
    <cellStyle name="Standard 12 2 3" xfId="930" xr:uid="{00000000-0005-0000-0000-000077010000}"/>
    <cellStyle name="Standard 12 2 4" xfId="1160" xr:uid="{00000000-0005-0000-0000-000078010000}"/>
    <cellStyle name="Standard 12 2 5" xfId="740" xr:uid="{00000000-0005-0000-0000-000079010000}"/>
    <cellStyle name="Standard 12 3" xfId="284" xr:uid="{00000000-0005-0000-0000-00007A010000}"/>
    <cellStyle name="Standard 12 4" xfId="932" xr:uid="{00000000-0005-0000-0000-00007B010000}"/>
    <cellStyle name="Standard 12 5" xfId="1149" xr:uid="{00000000-0005-0000-0000-00007C010000}"/>
    <cellStyle name="Standard 12 6" xfId="728" xr:uid="{00000000-0005-0000-0000-00007D010000}"/>
    <cellStyle name="Standard 13" xfId="322" xr:uid="{00000000-0005-0000-0000-00007E010000}"/>
    <cellStyle name="Standard 13 2" xfId="465" xr:uid="{00000000-0005-0000-0000-00007F010000}"/>
    <cellStyle name="Standard 13 2 2" xfId="702" xr:uid="{00000000-0005-0000-0000-000080010000}"/>
    <cellStyle name="Standard 13 3" xfId="281" xr:uid="{00000000-0005-0000-0000-000081010000}"/>
    <cellStyle name="Standard 13 4" xfId="928" xr:uid="{00000000-0005-0000-0000-000082010000}"/>
    <cellStyle name="Standard 13 5" xfId="1150" xr:uid="{00000000-0005-0000-0000-000083010000}"/>
    <cellStyle name="Standard 13 6" xfId="729" xr:uid="{00000000-0005-0000-0000-000084010000}"/>
    <cellStyle name="Standard 14" xfId="276" xr:uid="{00000000-0005-0000-0000-000085010000}"/>
    <cellStyle name="Standard 14 2" xfId="290" xr:uid="{00000000-0005-0000-0000-000086010000}"/>
    <cellStyle name="Standard 14 3" xfId="926" xr:uid="{00000000-0005-0000-0000-000087010000}"/>
    <cellStyle name="Standard 14 4" xfId="730" xr:uid="{00000000-0005-0000-0000-000088010000}"/>
    <cellStyle name="Standard 15" xfId="295" xr:uid="{00000000-0005-0000-0000-000089010000}"/>
    <cellStyle name="Standard 15 2" xfId="291" xr:uid="{00000000-0005-0000-0000-00008A010000}"/>
    <cellStyle name="Standard 16" xfId="289" xr:uid="{00000000-0005-0000-0000-00008B010000}"/>
    <cellStyle name="Standard 16 2" xfId="296" xr:uid="{00000000-0005-0000-0000-00008C010000}"/>
    <cellStyle name="Standard 16 3" xfId="297" xr:uid="{00000000-0005-0000-0000-00008D010000}"/>
    <cellStyle name="Standard 16 5" xfId="704" xr:uid="{00000000-0005-0000-0000-00008E010000}"/>
    <cellStyle name="Standard 17" xfId="292" xr:uid="{00000000-0005-0000-0000-00008F010000}"/>
    <cellStyle name="Standard 17 2" xfId="294" xr:uid="{00000000-0005-0000-0000-000090010000}"/>
    <cellStyle name="Standard 18" xfId="293" xr:uid="{00000000-0005-0000-0000-000091010000}"/>
    <cellStyle name="Standard 18 2" xfId="278" xr:uid="{00000000-0005-0000-0000-000092010000}"/>
    <cellStyle name="Standard 18 3" xfId="701" xr:uid="{00000000-0005-0000-0000-000093010000}"/>
    <cellStyle name="Standard 19" xfId="277" xr:uid="{00000000-0005-0000-0000-000094010000}"/>
    <cellStyle name="Standard 19 2" xfId="473" xr:uid="{00000000-0005-0000-0000-000095010000}"/>
    <cellStyle name="Standard 19 2 2" xfId="401" xr:uid="{00000000-0005-0000-0000-000096010000}"/>
    <cellStyle name="Standard 19 3" xfId="437" xr:uid="{00000000-0005-0000-0000-000097010000}"/>
    <cellStyle name="Standard 19 3 2" xfId="365" xr:uid="{00000000-0005-0000-0000-000098010000}"/>
    <cellStyle name="Standard 19 3 3" xfId="419" xr:uid="{00000000-0005-0000-0000-000099010000}"/>
    <cellStyle name="Standard 19 4" xfId="455" xr:uid="{00000000-0005-0000-0000-00009A010000}"/>
    <cellStyle name="Standard 19 5" xfId="383" xr:uid="{00000000-0005-0000-0000-00009B010000}"/>
    <cellStyle name="Standard 2" xfId="51" xr:uid="{00000000-0005-0000-0000-00009C010000}"/>
    <cellStyle name="Standard 2 10" xfId="266" xr:uid="{00000000-0005-0000-0000-00009D010000}"/>
    <cellStyle name="Standard 2 10 2" xfId="410" xr:uid="{00000000-0005-0000-0000-00009E010000}"/>
    <cellStyle name="Standard 2 10 3" xfId="348" xr:uid="{00000000-0005-0000-0000-00009F010000}"/>
    <cellStyle name="Standard 2 10 4" xfId="1113" xr:uid="{00000000-0005-0000-0000-0000A0010000}"/>
    <cellStyle name="Standard 2 10 4 2" xfId="1502" xr:uid="{00000000-0005-0000-0000-0000A1010000}"/>
    <cellStyle name="Standard 2 10 5" xfId="1319" xr:uid="{00000000-0005-0000-0000-0000A2010000}"/>
    <cellStyle name="Standard 2 10 6" xfId="1670" xr:uid="{00000000-0005-0000-0000-0000A3010000}"/>
    <cellStyle name="Standard 2 10 7" xfId="916" xr:uid="{00000000-0005-0000-0000-0000A4010000}"/>
    <cellStyle name="Standard 2 11" xfId="109" xr:uid="{00000000-0005-0000-0000-0000A5010000}"/>
    <cellStyle name="Standard 2 11 2" xfId="374" xr:uid="{00000000-0005-0000-0000-0000A6010000}"/>
    <cellStyle name="Standard 2 11 3" xfId="446" xr:uid="{00000000-0005-0000-0000-0000A7010000}"/>
    <cellStyle name="Standard 2 11 4" xfId="962" xr:uid="{00000000-0005-0000-0000-0000A8010000}"/>
    <cellStyle name="Standard 2 11 4 2" xfId="1351" xr:uid="{00000000-0005-0000-0000-0000A9010000}"/>
    <cellStyle name="Standard 2 11 5" xfId="1168" xr:uid="{00000000-0005-0000-0000-0000AA010000}"/>
    <cellStyle name="Standard 2 11 6" xfId="761" xr:uid="{00000000-0005-0000-0000-0000AB010000}"/>
    <cellStyle name="Standard 2 12" xfId="57" xr:uid="{00000000-0005-0000-0000-0000AC010000}"/>
    <cellStyle name="Standard 2 12 2" xfId="464" xr:uid="{00000000-0005-0000-0000-0000AD010000}"/>
    <cellStyle name="Standard 2 12 3" xfId="428" xr:uid="{00000000-0005-0000-0000-0000AE010000}"/>
    <cellStyle name="Standard 2 13" xfId="392" xr:uid="{00000000-0005-0000-0000-0000AF010000}"/>
    <cellStyle name="Standard 2 13 2" xfId="357" xr:uid="{00000000-0005-0000-0000-0000B0010000}"/>
    <cellStyle name="Standard 2 14" xfId="339" xr:uid="{00000000-0005-0000-0000-0000B1010000}"/>
    <cellStyle name="Standard 2 14 2" xfId="279" xr:uid="{00000000-0005-0000-0000-0000B2010000}"/>
    <cellStyle name="Standard 2 15" xfId="317" xr:uid="{00000000-0005-0000-0000-0000B3010000}"/>
    <cellStyle name="Standard 2 15 2" xfId="313" xr:uid="{00000000-0005-0000-0000-0000B4010000}"/>
    <cellStyle name="Standard 2 16" xfId="310" xr:uid="{00000000-0005-0000-0000-0000B5010000}"/>
    <cellStyle name="Standard 2 17" xfId="306" xr:uid="{00000000-0005-0000-0000-0000B6010000}"/>
    <cellStyle name="Standard 2 18" xfId="402" xr:uid="{00000000-0005-0000-0000-0000B7010000}"/>
    <cellStyle name="Standard 2 19" xfId="708" xr:uid="{00000000-0005-0000-0000-0000B8010000}"/>
    <cellStyle name="Standard 2 19 2" xfId="1516" xr:uid="{00000000-0005-0000-0000-0000B9010000}"/>
    <cellStyle name="Standard 2 2" xfId="52" xr:uid="{00000000-0005-0000-0000-0000BA010000}"/>
    <cellStyle name="Standard 2 2 10" xfId="709" xr:uid="{00000000-0005-0000-0000-0000BB010000}"/>
    <cellStyle name="Standard 2 2 10 2" xfId="1163" xr:uid="{00000000-0005-0000-0000-0000BC010000}"/>
    <cellStyle name="Standard 2 2 10 3" xfId="756" xr:uid="{00000000-0005-0000-0000-0000BD010000}"/>
    <cellStyle name="Standard 2 2 11" xfId="945" xr:uid="{00000000-0005-0000-0000-0000BE010000}"/>
    <cellStyle name="Standard 2 2 11 2" xfId="1334" xr:uid="{00000000-0005-0000-0000-0000BF010000}"/>
    <cellStyle name="Standard 2 2 12" xfId="1520" xr:uid="{00000000-0005-0000-0000-0000C0010000}"/>
    <cellStyle name="Standard 2 2 2" xfId="117" xr:uid="{00000000-0005-0000-0000-0000C1010000}"/>
    <cellStyle name="Standard 2 2 2 10" xfId="1524" xr:uid="{00000000-0005-0000-0000-0000C2010000}"/>
    <cellStyle name="Standard 2 2 2 11" xfId="769" xr:uid="{00000000-0005-0000-0000-0000C3010000}"/>
    <cellStyle name="Standard 2 2 2 2" xfId="129" xr:uid="{00000000-0005-0000-0000-0000C4010000}"/>
    <cellStyle name="Standard 2 2 2 2 2" xfId="148" xr:uid="{00000000-0005-0000-0000-0000C5010000}"/>
    <cellStyle name="Standard 2 2 2 2 2 2" xfId="186" xr:uid="{00000000-0005-0000-0000-0000C6010000}"/>
    <cellStyle name="Standard 2 2 2 2 2 2 2" xfId="263" xr:uid="{00000000-0005-0000-0000-0000C7010000}"/>
    <cellStyle name="Standard 2 2 2 2 2 2 2 2" xfId="1110" xr:uid="{00000000-0005-0000-0000-0000C8010000}"/>
    <cellStyle name="Standard 2 2 2 2 2 2 2 2 2" xfId="1499" xr:uid="{00000000-0005-0000-0000-0000C9010000}"/>
    <cellStyle name="Standard 2 2 2 2 2 2 2 3" xfId="1316" xr:uid="{00000000-0005-0000-0000-0000CA010000}"/>
    <cellStyle name="Standard 2 2 2 2 2 2 2 4" xfId="1667" xr:uid="{00000000-0005-0000-0000-0000CB010000}"/>
    <cellStyle name="Standard 2 2 2 2 2 2 2 5" xfId="913" xr:uid="{00000000-0005-0000-0000-0000CC010000}"/>
    <cellStyle name="Standard 2 2 2 2 2 2 3" xfId="1034" xr:uid="{00000000-0005-0000-0000-0000CD010000}"/>
    <cellStyle name="Standard 2 2 2 2 2 2 3 2" xfId="1423" xr:uid="{00000000-0005-0000-0000-0000CE010000}"/>
    <cellStyle name="Standard 2 2 2 2 2 2 4" xfId="1240" xr:uid="{00000000-0005-0000-0000-0000CF010000}"/>
    <cellStyle name="Standard 2 2 2 2 2 2 5" xfId="1591" xr:uid="{00000000-0005-0000-0000-0000D0010000}"/>
    <cellStyle name="Standard 2 2 2 2 2 2 6" xfId="836" xr:uid="{00000000-0005-0000-0000-0000D1010000}"/>
    <cellStyle name="Standard 2 2 2 2 2 3" xfId="225" xr:uid="{00000000-0005-0000-0000-0000D2010000}"/>
    <cellStyle name="Standard 2 2 2 2 2 3 2" xfId="1072" xr:uid="{00000000-0005-0000-0000-0000D3010000}"/>
    <cellStyle name="Standard 2 2 2 2 2 3 2 2" xfId="1461" xr:uid="{00000000-0005-0000-0000-0000D4010000}"/>
    <cellStyle name="Standard 2 2 2 2 2 3 3" xfId="1278" xr:uid="{00000000-0005-0000-0000-0000D5010000}"/>
    <cellStyle name="Standard 2 2 2 2 2 3 4" xfId="1629" xr:uid="{00000000-0005-0000-0000-0000D6010000}"/>
    <cellStyle name="Standard 2 2 2 2 2 3 5" xfId="875" xr:uid="{00000000-0005-0000-0000-0000D7010000}"/>
    <cellStyle name="Standard 2 2 2 2 2 4" xfId="996" xr:uid="{00000000-0005-0000-0000-0000D8010000}"/>
    <cellStyle name="Standard 2 2 2 2 2 4 2" xfId="1385" xr:uid="{00000000-0005-0000-0000-0000D9010000}"/>
    <cellStyle name="Standard 2 2 2 2 2 5" xfId="1202" xr:uid="{00000000-0005-0000-0000-0000DA010000}"/>
    <cellStyle name="Standard 2 2 2 2 2 6" xfId="1553" xr:uid="{00000000-0005-0000-0000-0000DB010000}"/>
    <cellStyle name="Standard 2 2 2 2 2 7" xfId="798" xr:uid="{00000000-0005-0000-0000-0000DC010000}"/>
    <cellStyle name="Standard 2 2 2 2 3" xfId="167" xr:uid="{00000000-0005-0000-0000-0000DD010000}"/>
    <cellStyle name="Standard 2 2 2 2 3 2" xfId="244" xr:uid="{00000000-0005-0000-0000-0000DE010000}"/>
    <cellStyle name="Standard 2 2 2 2 3 2 2" xfId="1091" xr:uid="{00000000-0005-0000-0000-0000DF010000}"/>
    <cellStyle name="Standard 2 2 2 2 3 2 2 2" xfId="1480" xr:uid="{00000000-0005-0000-0000-0000E0010000}"/>
    <cellStyle name="Standard 2 2 2 2 3 2 3" xfId="1297" xr:uid="{00000000-0005-0000-0000-0000E1010000}"/>
    <cellStyle name="Standard 2 2 2 2 3 2 4" xfId="1648" xr:uid="{00000000-0005-0000-0000-0000E2010000}"/>
    <cellStyle name="Standard 2 2 2 2 3 2 5" xfId="894" xr:uid="{00000000-0005-0000-0000-0000E3010000}"/>
    <cellStyle name="Standard 2 2 2 2 3 3" xfId="1015" xr:uid="{00000000-0005-0000-0000-0000E4010000}"/>
    <cellStyle name="Standard 2 2 2 2 3 3 2" xfId="1404" xr:uid="{00000000-0005-0000-0000-0000E5010000}"/>
    <cellStyle name="Standard 2 2 2 2 3 4" xfId="1221" xr:uid="{00000000-0005-0000-0000-0000E6010000}"/>
    <cellStyle name="Standard 2 2 2 2 3 5" xfId="1572" xr:uid="{00000000-0005-0000-0000-0000E7010000}"/>
    <cellStyle name="Standard 2 2 2 2 3 6" xfId="817" xr:uid="{00000000-0005-0000-0000-0000E8010000}"/>
    <cellStyle name="Standard 2 2 2 2 4" xfId="206" xr:uid="{00000000-0005-0000-0000-0000E9010000}"/>
    <cellStyle name="Standard 2 2 2 2 4 2" xfId="1053" xr:uid="{00000000-0005-0000-0000-0000EA010000}"/>
    <cellStyle name="Standard 2 2 2 2 4 2 2" xfId="1442" xr:uid="{00000000-0005-0000-0000-0000EB010000}"/>
    <cellStyle name="Standard 2 2 2 2 4 3" xfId="1259" xr:uid="{00000000-0005-0000-0000-0000EC010000}"/>
    <cellStyle name="Standard 2 2 2 2 4 4" xfId="1610" xr:uid="{00000000-0005-0000-0000-0000ED010000}"/>
    <cellStyle name="Standard 2 2 2 2 4 5" xfId="856" xr:uid="{00000000-0005-0000-0000-0000EE010000}"/>
    <cellStyle name="Standard 2 2 2 2 5" xfId="320" xr:uid="{00000000-0005-0000-0000-0000EF010000}"/>
    <cellStyle name="Standard 2 2 2 2 6" xfId="977" xr:uid="{00000000-0005-0000-0000-0000F0010000}"/>
    <cellStyle name="Standard 2 2 2 2 6 2" xfId="1366" xr:uid="{00000000-0005-0000-0000-0000F1010000}"/>
    <cellStyle name="Standard 2 2 2 2 7" xfId="1183" xr:uid="{00000000-0005-0000-0000-0000F2010000}"/>
    <cellStyle name="Standard 2 2 2 2 8" xfId="1534" xr:uid="{00000000-0005-0000-0000-0000F3010000}"/>
    <cellStyle name="Standard 2 2 2 2 9" xfId="779" xr:uid="{00000000-0005-0000-0000-0000F4010000}"/>
    <cellStyle name="Standard 2 2 2 3" xfId="138" xr:uid="{00000000-0005-0000-0000-0000F5010000}"/>
    <cellStyle name="Standard 2 2 2 3 2" xfId="176" xr:uid="{00000000-0005-0000-0000-0000F6010000}"/>
    <cellStyle name="Standard 2 2 2 3 2 2" xfId="253" xr:uid="{00000000-0005-0000-0000-0000F7010000}"/>
    <cellStyle name="Standard 2 2 2 3 2 2 2" xfId="1100" xr:uid="{00000000-0005-0000-0000-0000F8010000}"/>
    <cellStyle name="Standard 2 2 2 3 2 2 2 2" xfId="1489" xr:uid="{00000000-0005-0000-0000-0000F9010000}"/>
    <cellStyle name="Standard 2 2 2 3 2 2 3" xfId="1306" xr:uid="{00000000-0005-0000-0000-0000FA010000}"/>
    <cellStyle name="Standard 2 2 2 3 2 2 4" xfId="1657" xr:uid="{00000000-0005-0000-0000-0000FB010000}"/>
    <cellStyle name="Standard 2 2 2 3 2 2 5" xfId="903" xr:uid="{00000000-0005-0000-0000-0000FC010000}"/>
    <cellStyle name="Standard 2 2 2 3 2 3" xfId="1024" xr:uid="{00000000-0005-0000-0000-0000FD010000}"/>
    <cellStyle name="Standard 2 2 2 3 2 3 2" xfId="1413" xr:uid="{00000000-0005-0000-0000-0000FE010000}"/>
    <cellStyle name="Standard 2 2 2 3 2 4" xfId="1230" xr:uid="{00000000-0005-0000-0000-0000FF010000}"/>
    <cellStyle name="Standard 2 2 2 3 2 5" xfId="1581" xr:uid="{00000000-0005-0000-0000-000000020000}"/>
    <cellStyle name="Standard 2 2 2 3 2 6" xfId="826" xr:uid="{00000000-0005-0000-0000-000001020000}"/>
    <cellStyle name="Standard 2 2 2 3 3" xfId="215" xr:uid="{00000000-0005-0000-0000-000002020000}"/>
    <cellStyle name="Standard 2 2 2 3 3 2" xfId="1062" xr:uid="{00000000-0005-0000-0000-000003020000}"/>
    <cellStyle name="Standard 2 2 2 3 3 2 2" xfId="1451" xr:uid="{00000000-0005-0000-0000-000004020000}"/>
    <cellStyle name="Standard 2 2 2 3 3 3" xfId="1268" xr:uid="{00000000-0005-0000-0000-000005020000}"/>
    <cellStyle name="Standard 2 2 2 3 3 4" xfId="1619" xr:uid="{00000000-0005-0000-0000-000006020000}"/>
    <cellStyle name="Standard 2 2 2 3 3 5" xfId="865" xr:uid="{00000000-0005-0000-0000-000007020000}"/>
    <cellStyle name="Standard 2 2 2 3 4" xfId="316" xr:uid="{00000000-0005-0000-0000-000008020000}"/>
    <cellStyle name="Standard 2 2 2 3 5" xfId="986" xr:uid="{00000000-0005-0000-0000-000009020000}"/>
    <cellStyle name="Standard 2 2 2 3 5 2" xfId="1375" xr:uid="{00000000-0005-0000-0000-00000A020000}"/>
    <cellStyle name="Standard 2 2 2 3 6" xfId="1192" xr:uid="{00000000-0005-0000-0000-00000B020000}"/>
    <cellStyle name="Standard 2 2 2 3 7" xfId="1543" xr:uid="{00000000-0005-0000-0000-00000C020000}"/>
    <cellStyle name="Standard 2 2 2 3 8" xfId="788" xr:uid="{00000000-0005-0000-0000-00000D020000}"/>
    <cellStyle name="Standard 2 2 2 4" xfId="157" xr:uid="{00000000-0005-0000-0000-00000E020000}"/>
    <cellStyle name="Standard 2 2 2 4 2" xfId="234" xr:uid="{00000000-0005-0000-0000-00000F020000}"/>
    <cellStyle name="Standard 2 2 2 4 2 2" xfId="1081" xr:uid="{00000000-0005-0000-0000-000010020000}"/>
    <cellStyle name="Standard 2 2 2 4 2 2 2" xfId="1470" xr:uid="{00000000-0005-0000-0000-000011020000}"/>
    <cellStyle name="Standard 2 2 2 4 2 3" xfId="1287" xr:uid="{00000000-0005-0000-0000-000012020000}"/>
    <cellStyle name="Standard 2 2 2 4 2 4" xfId="1638" xr:uid="{00000000-0005-0000-0000-000013020000}"/>
    <cellStyle name="Standard 2 2 2 4 2 5" xfId="884" xr:uid="{00000000-0005-0000-0000-000014020000}"/>
    <cellStyle name="Standard 2 2 2 4 3" xfId="1005" xr:uid="{00000000-0005-0000-0000-000015020000}"/>
    <cellStyle name="Standard 2 2 2 4 3 2" xfId="1394" xr:uid="{00000000-0005-0000-0000-000016020000}"/>
    <cellStyle name="Standard 2 2 2 4 4" xfId="1211" xr:uid="{00000000-0005-0000-0000-000017020000}"/>
    <cellStyle name="Standard 2 2 2 4 5" xfId="1562" xr:uid="{00000000-0005-0000-0000-000018020000}"/>
    <cellStyle name="Standard 2 2 2 4 6" xfId="807" xr:uid="{00000000-0005-0000-0000-000019020000}"/>
    <cellStyle name="Standard 2 2 2 5" xfId="195" xr:uid="{00000000-0005-0000-0000-00001A020000}"/>
    <cellStyle name="Standard 2 2 2 5 2" xfId="1043" xr:uid="{00000000-0005-0000-0000-00001B020000}"/>
    <cellStyle name="Standard 2 2 2 5 2 2" xfId="1432" xr:uid="{00000000-0005-0000-0000-00001C020000}"/>
    <cellStyle name="Standard 2 2 2 5 3" xfId="1249" xr:uid="{00000000-0005-0000-0000-00001D020000}"/>
    <cellStyle name="Standard 2 2 2 5 4" xfId="1600" xr:uid="{00000000-0005-0000-0000-00001E020000}"/>
    <cellStyle name="Standard 2 2 2 5 5" xfId="845" xr:uid="{00000000-0005-0000-0000-00001F020000}"/>
    <cellStyle name="Standard 2 2 2 6" xfId="272" xr:uid="{00000000-0005-0000-0000-000020020000}"/>
    <cellStyle name="Standard 2 2 2 6 2" xfId="1119" xr:uid="{00000000-0005-0000-0000-000021020000}"/>
    <cellStyle name="Standard 2 2 2 6 2 2" xfId="1508" xr:uid="{00000000-0005-0000-0000-000022020000}"/>
    <cellStyle name="Standard 2 2 2 6 3" xfId="1325" xr:uid="{00000000-0005-0000-0000-000023020000}"/>
    <cellStyle name="Standard 2 2 2 6 4" xfId="1676" xr:uid="{00000000-0005-0000-0000-000024020000}"/>
    <cellStyle name="Standard 2 2 2 6 5" xfId="922" xr:uid="{00000000-0005-0000-0000-000025020000}"/>
    <cellStyle name="Standard 2 2 2 7" xfId="298" xr:uid="{00000000-0005-0000-0000-000026020000}"/>
    <cellStyle name="Standard 2 2 2 8" xfId="968" xr:uid="{00000000-0005-0000-0000-000027020000}"/>
    <cellStyle name="Standard 2 2 2 8 2" xfId="1357" xr:uid="{00000000-0005-0000-0000-000028020000}"/>
    <cellStyle name="Standard 2 2 2 9" xfId="1174" xr:uid="{00000000-0005-0000-0000-000029020000}"/>
    <cellStyle name="Standard 2 2 3" xfId="125" xr:uid="{00000000-0005-0000-0000-00002A020000}"/>
    <cellStyle name="Standard 2 2 3 2" xfId="144" xr:uid="{00000000-0005-0000-0000-00002B020000}"/>
    <cellStyle name="Standard 2 2 3 2 2" xfId="182" xr:uid="{00000000-0005-0000-0000-00002C020000}"/>
    <cellStyle name="Standard 2 2 3 2 2 2" xfId="259" xr:uid="{00000000-0005-0000-0000-00002D020000}"/>
    <cellStyle name="Standard 2 2 3 2 2 2 2" xfId="1106" xr:uid="{00000000-0005-0000-0000-00002E020000}"/>
    <cellStyle name="Standard 2 2 3 2 2 2 2 2" xfId="1495" xr:uid="{00000000-0005-0000-0000-00002F020000}"/>
    <cellStyle name="Standard 2 2 3 2 2 2 3" xfId="1312" xr:uid="{00000000-0005-0000-0000-000030020000}"/>
    <cellStyle name="Standard 2 2 3 2 2 2 4" xfId="1663" xr:uid="{00000000-0005-0000-0000-000031020000}"/>
    <cellStyle name="Standard 2 2 3 2 2 2 5" xfId="909" xr:uid="{00000000-0005-0000-0000-000032020000}"/>
    <cellStyle name="Standard 2 2 3 2 2 3" xfId="1030" xr:uid="{00000000-0005-0000-0000-000033020000}"/>
    <cellStyle name="Standard 2 2 3 2 2 3 2" xfId="1419" xr:uid="{00000000-0005-0000-0000-000034020000}"/>
    <cellStyle name="Standard 2 2 3 2 2 4" xfId="1236" xr:uid="{00000000-0005-0000-0000-000035020000}"/>
    <cellStyle name="Standard 2 2 3 2 2 5" xfId="1587" xr:uid="{00000000-0005-0000-0000-000036020000}"/>
    <cellStyle name="Standard 2 2 3 2 2 6" xfId="832" xr:uid="{00000000-0005-0000-0000-000037020000}"/>
    <cellStyle name="Standard 2 2 3 2 3" xfId="221" xr:uid="{00000000-0005-0000-0000-000038020000}"/>
    <cellStyle name="Standard 2 2 3 2 3 2" xfId="1068" xr:uid="{00000000-0005-0000-0000-000039020000}"/>
    <cellStyle name="Standard 2 2 3 2 3 2 2" xfId="1457" xr:uid="{00000000-0005-0000-0000-00003A020000}"/>
    <cellStyle name="Standard 2 2 3 2 3 3" xfId="1274" xr:uid="{00000000-0005-0000-0000-00003B020000}"/>
    <cellStyle name="Standard 2 2 3 2 3 4" xfId="1625" xr:uid="{00000000-0005-0000-0000-00003C020000}"/>
    <cellStyle name="Standard 2 2 3 2 3 5" xfId="871" xr:uid="{00000000-0005-0000-0000-00003D020000}"/>
    <cellStyle name="Standard 2 2 3 2 4" xfId="992" xr:uid="{00000000-0005-0000-0000-00003E020000}"/>
    <cellStyle name="Standard 2 2 3 2 4 2" xfId="1381" xr:uid="{00000000-0005-0000-0000-00003F020000}"/>
    <cellStyle name="Standard 2 2 3 2 5" xfId="1198" xr:uid="{00000000-0005-0000-0000-000040020000}"/>
    <cellStyle name="Standard 2 2 3 2 6" xfId="1549" xr:uid="{00000000-0005-0000-0000-000041020000}"/>
    <cellStyle name="Standard 2 2 3 2 7" xfId="794" xr:uid="{00000000-0005-0000-0000-000042020000}"/>
    <cellStyle name="Standard 2 2 3 3" xfId="163" xr:uid="{00000000-0005-0000-0000-000043020000}"/>
    <cellStyle name="Standard 2 2 3 3 2" xfId="240" xr:uid="{00000000-0005-0000-0000-000044020000}"/>
    <cellStyle name="Standard 2 2 3 3 2 2" xfId="1087" xr:uid="{00000000-0005-0000-0000-000045020000}"/>
    <cellStyle name="Standard 2 2 3 3 2 2 2" xfId="1476" xr:uid="{00000000-0005-0000-0000-000046020000}"/>
    <cellStyle name="Standard 2 2 3 3 2 3" xfId="1293" xr:uid="{00000000-0005-0000-0000-000047020000}"/>
    <cellStyle name="Standard 2 2 3 3 2 4" xfId="1644" xr:uid="{00000000-0005-0000-0000-000048020000}"/>
    <cellStyle name="Standard 2 2 3 3 2 5" xfId="890" xr:uid="{00000000-0005-0000-0000-000049020000}"/>
    <cellStyle name="Standard 2 2 3 3 3" xfId="1011" xr:uid="{00000000-0005-0000-0000-00004A020000}"/>
    <cellStyle name="Standard 2 2 3 3 3 2" xfId="1400" xr:uid="{00000000-0005-0000-0000-00004B020000}"/>
    <cellStyle name="Standard 2 2 3 3 4" xfId="1217" xr:uid="{00000000-0005-0000-0000-00004C020000}"/>
    <cellStyle name="Standard 2 2 3 3 5" xfId="1568" xr:uid="{00000000-0005-0000-0000-00004D020000}"/>
    <cellStyle name="Standard 2 2 3 3 6" xfId="813" xr:uid="{00000000-0005-0000-0000-00004E020000}"/>
    <cellStyle name="Standard 2 2 3 4" xfId="202" xr:uid="{00000000-0005-0000-0000-00004F020000}"/>
    <cellStyle name="Standard 2 2 3 4 2" xfId="1049" xr:uid="{00000000-0005-0000-0000-000050020000}"/>
    <cellStyle name="Standard 2 2 3 4 2 2" xfId="1438" xr:uid="{00000000-0005-0000-0000-000051020000}"/>
    <cellStyle name="Standard 2 2 3 4 3" xfId="1255" xr:uid="{00000000-0005-0000-0000-000052020000}"/>
    <cellStyle name="Standard 2 2 3 4 4" xfId="1606" xr:uid="{00000000-0005-0000-0000-000053020000}"/>
    <cellStyle name="Standard 2 2 3 4 5" xfId="852" xr:uid="{00000000-0005-0000-0000-000054020000}"/>
    <cellStyle name="Standard 2 2 3 5" xfId="312" xr:uid="{00000000-0005-0000-0000-000055020000}"/>
    <cellStyle name="Standard 2 2 3 6" xfId="973" xr:uid="{00000000-0005-0000-0000-000056020000}"/>
    <cellStyle name="Standard 2 2 3 6 2" xfId="1362" xr:uid="{00000000-0005-0000-0000-000057020000}"/>
    <cellStyle name="Standard 2 2 3 7" xfId="1179" xr:uid="{00000000-0005-0000-0000-000058020000}"/>
    <cellStyle name="Standard 2 2 3 8" xfId="1530" xr:uid="{00000000-0005-0000-0000-000059020000}"/>
    <cellStyle name="Standard 2 2 3 9" xfId="775" xr:uid="{00000000-0005-0000-0000-00005A020000}"/>
    <cellStyle name="Standard 2 2 4" xfId="134" xr:uid="{00000000-0005-0000-0000-00005B020000}"/>
    <cellStyle name="Standard 2 2 4 2" xfId="172" xr:uid="{00000000-0005-0000-0000-00005C020000}"/>
    <cellStyle name="Standard 2 2 4 2 2" xfId="249" xr:uid="{00000000-0005-0000-0000-00005D020000}"/>
    <cellStyle name="Standard 2 2 4 2 2 2" xfId="1096" xr:uid="{00000000-0005-0000-0000-00005E020000}"/>
    <cellStyle name="Standard 2 2 4 2 2 2 2" xfId="1485" xr:uid="{00000000-0005-0000-0000-00005F020000}"/>
    <cellStyle name="Standard 2 2 4 2 2 3" xfId="1302" xr:uid="{00000000-0005-0000-0000-000060020000}"/>
    <cellStyle name="Standard 2 2 4 2 2 4" xfId="1653" xr:uid="{00000000-0005-0000-0000-000061020000}"/>
    <cellStyle name="Standard 2 2 4 2 2 5" xfId="899" xr:uid="{00000000-0005-0000-0000-000062020000}"/>
    <cellStyle name="Standard 2 2 4 2 3" xfId="1020" xr:uid="{00000000-0005-0000-0000-000063020000}"/>
    <cellStyle name="Standard 2 2 4 2 3 2" xfId="1409" xr:uid="{00000000-0005-0000-0000-000064020000}"/>
    <cellStyle name="Standard 2 2 4 2 4" xfId="1226" xr:uid="{00000000-0005-0000-0000-000065020000}"/>
    <cellStyle name="Standard 2 2 4 2 5" xfId="1577" xr:uid="{00000000-0005-0000-0000-000066020000}"/>
    <cellStyle name="Standard 2 2 4 2 6" xfId="822" xr:uid="{00000000-0005-0000-0000-000067020000}"/>
    <cellStyle name="Standard 2 2 4 3" xfId="211" xr:uid="{00000000-0005-0000-0000-000068020000}"/>
    <cellStyle name="Standard 2 2 4 3 2" xfId="1058" xr:uid="{00000000-0005-0000-0000-000069020000}"/>
    <cellStyle name="Standard 2 2 4 3 2 2" xfId="1447" xr:uid="{00000000-0005-0000-0000-00006A020000}"/>
    <cellStyle name="Standard 2 2 4 3 3" xfId="1264" xr:uid="{00000000-0005-0000-0000-00006B020000}"/>
    <cellStyle name="Standard 2 2 4 3 4" xfId="1615" xr:uid="{00000000-0005-0000-0000-00006C020000}"/>
    <cellStyle name="Standard 2 2 4 3 5" xfId="861" xr:uid="{00000000-0005-0000-0000-00006D020000}"/>
    <cellStyle name="Standard 2 2 4 4" xfId="309" xr:uid="{00000000-0005-0000-0000-00006E020000}"/>
    <cellStyle name="Standard 2 2 4 5" xfId="982" xr:uid="{00000000-0005-0000-0000-00006F020000}"/>
    <cellStyle name="Standard 2 2 4 5 2" xfId="1371" xr:uid="{00000000-0005-0000-0000-000070020000}"/>
    <cellStyle name="Standard 2 2 4 6" xfId="1188" xr:uid="{00000000-0005-0000-0000-000071020000}"/>
    <cellStyle name="Standard 2 2 4 7" xfId="1539" xr:uid="{00000000-0005-0000-0000-000072020000}"/>
    <cellStyle name="Standard 2 2 4 8" xfId="784" xr:uid="{00000000-0005-0000-0000-000073020000}"/>
    <cellStyle name="Standard 2 2 5" xfId="153" xr:uid="{00000000-0005-0000-0000-000074020000}"/>
    <cellStyle name="Standard 2 2 5 2" xfId="230" xr:uid="{00000000-0005-0000-0000-000075020000}"/>
    <cellStyle name="Standard 2 2 5 2 2" xfId="1077" xr:uid="{00000000-0005-0000-0000-000076020000}"/>
    <cellStyle name="Standard 2 2 5 2 2 2" xfId="1466" xr:uid="{00000000-0005-0000-0000-000077020000}"/>
    <cellStyle name="Standard 2 2 5 2 3" xfId="1283" xr:uid="{00000000-0005-0000-0000-000078020000}"/>
    <cellStyle name="Standard 2 2 5 2 4" xfId="1634" xr:uid="{00000000-0005-0000-0000-000079020000}"/>
    <cellStyle name="Standard 2 2 5 2 5" xfId="880" xr:uid="{00000000-0005-0000-0000-00007A020000}"/>
    <cellStyle name="Standard 2 2 5 3" xfId="302" xr:uid="{00000000-0005-0000-0000-00007B020000}"/>
    <cellStyle name="Standard 2 2 5 4" xfId="1001" xr:uid="{00000000-0005-0000-0000-00007C020000}"/>
    <cellStyle name="Standard 2 2 5 4 2" xfId="1390" xr:uid="{00000000-0005-0000-0000-00007D020000}"/>
    <cellStyle name="Standard 2 2 5 5" xfId="1207" xr:uid="{00000000-0005-0000-0000-00007E020000}"/>
    <cellStyle name="Standard 2 2 5 6" xfId="1558" xr:uid="{00000000-0005-0000-0000-00007F020000}"/>
    <cellStyle name="Standard 2 2 5 7" xfId="803" xr:uid="{00000000-0005-0000-0000-000080020000}"/>
    <cellStyle name="Standard 2 2 6" xfId="191" xr:uid="{00000000-0005-0000-0000-000081020000}"/>
    <cellStyle name="Standard 2 2 6 2" xfId="1039" xr:uid="{00000000-0005-0000-0000-000082020000}"/>
    <cellStyle name="Standard 2 2 6 2 2" xfId="1428" xr:uid="{00000000-0005-0000-0000-000083020000}"/>
    <cellStyle name="Standard 2 2 6 3" xfId="1245" xr:uid="{00000000-0005-0000-0000-000084020000}"/>
    <cellStyle name="Standard 2 2 6 4" xfId="1596" xr:uid="{00000000-0005-0000-0000-000085020000}"/>
    <cellStyle name="Standard 2 2 6 5" xfId="841" xr:uid="{00000000-0005-0000-0000-000086020000}"/>
    <cellStyle name="Standard 2 2 7" xfId="268" xr:uid="{00000000-0005-0000-0000-000087020000}"/>
    <cellStyle name="Standard 2 2 7 2" xfId="1115" xr:uid="{00000000-0005-0000-0000-000088020000}"/>
    <cellStyle name="Standard 2 2 7 2 2" xfId="1504" xr:uid="{00000000-0005-0000-0000-000089020000}"/>
    <cellStyle name="Standard 2 2 7 3" xfId="1321" xr:uid="{00000000-0005-0000-0000-00008A020000}"/>
    <cellStyle name="Standard 2 2 7 4" xfId="1672" xr:uid="{00000000-0005-0000-0000-00008B020000}"/>
    <cellStyle name="Standard 2 2 7 5" xfId="918" xr:uid="{00000000-0005-0000-0000-00008C020000}"/>
    <cellStyle name="Standard 2 2 8" xfId="113" xr:uid="{00000000-0005-0000-0000-00008D020000}"/>
    <cellStyle name="Standard 2 2 8 2" xfId="964" xr:uid="{00000000-0005-0000-0000-00008E020000}"/>
    <cellStyle name="Standard 2 2 8 2 2" xfId="1353" xr:uid="{00000000-0005-0000-0000-00008F020000}"/>
    <cellStyle name="Standard 2 2 8 3" xfId="1170" xr:uid="{00000000-0005-0000-0000-000090020000}"/>
    <cellStyle name="Standard 2 2 8 4" xfId="765" xr:uid="{00000000-0005-0000-0000-000091020000}"/>
    <cellStyle name="Standard 2 2 9" xfId="60" xr:uid="{00000000-0005-0000-0000-000092020000}"/>
    <cellStyle name="Standard 2 20" xfId="1518" xr:uid="{00000000-0005-0000-0000-000093020000}"/>
    <cellStyle name="Standard 2 3" xfId="61" xr:uid="{00000000-0005-0000-0000-000094020000}"/>
    <cellStyle name="Standard 2 3 10" xfId="305" xr:uid="{00000000-0005-0000-0000-000095020000}"/>
    <cellStyle name="Standard 2 3 11" xfId="1517" xr:uid="{00000000-0005-0000-0000-000096020000}"/>
    <cellStyle name="Standard 2 3 12" xfId="1519" xr:uid="{00000000-0005-0000-0000-000097020000}"/>
    <cellStyle name="Standard 2 3 2" xfId="114" xr:uid="{00000000-0005-0000-0000-000098020000}"/>
    <cellStyle name="Standard 2 3 2 10" xfId="1171" xr:uid="{00000000-0005-0000-0000-000099020000}"/>
    <cellStyle name="Standard 2 3 2 11" xfId="1521" xr:uid="{00000000-0005-0000-0000-00009A020000}"/>
    <cellStyle name="Standard 2 3 2 12" xfId="766" xr:uid="{00000000-0005-0000-0000-00009B020000}"/>
    <cellStyle name="Standard 2 3 2 2" xfId="118" xr:uid="{00000000-0005-0000-0000-00009C020000}"/>
    <cellStyle name="Standard 2 3 2 2 10" xfId="770" xr:uid="{00000000-0005-0000-0000-00009D020000}"/>
    <cellStyle name="Standard 2 3 2 2 2" xfId="130" xr:uid="{00000000-0005-0000-0000-00009E020000}"/>
    <cellStyle name="Standard 2 3 2 2 2 2" xfId="149" xr:uid="{00000000-0005-0000-0000-00009F020000}"/>
    <cellStyle name="Standard 2 3 2 2 2 2 2" xfId="187" xr:uid="{00000000-0005-0000-0000-0000A0020000}"/>
    <cellStyle name="Standard 2 3 2 2 2 2 2 2" xfId="264" xr:uid="{00000000-0005-0000-0000-0000A1020000}"/>
    <cellStyle name="Standard 2 3 2 2 2 2 2 2 2" xfId="1111" xr:uid="{00000000-0005-0000-0000-0000A2020000}"/>
    <cellStyle name="Standard 2 3 2 2 2 2 2 2 2 2" xfId="1500" xr:uid="{00000000-0005-0000-0000-0000A3020000}"/>
    <cellStyle name="Standard 2 3 2 2 2 2 2 2 3" xfId="1317" xr:uid="{00000000-0005-0000-0000-0000A4020000}"/>
    <cellStyle name="Standard 2 3 2 2 2 2 2 2 4" xfId="1668" xr:uid="{00000000-0005-0000-0000-0000A5020000}"/>
    <cellStyle name="Standard 2 3 2 2 2 2 2 2 5" xfId="914" xr:uid="{00000000-0005-0000-0000-0000A6020000}"/>
    <cellStyle name="Standard 2 3 2 2 2 2 2 3" xfId="1035" xr:uid="{00000000-0005-0000-0000-0000A7020000}"/>
    <cellStyle name="Standard 2 3 2 2 2 2 2 3 2" xfId="1424" xr:uid="{00000000-0005-0000-0000-0000A8020000}"/>
    <cellStyle name="Standard 2 3 2 2 2 2 2 4" xfId="1241" xr:uid="{00000000-0005-0000-0000-0000A9020000}"/>
    <cellStyle name="Standard 2 3 2 2 2 2 2 5" xfId="1592" xr:uid="{00000000-0005-0000-0000-0000AA020000}"/>
    <cellStyle name="Standard 2 3 2 2 2 2 2 6" xfId="837" xr:uid="{00000000-0005-0000-0000-0000AB020000}"/>
    <cellStyle name="Standard 2 3 2 2 2 2 3" xfId="226" xr:uid="{00000000-0005-0000-0000-0000AC020000}"/>
    <cellStyle name="Standard 2 3 2 2 2 2 3 2" xfId="1073" xr:uid="{00000000-0005-0000-0000-0000AD020000}"/>
    <cellStyle name="Standard 2 3 2 2 2 2 3 2 2" xfId="1462" xr:uid="{00000000-0005-0000-0000-0000AE020000}"/>
    <cellStyle name="Standard 2 3 2 2 2 2 3 3" xfId="1279" xr:uid="{00000000-0005-0000-0000-0000AF020000}"/>
    <cellStyle name="Standard 2 3 2 2 2 2 3 4" xfId="1630" xr:uid="{00000000-0005-0000-0000-0000B0020000}"/>
    <cellStyle name="Standard 2 3 2 2 2 2 3 5" xfId="876" xr:uid="{00000000-0005-0000-0000-0000B1020000}"/>
    <cellStyle name="Standard 2 3 2 2 2 2 4" xfId="997" xr:uid="{00000000-0005-0000-0000-0000B2020000}"/>
    <cellStyle name="Standard 2 3 2 2 2 2 4 2" xfId="1386" xr:uid="{00000000-0005-0000-0000-0000B3020000}"/>
    <cellStyle name="Standard 2 3 2 2 2 2 5" xfId="1203" xr:uid="{00000000-0005-0000-0000-0000B4020000}"/>
    <cellStyle name="Standard 2 3 2 2 2 2 6" xfId="1554" xr:uid="{00000000-0005-0000-0000-0000B5020000}"/>
    <cellStyle name="Standard 2 3 2 2 2 2 7" xfId="799" xr:uid="{00000000-0005-0000-0000-0000B6020000}"/>
    <cellStyle name="Standard 2 3 2 2 2 3" xfId="168" xr:uid="{00000000-0005-0000-0000-0000B7020000}"/>
    <cellStyle name="Standard 2 3 2 2 2 3 2" xfId="245" xr:uid="{00000000-0005-0000-0000-0000B8020000}"/>
    <cellStyle name="Standard 2 3 2 2 2 3 2 2" xfId="1092" xr:uid="{00000000-0005-0000-0000-0000B9020000}"/>
    <cellStyle name="Standard 2 3 2 2 2 3 2 2 2" xfId="1481" xr:uid="{00000000-0005-0000-0000-0000BA020000}"/>
    <cellStyle name="Standard 2 3 2 2 2 3 2 3" xfId="1298" xr:uid="{00000000-0005-0000-0000-0000BB020000}"/>
    <cellStyle name="Standard 2 3 2 2 2 3 2 4" xfId="1649" xr:uid="{00000000-0005-0000-0000-0000BC020000}"/>
    <cellStyle name="Standard 2 3 2 2 2 3 2 5" xfId="895" xr:uid="{00000000-0005-0000-0000-0000BD020000}"/>
    <cellStyle name="Standard 2 3 2 2 2 3 3" xfId="1016" xr:uid="{00000000-0005-0000-0000-0000BE020000}"/>
    <cellStyle name="Standard 2 3 2 2 2 3 3 2" xfId="1405" xr:uid="{00000000-0005-0000-0000-0000BF020000}"/>
    <cellStyle name="Standard 2 3 2 2 2 3 4" xfId="1222" xr:uid="{00000000-0005-0000-0000-0000C0020000}"/>
    <cellStyle name="Standard 2 3 2 2 2 3 5" xfId="1573" xr:uid="{00000000-0005-0000-0000-0000C1020000}"/>
    <cellStyle name="Standard 2 3 2 2 2 3 6" xfId="818" xr:uid="{00000000-0005-0000-0000-0000C2020000}"/>
    <cellStyle name="Standard 2 3 2 2 2 4" xfId="207" xr:uid="{00000000-0005-0000-0000-0000C3020000}"/>
    <cellStyle name="Standard 2 3 2 2 2 4 2" xfId="1054" xr:uid="{00000000-0005-0000-0000-0000C4020000}"/>
    <cellStyle name="Standard 2 3 2 2 2 4 2 2" xfId="1443" xr:uid="{00000000-0005-0000-0000-0000C5020000}"/>
    <cellStyle name="Standard 2 3 2 2 2 4 3" xfId="1260" xr:uid="{00000000-0005-0000-0000-0000C6020000}"/>
    <cellStyle name="Standard 2 3 2 2 2 4 4" xfId="1611" xr:uid="{00000000-0005-0000-0000-0000C7020000}"/>
    <cellStyle name="Standard 2 3 2 2 2 4 5" xfId="857" xr:uid="{00000000-0005-0000-0000-0000C8020000}"/>
    <cellStyle name="Standard 2 3 2 2 2 5" xfId="978" xr:uid="{00000000-0005-0000-0000-0000C9020000}"/>
    <cellStyle name="Standard 2 3 2 2 2 5 2" xfId="1367" xr:uid="{00000000-0005-0000-0000-0000CA020000}"/>
    <cellStyle name="Standard 2 3 2 2 2 6" xfId="1184" xr:uid="{00000000-0005-0000-0000-0000CB020000}"/>
    <cellStyle name="Standard 2 3 2 2 2 7" xfId="1535" xr:uid="{00000000-0005-0000-0000-0000CC020000}"/>
    <cellStyle name="Standard 2 3 2 2 2 8" xfId="780" xr:uid="{00000000-0005-0000-0000-0000CD020000}"/>
    <cellStyle name="Standard 2 3 2 2 3" xfId="139" xr:uid="{00000000-0005-0000-0000-0000CE020000}"/>
    <cellStyle name="Standard 2 3 2 2 3 2" xfId="177" xr:uid="{00000000-0005-0000-0000-0000CF020000}"/>
    <cellStyle name="Standard 2 3 2 2 3 2 2" xfId="254" xr:uid="{00000000-0005-0000-0000-0000D0020000}"/>
    <cellStyle name="Standard 2 3 2 2 3 2 2 2" xfId="1101" xr:uid="{00000000-0005-0000-0000-0000D1020000}"/>
    <cellStyle name="Standard 2 3 2 2 3 2 2 2 2" xfId="1490" xr:uid="{00000000-0005-0000-0000-0000D2020000}"/>
    <cellStyle name="Standard 2 3 2 2 3 2 2 3" xfId="1307" xr:uid="{00000000-0005-0000-0000-0000D3020000}"/>
    <cellStyle name="Standard 2 3 2 2 3 2 2 4" xfId="1658" xr:uid="{00000000-0005-0000-0000-0000D4020000}"/>
    <cellStyle name="Standard 2 3 2 2 3 2 2 5" xfId="904" xr:uid="{00000000-0005-0000-0000-0000D5020000}"/>
    <cellStyle name="Standard 2 3 2 2 3 2 3" xfId="1025" xr:uid="{00000000-0005-0000-0000-0000D6020000}"/>
    <cellStyle name="Standard 2 3 2 2 3 2 3 2" xfId="1414" xr:uid="{00000000-0005-0000-0000-0000D7020000}"/>
    <cellStyle name="Standard 2 3 2 2 3 2 4" xfId="1231" xr:uid="{00000000-0005-0000-0000-0000D8020000}"/>
    <cellStyle name="Standard 2 3 2 2 3 2 5" xfId="1582" xr:uid="{00000000-0005-0000-0000-0000D9020000}"/>
    <cellStyle name="Standard 2 3 2 2 3 2 6" xfId="827" xr:uid="{00000000-0005-0000-0000-0000DA020000}"/>
    <cellStyle name="Standard 2 3 2 2 3 3" xfId="216" xr:uid="{00000000-0005-0000-0000-0000DB020000}"/>
    <cellStyle name="Standard 2 3 2 2 3 3 2" xfId="1063" xr:uid="{00000000-0005-0000-0000-0000DC020000}"/>
    <cellStyle name="Standard 2 3 2 2 3 3 2 2" xfId="1452" xr:uid="{00000000-0005-0000-0000-0000DD020000}"/>
    <cellStyle name="Standard 2 3 2 2 3 3 3" xfId="1269" xr:uid="{00000000-0005-0000-0000-0000DE020000}"/>
    <cellStyle name="Standard 2 3 2 2 3 3 4" xfId="1620" xr:uid="{00000000-0005-0000-0000-0000DF020000}"/>
    <cellStyle name="Standard 2 3 2 2 3 3 5" xfId="866" xr:uid="{00000000-0005-0000-0000-0000E0020000}"/>
    <cellStyle name="Standard 2 3 2 2 3 4" xfId="987" xr:uid="{00000000-0005-0000-0000-0000E1020000}"/>
    <cellStyle name="Standard 2 3 2 2 3 4 2" xfId="1376" xr:uid="{00000000-0005-0000-0000-0000E2020000}"/>
    <cellStyle name="Standard 2 3 2 2 3 5" xfId="1193" xr:uid="{00000000-0005-0000-0000-0000E3020000}"/>
    <cellStyle name="Standard 2 3 2 2 3 6" xfId="1544" xr:uid="{00000000-0005-0000-0000-0000E4020000}"/>
    <cellStyle name="Standard 2 3 2 2 3 7" xfId="789" xr:uid="{00000000-0005-0000-0000-0000E5020000}"/>
    <cellStyle name="Standard 2 3 2 2 4" xfId="158" xr:uid="{00000000-0005-0000-0000-0000E6020000}"/>
    <cellStyle name="Standard 2 3 2 2 4 2" xfId="235" xr:uid="{00000000-0005-0000-0000-0000E7020000}"/>
    <cellStyle name="Standard 2 3 2 2 4 2 2" xfId="1082" xr:uid="{00000000-0005-0000-0000-0000E8020000}"/>
    <cellStyle name="Standard 2 3 2 2 4 2 2 2" xfId="1471" xr:uid="{00000000-0005-0000-0000-0000E9020000}"/>
    <cellStyle name="Standard 2 3 2 2 4 2 3" xfId="1288" xr:uid="{00000000-0005-0000-0000-0000EA020000}"/>
    <cellStyle name="Standard 2 3 2 2 4 2 4" xfId="1639" xr:uid="{00000000-0005-0000-0000-0000EB020000}"/>
    <cellStyle name="Standard 2 3 2 2 4 2 5" xfId="885" xr:uid="{00000000-0005-0000-0000-0000EC020000}"/>
    <cellStyle name="Standard 2 3 2 2 4 3" xfId="1006" xr:uid="{00000000-0005-0000-0000-0000ED020000}"/>
    <cellStyle name="Standard 2 3 2 2 4 3 2" xfId="1395" xr:uid="{00000000-0005-0000-0000-0000EE020000}"/>
    <cellStyle name="Standard 2 3 2 2 4 4" xfId="1212" xr:uid="{00000000-0005-0000-0000-0000EF020000}"/>
    <cellStyle name="Standard 2 3 2 2 4 5" xfId="1563" xr:uid="{00000000-0005-0000-0000-0000F0020000}"/>
    <cellStyle name="Standard 2 3 2 2 4 6" xfId="808" xr:uid="{00000000-0005-0000-0000-0000F1020000}"/>
    <cellStyle name="Standard 2 3 2 2 5" xfId="196" xr:uid="{00000000-0005-0000-0000-0000F2020000}"/>
    <cellStyle name="Standard 2 3 2 2 5 2" xfId="1044" xr:uid="{00000000-0005-0000-0000-0000F3020000}"/>
    <cellStyle name="Standard 2 3 2 2 5 2 2" xfId="1433" xr:uid="{00000000-0005-0000-0000-0000F4020000}"/>
    <cellStyle name="Standard 2 3 2 2 5 3" xfId="1250" xr:uid="{00000000-0005-0000-0000-0000F5020000}"/>
    <cellStyle name="Standard 2 3 2 2 5 4" xfId="1601" xr:uid="{00000000-0005-0000-0000-0000F6020000}"/>
    <cellStyle name="Standard 2 3 2 2 5 5" xfId="846" xr:uid="{00000000-0005-0000-0000-0000F7020000}"/>
    <cellStyle name="Standard 2 3 2 2 6" xfId="273" xr:uid="{00000000-0005-0000-0000-0000F8020000}"/>
    <cellStyle name="Standard 2 3 2 2 6 2" xfId="1120" xr:uid="{00000000-0005-0000-0000-0000F9020000}"/>
    <cellStyle name="Standard 2 3 2 2 6 2 2" xfId="1509" xr:uid="{00000000-0005-0000-0000-0000FA020000}"/>
    <cellStyle name="Standard 2 3 2 2 6 3" xfId="1326" xr:uid="{00000000-0005-0000-0000-0000FB020000}"/>
    <cellStyle name="Standard 2 3 2 2 6 4" xfId="1677" xr:uid="{00000000-0005-0000-0000-0000FC020000}"/>
    <cellStyle name="Standard 2 3 2 2 6 5" xfId="923" xr:uid="{00000000-0005-0000-0000-0000FD020000}"/>
    <cellStyle name="Standard 2 3 2 2 7" xfId="969" xr:uid="{00000000-0005-0000-0000-0000FE020000}"/>
    <cellStyle name="Standard 2 3 2 2 7 2" xfId="1358" xr:uid="{00000000-0005-0000-0000-0000FF020000}"/>
    <cellStyle name="Standard 2 3 2 2 8" xfId="1175" xr:uid="{00000000-0005-0000-0000-000000030000}"/>
    <cellStyle name="Standard 2 3 2 2 9" xfId="1525" xr:uid="{00000000-0005-0000-0000-000001030000}"/>
    <cellStyle name="Standard 2 3 2 3" xfId="126" xr:uid="{00000000-0005-0000-0000-000002030000}"/>
    <cellStyle name="Standard 2 3 2 3 2" xfId="145" xr:uid="{00000000-0005-0000-0000-000003030000}"/>
    <cellStyle name="Standard 2 3 2 3 2 2" xfId="183" xr:uid="{00000000-0005-0000-0000-000004030000}"/>
    <cellStyle name="Standard 2 3 2 3 2 2 2" xfId="260" xr:uid="{00000000-0005-0000-0000-000005030000}"/>
    <cellStyle name="Standard 2 3 2 3 2 2 2 2" xfId="1107" xr:uid="{00000000-0005-0000-0000-000006030000}"/>
    <cellStyle name="Standard 2 3 2 3 2 2 2 2 2" xfId="1496" xr:uid="{00000000-0005-0000-0000-000007030000}"/>
    <cellStyle name="Standard 2 3 2 3 2 2 2 3" xfId="1313" xr:uid="{00000000-0005-0000-0000-000008030000}"/>
    <cellStyle name="Standard 2 3 2 3 2 2 2 4" xfId="1664" xr:uid="{00000000-0005-0000-0000-000009030000}"/>
    <cellStyle name="Standard 2 3 2 3 2 2 2 5" xfId="910" xr:uid="{00000000-0005-0000-0000-00000A030000}"/>
    <cellStyle name="Standard 2 3 2 3 2 2 3" xfId="1031" xr:uid="{00000000-0005-0000-0000-00000B030000}"/>
    <cellStyle name="Standard 2 3 2 3 2 2 3 2" xfId="1420" xr:uid="{00000000-0005-0000-0000-00000C030000}"/>
    <cellStyle name="Standard 2 3 2 3 2 2 4" xfId="1237" xr:uid="{00000000-0005-0000-0000-00000D030000}"/>
    <cellStyle name="Standard 2 3 2 3 2 2 5" xfId="1588" xr:uid="{00000000-0005-0000-0000-00000E030000}"/>
    <cellStyle name="Standard 2 3 2 3 2 2 6" xfId="833" xr:uid="{00000000-0005-0000-0000-00000F030000}"/>
    <cellStyle name="Standard 2 3 2 3 2 3" xfId="222" xr:uid="{00000000-0005-0000-0000-000010030000}"/>
    <cellStyle name="Standard 2 3 2 3 2 3 2" xfId="1069" xr:uid="{00000000-0005-0000-0000-000011030000}"/>
    <cellStyle name="Standard 2 3 2 3 2 3 2 2" xfId="1458" xr:uid="{00000000-0005-0000-0000-000012030000}"/>
    <cellStyle name="Standard 2 3 2 3 2 3 3" xfId="1275" xr:uid="{00000000-0005-0000-0000-000013030000}"/>
    <cellStyle name="Standard 2 3 2 3 2 3 4" xfId="1626" xr:uid="{00000000-0005-0000-0000-000014030000}"/>
    <cellStyle name="Standard 2 3 2 3 2 3 5" xfId="872" xr:uid="{00000000-0005-0000-0000-000015030000}"/>
    <cellStyle name="Standard 2 3 2 3 2 4" xfId="993" xr:uid="{00000000-0005-0000-0000-000016030000}"/>
    <cellStyle name="Standard 2 3 2 3 2 4 2" xfId="1382" xr:uid="{00000000-0005-0000-0000-000017030000}"/>
    <cellStyle name="Standard 2 3 2 3 2 5" xfId="1199" xr:uid="{00000000-0005-0000-0000-000018030000}"/>
    <cellStyle name="Standard 2 3 2 3 2 6" xfId="1550" xr:uid="{00000000-0005-0000-0000-000019030000}"/>
    <cellStyle name="Standard 2 3 2 3 2 7" xfId="795" xr:uid="{00000000-0005-0000-0000-00001A030000}"/>
    <cellStyle name="Standard 2 3 2 3 3" xfId="164" xr:uid="{00000000-0005-0000-0000-00001B030000}"/>
    <cellStyle name="Standard 2 3 2 3 3 2" xfId="241" xr:uid="{00000000-0005-0000-0000-00001C030000}"/>
    <cellStyle name="Standard 2 3 2 3 3 2 2" xfId="1088" xr:uid="{00000000-0005-0000-0000-00001D030000}"/>
    <cellStyle name="Standard 2 3 2 3 3 2 2 2" xfId="1477" xr:uid="{00000000-0005-0000-0000-00001E030000}"/>
    <cellStyle name="Standard 2 3 2 3 3 2 3" xfId="1294" xr:uid="{00000000-0005-0000-0000-00001F030000}"/>
    <cellStyle name="Standard 2 3 2 3 3 2 4" xfId="1645" xr:uid="{00000000-0005-0000-0000-000020030000}"/>
    <cellStyle name="Standard 2 3 2 3 3 2 5" xfId="891" xr:uid="{00000000-0005-0000-0000-000021030000}"/>
    <cellStyle name="Standard 2 3 2 3 3 3" xfId="1012" xr:uid="{00000000-0005-0000-0000-000022030000}"/>
    <cellStyle name="Standard 2 3 2 3 3 3 2" xfId="1401" xr:uid="{00000000-0005-0000-0000-000023030000}"/>
    <cellStyle name="Standard 2 3 2 3 3 4" xfId="1218" xr:uid="{00000000-0005-0000-0000-000024030000}"/>
    <cellStyle name="Standard 2 3 2 3 3 5" xfId="1569" xr:uid="{00000000-0005-0000-0000-000025030000}"/>
    <cellStyle name="Standard 2 3 2 3 3 6" xfId="814" xr:uid="{00000000-0005-0000-0000-000026030000}"/>
    <cellStyle name="Standard 2 3 2 3 4" xfId="203" xr:uid="{00000000-0005-0000-0000-000027030000}"/>
    <cellStyle name="Standard 2 3 2 3 4 2" xfId="1050" xr:uid="{00000000-0005-0000-0000-000028030000}"/>
    <cellStyle name="Standard 2 3 2 3 4 2 2" xfId="1439" xr:uid="{00000000-0005-0000-0000-000029030000}"/>
    <cellStyle name="Standard 2 3 2 3 4 3" xfId="1256" xr:uid="{00000000-0005-0000-0000-00002A030000}"/>
    <cellStyle name="Standard 2 3 2 3 4 4" xfId="1607" xr:uid="{00000000-0005-0000-0000-00002B030000}"/>
    <cellStyle name="Standard 2 3 2 3 4 5" xfId="853" xr:uid="{00000000-0005-0000-0000-00002C030000}"/>
    <cellStyle name="Standard 2 3 2 3 5" xfId="974" xr:uid="{00000000-0005-0000-0000-00002D030000}"/>
    <cellStyle name="Standard 2 3 2 3 5 2" xfId="1363" xr:uid="{00000000-0005-0000-0000-00002E030000}"/>
    <cellStyle name="Standard 2 3 2 3 6" xfId="1180" xr:uid="{00000000-0005-0000-0000-00002F030000}"/>
    <cellStyle name="Standard 2 3 2 3 7" xfId="1531" xr:uid="{00000000-0005-0000-0000-000030030000}"/>
    <cellStyle name="Standard 2 3 2 3 8" xfId="776" xr:uid="{00000000-0005-0000-0000-000031030000}"/>
    <cellStyle name="Standard 2 3 2 4" xfId="135" xr:uid="{00000000-0005-0000-0000-000032030000}"/>
    <cellStyle name="Standard 2 3 2 4 2" xfId="173" xr:uid="{00000000-0005-0000-0000-000033030000}"/>
    <cellStyle name="Standard 2 3 2 4 2 2" xfId="250" xr:uid="{00000000-0005-0000-0000-000034030000}"/>
    <cellStyle name="Standard 2 3 2 4 2 2 2" xfId="1097" xr:uid="{00000000-0005-0000-0000-000035030000}"/>
    <cellStyle name="Standard 2 3 2 4 2 2 2 2" xfId="1486" xr:uid="{00000000-0005-0000-0000-000036030000}"/>
    <cellStyle name="Standard 2 3 2 4 2 2 3" xfId="1303" xr:uid="{00000000-0005-0000-0000-000037030000}"/>
    <cellStyle name="Standard 2 3 2 4 2 2 4" xfId="1654" xr:uid="{00000000-0005-0000-0000-000038030000}"/>
    <cellStyle name="Standard 2 3 2 4 2 2 5" xfId="900" xr:uid="{00000000-0005-0000-0000-000039030000}"/>
    <cellStyle name="Standard 2 3 2 4 2 3" xfId="1021" xr:uid="{00000000-0005-0000-0000-00003A030000}"/>
    <cellStyle name="Standard 2 3 2 4 2 3 2" xfId="1410" xr:uid="{00000000-0005-0000-0000-00003B030000}"/>
    <cellStyle name="Standard 2 3 2 4 2 4" xfId="1227" xr:uid="{00000000-0005-0000-0000-00003C030000}"/>
    <cellStyle name="Standard 2 3 2 4 2 5" xfId="1578" xr:uid="{00000000-0005-0000-0000-00003D030000}"/>
    <cellStyle name="Standard 2 3 2 4 2 6" xfId="823" xr:uid="{00000000-0005-0000-0000-00003E030000}"/>
    <cellStyle name="Standard 2 3 2 4 3" xfId="212" xr:uid="{00000000-0005-0000-0000-00003F030000}"/>
    <cellStyle name="Standard 2 3 2 4 3 2" xfId="1059" xr:uid="{00000000-0005-0000-0000-000040030000}"/>
    <cellStyle name="Standard 2 3 2 4 3 2 2" xfId="1448" xr:uid="{00000000-0005-0000-0000-000041030000}"/>
    <cellStyle name="Standard 2 3 2 4 3 3" xfId="1265" xr:uid="{00000000-0005-0000-0000-000042030000}"/>
    <cellStyle name="Standard 2 3 2 4 3 4" xfId="1616" xr:uid="{00000000-0005-0000-0000-000043030000}"/>
    <cellStyle name="Standard 2 3 2 4 3 5" xfId="862" xr:uid="{00000000-0005-0000-0000-000044030000}"/>
    <cellStyle name="Standard 2 3 2 4 4" xfId="983" xr:uid="{00000000-0005-0000-0000-000045030000}"/>
    <cellStyle name="Standard 2 3 2 4 4 2" xfId="1372" xr:uid="{00000000-0005-0000-0000-000046030000}"/>
    <cellStyle name="Standard 2 3 2 4 5" xfId="1189" xr:uid="{00000000-0005-0000-0000-000047030000}"/>
    <cellStyle name="Standard 2 3 2 4 6" xfId="1540" xr:uid="{00000000-0005-0000-0000-000048030000}"/>
    <cellStyle name="Standard 2 3 2 4 7" xfId="785" xr:uid="{00000000-0005-0000-0000-000049030000}"/>
    <cellStyle name="Standard 2 3 2 5" xfId="154" xr:uid="{00000000-0005-0000-0000-00004A030000}"/>
    <cellStyle name="Standard 2 3 2 5 2" xfId="231" xr:uid="{00000000-0005-0000-0000-00004B030000}"/>
    <cellStyle name="Standard 2 3 2 5 2 2" xfId="1078" xr:uid="{00000000-0005-0000-0000-00004C030000}"/>
    <cellStyle name="Standard 2 3 2 5 2 2 2" xfId="1467" xr:uid="{00000000-0005-0000-0000-00004D030000}"/>
    <cellStyle name="Standard 2 3 2 5 2 3" xfId="1284" xr:uid="{00000000-0005-0000-0000-00004E030000}"/>
    <cellStyle name="Standard 2 3 2 5 2 4" xfId="1635" xr:uid="{00000000-0005-0000-0000-00004F030000}"/>
    <cellStyle name="Standard 2 3 2 5 2 5" xfId="881" xr:uid="{00000000-0005-0000-0000-000050030000}"/>
    <cellStyle name="Standard 2 3 2 5 3" xfId="1002" xr:uid="{00000000-0005-0000-0000-000051030000}"/>
    <cellStyle name="Standard 2 3 2 5 3 2" xfId="1391" xr:uid="{00000000-0005-0000-0000-000052030000}"/>
    <cellStyle name="Standard 2 3 2 5 4" xfId="1208" xr:uid="{00000000-0005-0000-0000-000053030000}"/>
    <cellStyle name="Standard 2 3 2 5 5" xfId="1559" xr:uid="{00000000-0005-0000-0000-000054030000}"/>
    <cellStyle name="Standard 2 3 2 5 6" xfId="804" xr:uid="{00000000-0005-0000-0000-000055030000}"/>
    <cellStyle name="Standard 2 3 2 6" xfId="192" xr:uid="{00000000-0005-0000-0000-000056030000}"/>
    <cellStyle name="Standard 2 3 2 6 2" xfId="1040" xr:uid="{00000000-0005-0000-0000-000057030000}"/>
    <cellStyle name="Standard 2 3 2 6 2 2" xfId="1429" xr:uid="{00000000-0005-0000-0000-000058030000}"/>
    <cellStyle name="Standard 2 3 2 6 3" xfId="1246" xr:uid="{00000000-0005-0000-0000-000059030000}"/>
    <cellStyle name="Standard 2 3 2 6 4" xfId="1597" xr:uid="{00000000-0005-0000-0000-00005A030000}"/>
    <cellStyle name="Standard 2 3 2 6 5" xfId="842" xr:uid="{00000000-0005-0000-0000-00005B030000}"/>
    <cellStyle name="Standard 2 3 2 7" xfId="269" xr:uid="{00000000-0005-0000-0000-00005C030000}"/>
    <cellStyle name="Standard 2 3 2 7 2" xfId="1116" xr:uid="{00000000-0005-0000-0000-00005D030000}"/>
    <cellStyle name="Standard 2 3 2 7 2 2" xfId="1505" xr:uid="{00000000-0005-0000-0000-00005E030000}"/>
    <cellStyle name="Standard 2 3 2 7 3" xfId="1322" xr:uid="{00000000-0005-0000-0000-00005F030000}"/>
    <cellStyle name="Standard 2 3 2 7 4" xfId="1673" xr:uid="{00000000-0005-0000-0000-000060030000}"/>
    <cellStyle name="Standard 2 3 2 7 5" xfId="919" xr:uid="{00000000-0005-0000-0000-000061030000}"/>
    <cellStyle name="Standard 2 3 2 8" xfId="301" xr:uid="{00000000-0005-0000-0000-000062030000}"/>
    <cellStyle name="Standard 2 3 2 9" xfId="965" xr:uid="{00000000-0005-0000-0000-000063030000}"/>
    <cellStyle name="Standard 2 3 2 9 2" xfId="1354" xr:uid="{00000000-0005-0000-0000-000064030000}"/>
    <cellStyle name="Standard 2 3 3" xfId="116" xr:uid="{00000000-0005-0000-0000-000065030000}"/>
    <cellStyle name="Standard 2 3 3 10" xfId="768" xr:uid="{00000000-0005-0000-0000-000066030000}"/>
    <cellStyle name="Standard 2 3 3 2" xfId="128" xr:uid="{00000000-0005-0000-0000-000067030000}"/>
    <cellStyle name="Standard 2 3 3 2 2" xfId="147" xr:uid="{00000000-0005-0000-0000-000068030000}"/>
    <cellStyle name="Standard 2 3 3 2 2 2" xfId="185" xr:uid="{00000000-0005-0000-0000-000069030000}"/>
    <cellStyle name="Standard 2 3 3 2 2 2 2" xfId="262" xr:uid="{00000000-0005-0000-0000-00006A030000}"/>
    <cellStyle name="Standard 2 3 3 2 2 2 2 2" xfId="1109" xr:uid="{00000000-0005-0000-0000-00006B030000}"/>
    <cellStyle name="Standard 2 3 3 2 2 2 2 2 2" xfId="1498" xr:uid="{00000000-0005-0000-0000-00006C030000}"/>
    <cellStyle name="Standard 2 3 3 2 2 2 2 3" xfId="1315" xr:uid="{00000000-0005-0000-0000-00006D030000}"/>
    <cellStyle name="Standard 2 3 3 2 2 2 2 4" xfId="1666" xr:uid="{00000000-0005-0000-0000-00006E030000}"/>
    <cellStyle name="Standard 2 3 3 2 2 2 2 5" xfId="912" xr:uid="{00000000-0005-0000-0000-00006F030000}"/>
    <cellStyle name="Standard 2 3 3 2 2 2 3" xfId="1033" xr:uid="{00000000-0005-0000-0000-000070030000}"/>
    <cellStyle name="Standard 2 3 3 2 2 2 3 2" xfId="1422" xr:uid="{00000000-0005-0000-0000-000071030000}"/>
    <cellStyle name="Standard 2 3 3 2 2 2 4" xfId="1239" xr:uid="{00000000-0005-0000-0000-000072030000}"/>
    <cellStyle name="Standard 2 3 3 2 2 2 5" xfId="1590" xr:uid="{00000000-0005-0000-0000-000073030000}"/>
    <cellStyle name="Standard 2 3 3 2 2 2 6" xfId="835" xr:uid="{00000000-0005-0000-0000-000074030000}"/>
    <cellStyle name="Standard 2 3 3 2 2 3" xfId="224" xr:uid="{00000000-0005-0000-0000-000075030000}"/>
    <cellStyle name="Standard 2 3 3 2 2 3 2" xfId="1071" xr:uid="{00000000-0005-0000-0000-000076030000}"/>
    <cellStyle name="Standard 2 3 3 2 2 3 2 2" xfId="1460" xr:uid="{00000000-0005-0000-0000-000077030000}"/>
    <cellStyle name="Standard 2 3 3 2 2 3 3" xfId="1277" xr:uid="{00000000-0005-0000-0000-000078030000}"/>
    <cellStyle name="Standard 2 3 3 2 2 3 4" xfId="1628" xr:uid="{00000000-0005-0000-0000-000079030000}"/>
    <cellStyle name="Standard 2 3 3 2 2 3 5" xfId="874" xr:uid="{00000000-0005-0000-0000-00007A030000}"/>
    <cellStyle name="Standard 2 3 3 2 2 4" xfId="995" xr:uid="{00000000-0005-0000-0000-00007B030000}"/>
    <cellStyle name="Standard 2 3 3 2 2 4 2" xfId="1384" xr:uid="{00000000-0005-0000-0000-00007C030000}"/>
    <cellStyle name="Standard 2 3 3 2 2 5" xfId="1201" xr:uid="{00000000-0005-0000-0000-00007D030000}"/>
    <cellStyle name="Standard 2 3 3 2 2 6" xfId="1552" xr:uid="{00000000-0005-0000-0000-00007E030000}"/>
    <cellStyle name="Standard 2 3 3 2 2 7" xfId="797" xr:uid="{00000000-0005-0000-0000-00007F030000}"/>
    <cellStyle name="Standard 2 3 3 2 3" xfId="166" xr:uid="{00000000-0005-0000-0000-000080030000}"/>
    <cellStyle name="Standard 2 3 3 2 3 2" xfId="243" xr:uid="{00000000-0005-0000-0000-000081030000}"/>
    <cellStyle name="Standard 2 3 3 2 3 2 2" xfId="1090" xr:uid="{00000000-0005-0000-0000-000082030000}"/>
    <cellStyle name="Standard 2 3 3 2 3 2 2 2" xfId="1479" xr:uid="{00000000-0005-0000-0000-000083030000}"/>
    <cellStyle name="Standard 2 3 3 2 3 2 3" xfId="1296" xr:uid="{00000000-0005-0000-0000-000084030000}"/>
    <cellStyle name="Standard 2 3 3 2 3 2 4" xfId="1647" xr:uid="{00000000-0005-0000-0000-000085030000}"/>
    <cellStyle name="Standard 2 3 3 2 3 2 5" xfId="893" xr:uid="{00000000-0005-0000-0000-000086030000}"/>
    <cellStyle name="Standard 2 3 3 2 3 3" xfId="1014" xr:uid="{00000000-0005-0000-0000-000087030000}"/>
    <cellStyle name="Standard 2 3 3 2 3 3 2" xfId="1403" xr:uid="{00000000-0005-0000-0000-000088030000}"/>
    <cellStyle name="Standard 2 3 3 2 3 4" xfId="1220" xr:uid="{00000000-0005-0000-0000-000089030000}"/>
    <cellStyle name="Standard 2 3 3 2 3 5" xfId="1571" xr:uid="{00000000-0005-0000-0000-00008A030000}"/>
    <cellStyle name="Standard 2 3 3 2 3 6" xfId="816" xr:uid="{00000000-0005-0000-0000-00008B030000}"/>
    <cellStyle name="Standard 2 3 3 2 4" xfId="205" xr:uid="{00000000-0005-0000-0000-00008C030000}"/>
    <cellStyle name="Standard 2 3 3 2 4 2" xfId="1052" xr:uid="{00000000-0005-0000-0000-00008D030000}"/>
    <cellStyle name="Standard 2 3 3 2 4 2 2" xfId="1441" xr:uid="{00000000-0005-0000-0000-00008E030000}"/>
    <cellStyle name="Standard 2 3 3 2 4 3" xfId="1258" xr:uid="{00000000-0005-0000-0000-00008F030000}"/>
    <cellStyle name="Standard 2 3 3 2 4 4" xfId="1609" xr:uid="{00000000-0005-0000-0000-000090030000}"/>
    <cellStyle name="Standard 2 3 3 2 4 5" xfId="855" xr:uid="{00000000-0005-0000-0000-000091030000}"/>
    <cellStyle name="Standard 2 3 3 2 5" xfId="976" xr:uid="{00000000-0005-0000-0000-000092030000}"/>
    <cellStyle name="Standard 2 3 3 2 5 2" xfId="1365" xr:uid="{00000000-0005-0000-0000-000093030000}"/>
    <cellStyle name="Standard 2 3 3 2 6" xfId="1182" xr:uid="{00000000-0005-0000-0000-000094030000}"/>
    <cellStyle name="Standard 2 3 3 2 7" xfId="1533" xr:uid="{00000000-0005-0000-0000-000095030000}"/>
    <cellStyle name="Standard 2 3 3 2 8" xfId="778" xr:uid="{00000000-0005-0000-0000-000096030000}"/>
    <cellStyle name="Standard 2 3 3 3" xfId="137" xr:uid="{00000000-0005-0000-0000-000097030000}"/>
    <cellStyle name="Standard 2 3 3 3 2" xfId="175" xr:uid="{00000000-0005-0000-0000-000098030000}"/>
    <cellStyle name="Standard 2 3 3 3 2 2" xfId="252" xr:uid="{00000000-0005-0000-0000-000099030000}"/>
    <cellStyle name="Standard 2 3 3 3 2 2 2" xfId="1099" xr:uid="{00000000-0005-0000-0000-00009A030000}"/>
    <cellStyle name="Standard 2 3 3 3 2 2 2 2" xfId="1488" xr:uid="{00000000-0005-0000-0000-00009B030000}"/>
    <cellStyle name="Standard 2 3 3 3 2 2 3" xfId="1305" xr:uid="{00000000-0005-0000-0000-00009C030000}"/>
    <cellStyle name="Standard 2 3 3 3 2 2 4" xfId="1656" xr:uid="{00000000-0005-0000-0000-00009D030000}"/>
    <cellStyle name="Standard 2 3 3 3 2 2 5" xfId="902" xr:uid="{00000000-0005-0000-0000-00009E030000}"/>
    <cellStyle name="Standard 2 3 3 3 2 3" xfId="1023" xr:uid="{00000000-0005-0000-0000-00009F030000}"/>
    <cellStyle name="Standard 2 3 3 3 2 3 2" xfId="1412" xr:uid="{00000000-0005-0000-0000-0000A0030000}"/>
    <cellStyle name="Standard 2 3 3 3 2 4" xfId="1229" xr:uid="{00000000-0005-0000-0000-0000A1030000}"/>
    <cellStyle name="Standard 2 3 3 3 2 5" xfId="1580" xr:uid="{00000000-0005-0000-0000-0000A2030000}"/>
    <cellStyle name="Standard 2 3 3 3 2 6" xfId="825" xr:uid="{00000000-0005-0000-0000-0000A3030000}"/>
    <cellStyle name="Standard 2 3 3 3 3" xfId="214" xr:uid="{00000000-0005-0000-0000-0000A4030000}"/>
    <cellStyle name="Standard 2 3 3 3 3 2" xfId="1061" xr:uid="{00000000-0005-0000-0000-0000A5030000}"/>
    <cellStyle name="Standard 2 3 3 3 3 2 2" xfId="1450" xr:uid="{00000000-0005-0000-0000-0000A6030000}"/>
    <cellStyle name="Standard 2 3 3 3 3 3" xfId="1267" xr:uid="{00000000-0005-0000-0000-0000A7030000}"/>
    <cellStyle name="Standard 2 3 3 3 3 4" xfId="1618" xr:uid="{00000000-0005-0000-0000-0000A8030000}"/>
    <cellStyle name="Standard 2 3 3 3 3 5" xfId="864" xr:uid="{00000000-0005-0000-0000-0000A9030000}"/>
    <cellStyle name="Standard 2 3 3 3 4" xfId="985" xr:uid="{00000000-0005-0000-0000-0000AA030000}"/>
    <cellStyle name="Standard 2 3 3 3 4 2" xfId="1374" xr:uid="{00000000-0005-0000-0000-0000AB030000}"/>
    <cellStyle name="Standard 2 3 3 3 5" xfId="1191" xr:uid="{00000000-0005-0000-0000-0000AC030000}"/>
    <cellStyle name="Standard 2 3 3 3 6" xfId="1542" xr:uid="{00000000-0005-0000-0000-0000AD030000}"/>
    <cellStyle name="Standard 2 3 3 3 7" xfId="787" xr:uid="{00000000-0005-0000-0000-0000AE030000}"/>
    <cellStyle name="Standard 2 3 3 4" xfId="156" xr:uid="{00000000-0005-0000-0000-0000AF030000}"/>
    <cellStyle name="Standard 2 3 3 4 2" xfId="233" xr:uid="{00000000-0005-0000-0000-0000B0030000}"/>
    <cellStyle name="Standard 2 3 3 4 2 2" xfId="1080" xr:uid="{00000000-0005-0000-0000-0000B1030000}"/>
    <cellStyle name="Standard 2 3 3 4 2 2 2" xfId="1469" xr:uid="{00000000-0005-0000-0000-0000B2030000}"/>
    <cellStyle name="Standard 2 3 3 4 2 3" xfId="1286" xr:uid="{00000000-0005-0000-0000-0000B3030000}"/>
    <cellStyle name="Standard 2 3 3 4 2 4" xfId="1637" xr:uid="{00000000-0005-0000-0000-0000B4030000}"/>
    <cellStyle name="Standard 2 3 3 4 2 5" xfId="883" xr:uid="{00000000-0005-0000-0000-0000B5030000}"/>
    <cellStyle name="Standard 2 3 3 4 3" xfId="1004" xr:uid="{00000000-0005-0000-0000-0000B6030000}"/>
    <cellStyle name="Standard 2 3 3 4 3 2" xfId="1393" xr:uid="{00000000-0005-0000-0000-0000B7030000}"/>
    <cellStyle name="Standard 2 3 3 4 4" xfId="1210" xr:uid="{00000000-0005-0000-0000-0000B8030000}"/>
    <cellStyle name="Standard 2 3 3 4 5" xfId="1561" xr:uid="{00000000-0005-0000-0000-0000B9030000}"/>
    <cellStyle name="Standard 2 3 3 4 6" xfId="806" xr:uid="{00000000-0005-0000-0000-0000BA030000}"/>
    <cellStyle name="Standard 2 3 3 5" xfId="194" xr:uid="{00000000-0005-0000-0000-0000BB030000}"/>
    <cellStyle name="Standard 2 3 3 5 2" xfId="1042" xr:uid="{00000000-0005-0000-0000-0000BC030000}"/>
    <cellStyle name="Standard 2 3 3 5 2 2" xfId="1431" xr:uid="{00000000-0005-0000-0000-0000BD030000}"/>
    <cellStyle name="Standard 2 3 3 5 3" xfId="1248" xr:uid="{00000000-0005-0000-0000-0000BE030000}"/>
    <cellStyle name="Standard 2 3 3 5 4" xfId="1599" xr:uid="{00000000-0005-0000-0000-0000BF030000}"/>
    <cellStyle name="Standard 2 3 3 5 5" xfId="844" xr:uid="{00000000-0005-0000-0000-0000C0030000}"/>
    <cellStyle name="Standard 2 3 3 6" xfId="271" xr:uid="{00000000-0005-0000-0000-0000C1030000}"/>
    <cellStyle name="Standard 2 3 3 6 2" xfId="1118" xr:uid="{00000000-0005-0000-0000-0000C2030000}"/>
    <cellStyle name="Standard 2 3 3 6 2 2" xfId="1507" xr:uid="{00000000-0005-0000-0000-0000C3030000}"/>
    <cellStyle name="Standard 2 3 3 6 3" xfId="1324" xr:uid="{00000000-0005-0000-0000-0000C4030000}"/>
    <cellStyle name="Standard 2 3 3 6 4" xfId="1675" xr:uid="{00000000-0005-0000-0000-0000C5030000}"/>
    <cellStyle name="Standard 2 3 3 6 5" xfId="921" xr:uid="{00000000-0005-0000-0000-0000C6030000}"/>
    <cellStyle name="Standard 2 3 3 7" xfId="967" xr:uid="{00000000-0005-0000-0000-0000C7030000}"/>
    <cellStyle name="Standard 2 3 3 7 2" xfId="1356" xr:uid="{00000000-0005-0000-0000-0000C8030000}"/>
    <cellStyle name="Standard 2 3 3 8" xfId="1173" xr:uid="{00000000-0005-0000-0000-0000C9030000}"/>
    <cellStyle name="Standard 2 3 3 9" xfId="1523" xr:uid="{00000000-0005-0000-0000-0000CA030000}"/>
    <cellStyle name="Standard 2 3 4" xfId="124" xr:uid="{00000000-0005-0000-0000-0000CB030000}"/>
    <cellStyle name="Standard 2 3 4 2" xfId="143" xr:uid="{00000000-0005-0000-0000-0000CC030000}"/>
    <cellStyle name="Standard 2 3 4 2 2" xfId="181" xr:uid="{00000000-0005-0000-0000-0000CD030000}"/>
    <cellStyle name="Standard 2 3 4 2 2 2" xfId="258" xr:uid="{00000000-0005-0000-0000-0000CE030000}"/>
    <cellStyle name="Standard 2 3 4 2 2 2 2" xfId="1105" xr:uid="{00000000-0005-0000-0000-0000CF030000}"/>
    <cellStyle name="Standard 2 3 4 2 2 2 2 2" xfId="1494" xr:uid="{00000000-0005-0000-0000-0000D0030000}"/>
    <cellStyle name="Standard 2 3 4 2 2 2 3" xfId="1311" xr:uid="{00000000-0005-0000-0000-0000D1030000}"/>
    <cellStyle name="Standard 2 3 4 2 2 2 4" xfId="1662" xr:uid="{00000000-0005-0000-0000-0000D2030000}"/>
    <cellStyle name="Standard 2 3 4 2 2 2 5" xfId="908" xr:uid="{00000000-0005-0000-0000-0000D3030000}"/>
    <cellStyle name="Standard 2 3 4 2 2 3" xfId="1029" xr:uid="{00000000-0005-0000-0000-0000D4030000}"/>
    <cellStyle name="Standard 2 3 4 2 2 3 2" xfId="1418" xr:uid="{00000000-0005-0000-0000-0000D5030000}"/>
    <cellStyle name="Standard 2 3 4 2 2 4" xfId="1235" xr:uid="{00000000-0005-0000-0000-0000D6030000}"/>
    <cellStyle name="Standard 2 3 4 2 2 5" xfId="1586" xr:uid="{00000000-0005-0000-0000-0000D7030000}"/>
    <cellStyle name="Standard 2 3 4 2 2 6" xfId="831" xr:uid="{00000000-0005-0000-0000-0000D8030000}"/>
    <cellStyle name="Standard 2 3 4 2 3" xfId="220" xr:uid="{00000000-0005-0000-0000-0000D9030000}"/>
    <cellStyle name="Standard 2 3 4 2 3 2" xfId="1067" xr:uid="{00000000-0005-0000-0000-0000DA030000}"/>
    <cellStyle name="Standard 2 3 4 2 3 2 2" xfId="1456" xr:uid="{00000000-0005-0000-0000-0000DB030000}"/>
    <cellStyle name="Standard 2 3 4 2 3 3" xfId="1273" xr:uid="{00000000-0005-0000-0000-0000DC030000}"/>
    <cellStyle name="Standard 2 3 4 2 3 4" xfId="1624" xr:uid="{00000000-0005-0000-0000-0000DD030000}"/>
    <cellStyle name="Standard 2 3 4 2 3 5" xfId="870" xr:uid="{00000000-0005-0000-0000-0000DE030000}"/>
    <cellStyle name="Standard 2 3 4 2 4" xfId="991" xr:uid="{00000000-0005-0000-0000-0000DF030000}"/>
    <cellStyle name="Standard 2 3 4 2 4 2" xfId="1380" xr:uid="{00000000-0005-0000-0000-0000E0030000}"/>
    <cellStyle name="Standard 2 3 4 2 5" xfId="1197" xr:uid="{00000000-0005-0000-0000-0000E1030000}"/>
    <cellStyle name="Standard 2 3 4 2 6" xfId="1548" xr:uid="{00000000-0005-0000-0000-0000E2030000}"/>
    <cellStyle name="Standard 2 3 4 2 7" xfId="793" xr:uid="{00000000-0005-0000-0000-0000E3030000}"/>
    <cellStyle name="Standard 2 3 4 3" xfId="162" xr:uid="{00000000-0005-0000-0000-0000E4030000}"/>
    <cellStyle name="Standard 2 3 4 3 2" xfId="239" xr:uid="{00000000-0005-0000-0000-0000E5030000}"/>
    <cellStyle name="Standard 2 3 4 3 2 2" xfId="1086" xr:uid="{00000000-0005-0000-0000-0000E6030000}"/>
    <cellStyle name="Standard 2 3 4 3 2 2 2" xfId="1475" xr:uid="{00000000-0005-0000-0000-0000E7030000}"/>
    <cellStyle name="Standard 2 3 4 3 2 3" xfId="1292" xr:uid="{00000000-0005-0000-0000-0000E8030000}"/>
    <cellStyle name="Standard 2 3 4 3 2 4" xfId="1643" xr:uid="{00000000-0005-0000-0000-0000E9030000}"/>
    <cellStyle name="Standard 2 3 4 3 2 5" xfId="889" xr:uid="{00000000-0005-0000-0000-0000EA030000}"/>
    <cellStyle name="Standard 2 3 4 3 3" xfId="1010" xr:uid="{00000000-0005-0000-0000-0000EB030000}"/>
    <cellStyle name="Standard 2 3 4 3 3 2" xfId="1399" xr:uid="{00000000-0005-0000-0000-0000EC030000}"/>
    <cellStyle name="Standard 2 3 4 3 4" xfId="1216" xr:uid="{00000000-0005-0000-0000-0000ED030000}"/>
    <cellStyle name="Standard 2 3 4 3 5" xfId="1567" xr:uid="{00000000-0005-0000-0000-0000EE030000}"/>
    <cellStyle name="Standard 2 3 4 3 6" xfId="812" xr:uid="{00000000-0005-0000-0000-0000EF030000}"/>
    <cellStyle name="Standard 2 3 4 4" xfId="201" xr:uid="{00000000-0005-0000-0000-0000F0030000}"/>
    <cellStyle name="Standard 2 3 4 4 2" xfId="1048" xr:uid="{00000000-0005-0000-0000-0000F1030000}"/>
    <cellStyle name="Standard 2 3 4 4 2 2" xfId="1437" xr:uid="{00000000-0005-0000-0000-0000F2030000}"/>
    <cellStyle name="Standard 2 3 4 4 3" xfId="1254" xr:uid="{00000000-0005-0000-0000-0000F3030000}"/>
    <cellStyle name="Standard 2 3 4 4 4" xfId="1605" xr:uid="{00000000-0005-0000-0000-0000F4030000}"/>
    <cellStyle name="Standard 2 3 4 4 5" xfId="851" xr:uid="{00000000-0005-0000-0000-0000F5030000}"/>
    <cellStyle name="Standard 2 3 4 5" xfId="972" xr:uid="{00000000-0005-0000-0000-0000F6030000}"/>
    <cellStyle name="Standard 2 3 4 5 2" xfId="1361" xr:uid="{00000000-0005-0000-0000-0000F7030000}"/>
    <cellStyle name="Standard 2 3 4 6" xfId="1178" xr:uid="{00000000-0005-0000-0000-0000F8030000}"/>
    <cellStyle name="Standard 2 3 4 7" xfId="1529" xr:uid="{00000000-0005-0000-0000-0000F9030000}"/>
    <cellStyle name="Standard 2 3 4 8" xfId="774" xr:uid="{00000000-0005-0000-0000-0000FA030000}"/>
    <cellStyle name="Standard 2 3 5" xfId="133" xr:uid="{00000000-0005-0000-0000-0000FB030000}"/>
    <cellStyle name="Standard 2 3 5 2" xfId="171" xr:uid="{00000000-0005-0000-0000-0000FC030000}"/>
    <cellStyle name="Standard 2 3 5 2 2" xfId="248" xr:uid="{00000000-0005-0000-0000-0000FD030000}"/>
    <cellStyle name="Standard 2 3 5 2 2 2" xfId="1095" xr:uid="{00000000-0005-0000-0000-0000FE030000}"/>
    <cellStyle name="Standard 2 3 5 2 2 2 2" xfId="1484" xr:uid="{00000000-0005-0000-0000-0000FF030000}"/>
    <cellStyle name="Standard 2 3 5 2 2 3" xfId="1301" xr:uid="{00000000-0005-0000-0000-000000040000}"/>
    <cellStyle name="Standard 2 3 5 2 2 4" xfId="1652" xr:uid="{00000000-0005-0000-0000-000001040000}"/>
    <cellStyle name="Standard 2 3 5 2 2 5" xfId="898" xr:uid="{00000000-0005-0000-0000-000002040000}"/>
    <cellStyle name="Standard 2 3 5 2 3" xfId="1019" xr:uid="{00000000-0005-0000-0000-000003040000}"/>
    <cellStyle name="Standard 2 3 5 2 3 2" xfId="1408" xr:uid="{00000000-0005-0000-0000-000004040000}"/>
    <cellStyle name="Standard 2 3 5 2 4" xfId="1225" xr:uid="{00000000-0005-0000-0000-000005040000}"/>
    <cellStyle name="Standard 2 3 5 2 5" xfId="1576" xr:uid="{00000000-0005-0000-0000-000006040000}"/>
    <cellStyle name="Standard 2 3 5 2 6" xfId="821" xr:uid="{00000000-0005-0000-0000-000007040000}"/>
    <cellStyle name="Standard 2 3 5 3" xfId="210" xr:uid="{00000000-0005-0000-0000-000008040000}"/>
    <cellStyle name="Standard 2 3 5 3 2" xfId="1057" xr:uid="{00000000-0005-0000-0000-000009040000}"/>
    <cellStyle name="Standard 2 3 5 3 2 2" xfId="1446" xr:uid="{00000000-0005-0000-0000-00000A040000}"/>
    <cellStyle name="Standard 2 3 5 3 3" xfId="1263" xr:uid="{00000000-0005-0000-0000-00000B040000}"/>
    <cellStyle name="Standard 2 3 5 3 4" xfId="1614" xr:uid="{00000000-0005-0000-0000-00000C040000}"/>
    <cellStyle name="Standard 2 3 5 3 5" xfId="860" xr:uid="{00000000-0005-0000-0000-00000D040000}"/>
    <cellStyle name="Standard 2 3 5 4" xfId="981" xr:uid="{00000000-0005-0000-0000-00000E040000}"/>
    <cellStyle name="Standard 2 3 5 4 2" xfId="1370" xr:uid="{00000000-0005-0000-0000-00000F040000}"/>
    <cellStyle name="Standard 2 3 5 5" xfId="1187" xr:uid="{00000000-0005-0000-0000-000010040000}"/>
    <cellStyle name="Standard 2 3 5 6" xfId="1538" xr:uid="{00000000-0005-0000-0000-000011040000}"/>
    <cellStyle name="Standard 2 3 5 7" xfId="783" xr:uid="{00000000-0005-0000-0000-000012040000}"/>
    <cellStyle name="Standard 2 3 6" xfId="152" xr:uid="{00000000-0005-0000-0000-000013040000}"/>
    <cellStyle name="Standard 2 3 6 2" xfId="229" xr:uid="{00000000-0005-0000-0000-000014040000}"/>
    <cellStyle name="Standard 2 3 6 2 2" xfId="1076" xr:uid="{00000000-0005-0000-0000-000015040000}"/>
    <cellStyle name="Standard 2 3 6 2 2 2" xfId="1465" xr:uid="{00000000-0005-0000-0000-000016040000}"/>
    <cellStyle name="Standard 2 3 6 2 3" xfId="1282" xr:uid="{00000000-0005-0000-0000-000017040000}"/>
    <cellStyle name="Standard 2 3 6 2 4" xfId="1633" xr:uid="{00000000-0005-0000-0000-000018040000}"/>
    <cellStyle name="Standard 2 3 6 2 5" xfId="879" xr:uid="{00000000-0005-0000-0000-000019040000}"/>
    <cellStyle name="Standard 2 3 6 3" xfId="1000" xr:uid="{00000000-0005-0000-0000-00001A040000}"/>
    <cellStyle name="Standard 2 3 6 3 2" xfId="1389" xr:uid="{00000000-0005-0000-0000-00001B040000}"/>
    <cellStyle name="Standard 2 3 6 4" xfId="1206" xr:uid="{00000000-0005-0000-0000-00001C040000}"/>
    <cellStyle name="Standard 2 3 6 5" xfId="1557" xr:uid="{00000000-0005-0000-0000-00001D040000}"/>
    <cellStyle name="Standard 2 3 6 6" xfId="802" xr:uid="{00000000-0005-0000-0000-00001E040000}"/>
    <cellStyle name="Standard 2 3 7" xfId="190" xr:uid="{00000000-0005-0000-0000-00001F040000}"/>
    <cellStyle name="Standard 2 3 7 2" xfId="1038" xr:uid="{00000000-0005-0000-0000-000020040000}"/>
    <cellStyle name="Standard 2 3 7 2 2" xfId="1427" xr:uid="{00000000-0005-0000-0000-000021040000}"/>
    <cellStyle name="Standard 2 3 7 3" xfId="1244" xr:uid="{00000000-0005-0000-0000-000022040000}"/>
    <cellStyle name="Standard 2 3 7 4" xfId="1595" xr:uid="{00000000-0005-0000-0000-000023040000}"/>
    <cellStyle name="Standard 2 3 7 5" xfId="840" xr:uid="{00000000-0005-0000-0000-000024040000}"/>
    <cellStyle name="Standard 2 3 8" xfId="267" xr:uid="{00000000-0005-0000-0000-000025040000}"/>
    <cellStyle name="Standard 2 3 8 2" xfId="1114" xr:uid="{00000000-0005-0000-0000-000026040000}"/>
    <cellStyle name="Standard 2 3 8 2 2" xfId="1503" xr:uid="{00000000-0005-0000-0000-000027040000}"/>
    <cellStyle name="Standard 2 3 8 3" xfId="1320" xr:uid="{00000000-0005-0000-0000-000028040000}"/>
    <cellStyle name="Standard 2 3 8 4" xfId="1671" xr:uid="{00000000-0005-0000-0000-000029040000}"/>
    <cellStyle name="Standard 2 3 8 5" xfId="917" xr:uid="{00000000-0005-0000-0000-00002A040000}"/>
    <cellStyle name="Standard 2 3 9" xfId="110" xr:uid="{00000000-0005-0000-0000-00002B040000}"/>
    <cellStyle name="Standard 2 3 9 2" xfId="963" xr:uid="{00000000-0005-0000-0000-00002C040000}"/>
    <cellStyle name="Standard 2 3 9 2 2" xfId="1352" xr:uid="{00000000-0005-0000-0000-00002D040000}"/>
    <cellStyle name="Standard 2 3 9 3" xfId="1169" xr:uid="{00000000-0005-0000-0000-00002E040000}"/>
    <cellStyle name="Standard 2 3 9 4" xfId="762" xr:uid="{00000000-0005-0000-0000-00002F040000}"/>
    <cellStyle name="Standard 2 4" xfId="62" xr:uid="{00000000-0005-0000-0000-000030040000}"/>
    <cellStyle name="Standard 2 4 2" xfId="127" xr:uid="{00000000-0005-0000-0000-000031040000}"/>
    <cellStyle name="Standard 2 4 2 2" xfId="146" xr:uid="{00000000-0005-0000-0000-000032040000}"/>
    <cellStyle name="Standard 2 4 2 2 2" xfId="184" xr:uid="{00000000-0005-0000-0000-000033040000}"/>
    <cellStyle name="Standard 2 4 2 2 2 2" xfId="261" xr:uid="{00000000-0005-0000-0000-000034040000}"/>
    <cellStyle name="Standard 2 4 2 2 2 2 2" xfId="1108" xr:uid="{00000000-0005-0000-0000-000035040000}"/>
    <cellStyle name="Standard 2 4 2 2 2 2 2 2" xfId="1497" xr:uid="{00000000-0005-0000-0000-000036040000}"/>
    <cellStyle name="Standard 2 4 2 2 2 2 3" xfId="1314" xr:uid="{00000000-0005-0000-0000-000037040000}"/>
    <cellStyle name="Standard 2 4 2 2 2 2 4" xfId="1665" xr:uid="{00000000-0005-0000-0000-000038040000}"/>
    <cellStyle name="Standard 2 4 2 2 2 2 5" xfId="911" xr:uid="{00000000-0005-0000-0000-000039040000}"/>
    <cellStyle name="Standard 2 4 2 2 2 3" xfId="1032" xr:uid="{00000000-0005-0000-0000-00003A040000}"/>
    <cellStyle name="Standard 2 4 2 2 2 3 2" xfId="1421" xr:uid="{00000000-0005-0000-0000-00003B040000}"/>
    <cellStyle name="Standard 2 4 2 2 2 4" xfId="1238" xr:uid="{00000000-0005-0000-0000-00003C040000}"/>
    <cellStyle name="Standard 2 4 2 2 2 5" xfId="1589" xr:uid="{00000000-0005-0000-0000-00003D040000}"/>
    <cellStyle name="Standard 2 4 2 2 2 6" xfId="834" xr:uid="{00000000-0005-0000-0000-00003E040000}"/>
    <cellStyle name="Standard 2 4 2 2 3" xfId="223" xr:uid="{00000000-0005-0000-0000-00003F040000}"/>
    <cellStyle name="Standard 2 4 2 2 3 2" xfId="1070" xr:uid="{00000000-0005-0000-0000-000040040000}"/>
    <cellStyle name="Standard 2 4 2 2 3 2 2" xfId="1459" xr:uid="{00000000-0005-0000-0000-000041040000}"/>
    <cellStyle name="Standard 2 4 2 2 3 3" xfId="1276" xr:uid="{00000000-0005-0000-0000-000042040000}"/>
    <cellStyle name="Standard 2 4 2 2 3 4" xfId="1627" xr:uid="{00000000-0005-0000-0000-000043040000}"/>
    <cellStyle name="Standard 2 4 2 2 3 5" xfId="873" xr:uid="{00000000-0005-0000-0000-000044040000}"/>
    <cellStyle name="Standard 2 4 2 2 4" xfId="994" xr:uid="{00000000-0005-0000-0000-000045040000}"/>
    <cellStyle name="Standard 2 4 2 2 4 2" xfId="1383" xr:uid="{00000000-0005-0000-0000-000046040000}"/>
    <cellStyle name="Standard 2 4 2 2 5" xfId="1200" xr:uid="{00000000-0005-0000-0000-000047040000}"/>
    <cellStyle name="Standard 2 4 2 2 6" xfId="1551" xr:uid="{00000000-0005-0000-0000-000048040000}"/>
    <cellStyle name="Standard 2 4 2 2 7" xfId="796" xr:uid="{00000000-0005-0000-0000-000049040000}"/>
    <cellStyle name="Standard 2 4 2 3" xfId="165" xr:uid="{00000000-0005-0000-0000-00004A040000}"/>
    <cellStyle name="Standard 2 4 2 3 2" xfId="242" xr:uid="{00000000-0005-0000-0000-00004B040000}"/>
    <cellStyle name="Standard 2 4 2 3 2 2" xfId="1089" xr:uid="{00000000-0005-0000-0000-00004C040000}"/>
    <cellStyle name="Standard 2 4 2 3 2 2 2" xfId="1478" xr:uid="{00000000-0005-0000-0000-00004D040000}"/>
    <cellStyle name="Standard 2 4 2 3 2 3" xfId="1295" xr:uid="{00000000-0005-0000-0000-00004E040000}"/>
    <cellStyle name="Standard 2 4 2 3 2 4" xfId="1646" xr:uid="{00000000-0005-0000-0000-00004F040000}"/>
    <cellStyle name="Standard 2 4 2 3 2 5" xfId="892" xr:uid="{00000000-0005-0000-0000-000050040000}"/>
    <cellStyle name="Standard 2 4 2 3 3" xfId="1013" xr:uid="{00000000-0005-0000-0000-000051040000}"/>
    <cellStyle name="Standard 2 4 2 3 3 2" xfId="1402" xr:uid="{00000000-0005-0000-0000-000052040000}"/>
    <cellStyle name="Standard 2 4 2 3 4" xfId="1219" xr:uid="{00000000-0005-0000-0000-000053040000}"/>
    <cellStyle name="Standard 2 4 2 3 5" xfId="1570" xr:uid="{00000000-0005-0000-0000-000054040000}"/>
    <cellStyle name="Standard 2 4 2 3 6" xfId="815" xr:uid="{00000000-0005-0000-0000-000055040000}"/>
    <cellStyle name="Standard 2 4 2 4" xfId="204" xr:uid="{00000000-0005-0000-0000-000056040000}"/>
    <cellStyle name="Standard 2 4 2 4 2" xfId="1051" xr:uid="{00000000-0005-0000-0000-000057040000}"/>
    <cellStyle name="Standard 2 4 2 4 2 2" xfId="1440" xr:uid="{00000000-0005-0000-0000-000058040000}"/>
    <cellStyle name="Standard 2 4 2 4 3" xfId="1257" xr:uid="{00000000-0005-0000-0000-000059040000}"/>
    <cellStyle name="Standard 2 4 2 4 4" xfId="1608" xr:uid="{00000000-0005-0000-0000-00005A040000}"/>
    <cellStyle name="Standard 2 4 2 4 5" xfId="854" xr:uid="{00000000-0005-0000-0000-00005B040000}"/>
    <cellStyle name="Standard 2 4 2 5" xfId="315" xr:uid="{00000000-0005-0000-0000-00005C040000}"/>
    <cellStyle name="Standard 2 4 2 6" xfId="975" xr:uid="{00000000-0005-0000-0000-00005D040000}"/>
    <cellStyle name="Standard 2 4 2 6 2" xfId="1364" xr:uid="{00000000-0005-0000-0000-00005E040000}"/>
    <cellStyle name="Standard 2 4 2 7" xfId="1181" xr:uid="{00000000-0005-0000-0000-00005F040000}"/>
    <cellStyle name="Standard 2 4 2 8" xfId="1532" xr:uid="{00000000-0005-0000-0000-000060040000}"/>
    <cellStyle name="Standard 2 4 2 9" xfId="777" xr:uid="{00000000-0005-0000-0000-000061040000}"/>
    <cellStyle name="Standard 2 4 3" xfId="136" xr:uid="{00000000-0005-0000-0000-000062040000}"/>
    <cellStyle name="Standard 2 4 3 2" xfId="174" xr:uid="{00000000-0005-0000-0000-000063040000}"/>
    <cellStyle name="Standard 2 4 3 2 2" xfId="251" xr:uid="{00000000-0005-0000-0000-000064040000}"/>
    <cellStyle name="Standard 2 4 3 2 2 2" xfId="1098" xr:uid="{00000000-0005-0000-0000-000065040000}"/>
    <cellStyle name="Standard 2 4 3 2 2 2 2" xfId="1487" xr:uid="{00000000-0005-0000-0000-000066040000}"/>
    <cellStyle name="Standard 2 4 3 2 2 3" xfId="1304" xr:uid="{00000000-0005-0000-0000-000067040000}"/>
    <cellStyle name="Standard 2 4 3 2 2 4" xfId="1655" xr:uid="{00000000-0005-0000-0000-000068040000}"/>
    <cellStyle name="Standard 2 4 3 2 2 5" xfId="901" xr:uid="{00000000-0005-0000-0000-000069040000}"/>
    <cellStyle name="Standard 2 4 3 2 3" xfId="1022" xr:uid="{00000000-0005-0000-0000-00006A040000}"/>
    <cellStyle name="Standard 2 4 3 2 3 2" xfId="1411" xr:uid="{00000000-0005-0000-0000-00006B040000}"/>
    <cellStyle name="Standard 2 4 3 2 4" xfId="1228" xr:uid="{00000000-0005-0000-0000-00006C040000}"/>
    <cellStyle name="Standard 2 4 3 2 5" xfId="1579" xr:uid="{00000000-0005-0000-0000-00006D040000}"/>
    <cellStyle name="Standard 2 4 3 2 6" xfId="824" xr:uid="{00000000-0005-0000-0000-00006E040000}"/>
    <cellStyle name="Standard 2 4 3 3" xfId="213" xr:uid="{00000000-0005-0000-0000-00006F040000}"/>
    <cellStyle name="Standard 2 4 3 3 2" xfId="1060" xr:uid="{00000000-0005-0000-0000-000070040000}"/>
    <cellStyle name="Standard 2 4 3 3 2 2" xfId="1449" xr:uid="{00000000-0005-0000-0000-000071040000}"/>
    <cellStyle name="Standard 2 4 3 3 3" xfId="1266" xr:uid="{00000000-0005-0000-0000-000072040000}"/>
    <cellStyle name="Standard 2 4 3 3 4" xfId="1617" xr:uid="{00000000-0005-0000-0000-000073040000}"/>
    <cellStyle name="Standard 2 4 3 3 5" xfId="863" xr:uid="{00000000-0005-0000-0000-000074040000}"/>
    <cellStyle name="Standard 2 4 3 4" xfId="984" xr:uid="{00000000-0005-0000-0000-000075040000}"/>
    <cellStyle name="Standard 2 4 3 4 2" xfId="1373" xr:uid="{00000000-0005-0000-0000-000076040000}"/>
    <cellStyle name="Standard 2 4 3 5" xfId="1190" xr:uid="{00000000-0005-0000-0000-000077040000}"/>
    <cellStyle name="Standard 2 4 3 6" xfId="1541" xr:uid="{00000000-0005-0000-0000-000078040000}"/>
    <cellStyle name="Standard 2 4 3 7" xfId="786" xr:uid="{00000000-0005-0000-0000-000079040000}"/>
    <cellStyle name="Standard 2 4 4" xfId="155" xr:uid="{00000000-0005-0000-0000-00007A040000}"/>
    <cellStyle name="Standard 2 4 4 2" xfId="232" xr:uid="{00000000-0005-0000-0000-00007B040000}"/>
    <cellStyle name="Standard 2 4 4 2 2" xfId="1079" xr:uid="{00000000-0005-0000-0000-00007C040000}"/>
    <cellStyle name="Standard 2 4 4 2 2 2" xfId="1468" xr:uid="{00000000-0005-0000-0000-00007D040000}"/>
    <cellStyle name="Standard 2 4 4 2 3" xfId="1285" xr:uid="{00000000-0005-0000-0000-00007E040000}"/>
    <cellStyle name="Standard 2 4 4 2 4" xfId="1636" xr:uid="{00000000-0005-0000-0000-00007F040000}"/>
    <cellStyle name="Standard 2 4 4 2 5" xfId="882" xr:uid="{00000000-0005-0000-0000-000080040000}"/>
    <cellStyle name="Standard 2 4 4 3" xfId="1003" xr:uid="{00000000-0005-0000-0000-000081040000}"/>
    <cellStyle name="Standard 2 4 4 3 2" xfId="1392" xr:uid="{00000000-0005-0000-0000-000082040000}"/>
    <cellStyle name="Standard 2 4 4 4" xfId="1209" xr:uid="{00000000-0005-0000-0000-000083040000}"/>
    <cellStyle name="Standard 2 4 4 5" xfId="1560" xr:uid="{00000000-0005-0000-0000-000084040000}"/>
    <cellStyle name="Standard 2 4 4 6" xfId="805" xr:uid="{00000000-0005-0000-0000-000085040000}"/>
    <cellStyle name="Standard 2 4 5" xfId="193" xr:uid="{00000000-0005-0000-0000-000086040000}"/>
    <cellStyle name="Standard 2 4 5 2" xfId="1041" xr:uid="{00000000-0005-0000-0000-000087040000}"/>
    <cellStyle name="Standard 2 4 5 2 2" xfId="1430" xr:uid="{00000000-0005-0000-0000-000088040000}"/>
    <cellStyle name="Standard 2 4 5 3" xfId="1247" xr:uid="{00000000-0005-0000-0000-000089040000}"/>
    <cellStyle name="Standard 2 4 5 4" xfId="1598" xr:uid="{00000000-0005-0000-0000-00008A040000}"/>
    <cellStyle name="Standard 2 4 5 5" xfId="843" xr:uid="{00000000-0005-0000-0000-00008B040000}"/>
    <cellStyle name="Standard 2 4 6" xfId="270" xr:uid="{00000000-0005-0000-0000-00008C040000}"/>
    <cellStyle name="Standard 2 4 6 2" xfId="1117" xr:uid="{00000000-0005-0000-0000-00008D040000}"/>
    <cellStyle name="Standard 2 4 6 2 2" xfId="1506" xr:uid="{00000000-0005-0000-0000-00008E040000}"/>
    <cellStyle name="Standard 2 4 6 3" xfId="1323" xr:uid="{00000000-0005-0000-0000-00008F040000}"/>
    <cellStyle name="Standard 2 4 6 4" xfId="1674" xr:uid="{00000000-0005-0000-0000-000090040000}"/>
    <cellStyle name="Standard 2 4 6 5" xfId="920" xr:uid="{00000000-0005-0000-0000-000091040000}"/>
    <cellStyle name="Standard 2 4 7" xfId="115" xr:uid="{00000000-0005-0000-0000-000092040000}"/>
    <cellStyle name="Standard 2 4 7 2" xfId="966" xr:uid="{00000000-0005-0000-0000-000093040000}"/>
    <cellStyle name="Standard 2 4 7 2 2" xfId="1355" xr:uid="{00000000-0005-0000-0000-000094040000}"/>
    <cellStyle name="Standard 2 4 7 3" xfId="1172" xr:uid="{00000000-0005-0000-0000-000095040000}"/>
    <cellStyle name="Standard 2 4 7 4" xfId="767" xr:uid="{00000000-0005-0000-0000-000096040000}"/>
    <cellStyle name="Standard 2 4 8" xfId="319" xr:uid="{00000000-0005-0000-0000-000097040000}"/>
    <cellStyle name="Standard 2 4 9" xfId="1522" xr:uid="{00000000-0005-0000-0000-000098040000}"/>
    <cellStyle name="Standard 2 5" xfId="105" xr:uid="{00000000-0005-0000-0000-000099040000}"/>
    <cellStyle name="Standard 2 5 2" xfId="308" xr:uid="{00000000-0005-0000-0000-00009A040000}"/>
    <cellStyle name="Standard 2 6" xfId="123" xr:uid="{00000000-0005-0000-0000-00009B040000}"/>
    <cellStyle name="Standard 2 6 2" xfId="142" xr:uid="{00000000-0005-0000-0000-00009C040000}"/>
    <cellStyle name="Standard 2 6 2 2" xfId="180" xr:uid="{00000000-0005-0000-0000-00009D040000}"/>
    <cellStyle name="Standard 2 6 2 2 2" xfId="257" xr:uid="{00000000-0005-0000-0000-00009E040000}"/>
    <cellStyle name="Standard 2 6 2 2 2 2" xfId="1104" xr:uid="{00000000-0005-0000-0000-00009F040000}"/>
    <cellStyle name="Standard 2 6 2 2 2 2 2" xfId="1493" xr:uid="{00000000-0005-0000-0000-0000A0040000}"/>
    <cellStyle name="Standard 2 6 2 2 2 3" xfId="1310" xr:uid="{00000000-0005-0000-0000-0000A1040000}"/>
    <cellStyle name="Standard 2 6 2 2 2 4" xfId="1661" xr:uid="{00000000-0005-0000-0000-0000A2040000}"/>
    <cellStyle name="Standard 2 6 2 2 2 5" xfId="907" xr:uid="{00000000-0005-0000-0000-0000A3040000}"/>
    <cellStyle name="Standard 2 6 2 2 3" xfId="1028" xr:uid="{00000000-0005-0000-0000-0000A4040000}"/>
    <cellStyle name="Standard 2 6 2 2 3 2" xfId="1417" xr:uid="{00000000-0005-0000-0000-0000A5040000}"/>
    <cellStyle name="Standard 2 6 2 2 4" xfId="1234" xr:uid="{00000000-0005-0000-0000-0000A6040000}"/>
    <cellStyle name="Standard 2 6 2 2 5" xfId="1585" xr:uid="{00000000-0005-0000-0000-0000A7040000}"/>
    <cellStyle name="Standard 2 6 2 2 6" xfId="830" xr:uid="{00000000-0005-0000-0000-0000A8040000}"/>
    <cellStyle name="Standard 2 6 2 3" xfId="219" xr:uid="{00000000-0005-0000-0000-0000A9040000}"/>
    <cellStyle name="Standard 2 6 2 3 2" xfId="1066" xr:uid="{00000000-0005-0000-0000-0000AA040000}"/>
    <cellStyle name="Standard 2 6 2 3 2 2" xfId="1455" xr:uid="{00000000-0005-0000-0000-0000AB040000}"/>
    <cellStyle name="Standard 2 6 2 3 3" xfId="1272" xr:uid="{00000000-0005-0000-0000-0000AC040000}"/>
    <cellStyle name="Standard 2 6 2 3 4" xfId="1623" xr:uid="{00000000-0005-0000-0000-0000AD040000}"/>
    <cellStyle name="Standard 2 6 2 3 5" xfId="869" xr:uid="{00000000-0005-0000-0000-0000AE040000}"/>
    <cellStyle name="Standard 2 6 2 4" xfId="300" xr:uid="{00000000-0005-0000-0000-0000AF040000}"/>
    <cellStyle name="Standard 2 6 2 5" xfId="990" xr:uid="{00000000-0005-0000-0000-0000B0040000}"/>
    <cellStyle name="Standard 2 6 2 5 2" xfId="1379" xr:uid="{00000000-0005-0000-0000-0000B1040000}"/>
    <cellStyle name="Standard 2 6 2 6" xfId="1196" xr:uid="{00000000-0005-0000-0000-0000B2040000}"/>
    <cellStyle name="Standard 2 6 2 7" xfId="1547" xr:uid="{00000000-0005-0000-0000-0000B3040000}"/>
    <cellStyle name="Standard 2 6 2 8" xfId="792" xr:uid="{00000000-0005-0000-0000-0000B4040000}"/>
    <cellStyle name="Standard 2 6 3" xfId="161" xr:uid="{00000000-0005-0000-0000-0000B5040000}"/>
    <cellStyle name="Standard 2 6 3 2" xfId="238" xr:uid="{00000000-0005-0000-0000-0000B6040000}"/>
    <cellStyle name="Standard 2 6 3 2 2" xfId="1085" xr:uid="{00000000-0005-0000-0000-0000B7040000}"/>
    <cellStyle name="Standard 2 6 3 2 2 2" xfId="1474" xr:uid="{00000000-0005-0000-0000-0000B8040000}"/>
    <cellStyle name="Standard 2 6 3 2 3" xfId="1291" xr:uid="{00000000-0005-0000-0000-0000B9040000}"/>
    <cellStyle name="Standard 2 6 3 2 4" xfId="1642" xr:uid="{00000000-0005-0000-0000-0000BA040000}"/>
    <cellStyle name="Standard 2 6 3 2 5" xfId="888" xr:uid="{00000000-0005-0000-0000-0000BB040000}"/>
    <cellStyle name="Standard 2 6 3 3" xfId="1009" xr:uid="{00000000-0005-0000-0000-0000BC040000}"/>
    <cellStyle name="Standard 2 6 3 3 2" xfId="1398" xr:uid="{00000000-0005-0000-0000-0000BD040000}"/>
    <cellStyle name="Standard 2 6 3 4" xfId="1215" xr:uid="{00000000-0005-0000-0000-0000BE040000}"/>
    <cellStyle name="Standard 2 6 3 5" xfId="1566" xr:uid="{00000000-0005-0000-0000-0000BF040000}"/>
    <cellStyle name="Standard 2 6 3 6" xfId="811" xr:uid="{00000000-0005-0000-0000-0000C0040000}"/>
    <cellStyle name="Standard 2 6 4" xfId="200" xr:uid="{00000000-0005-0000-0000-0000C1040000}"/>
    <cellStyle name="Standard 2 6 4 2" xfId="1047" xr:uid="{00000000-0005-0000-0000-0000C2040000}"/>
    <cellStyle name="Standard 2 6 4 2 2" xfId="1436" xr:uid="{00000000-0005-0000-0000-0000C3040000}"/>
    <cellStyle name="Standard 2 6 4 3" xfId="1253" xr:uid="{00000000-0005-0000-0000-0000C4040000}"/>
    <cellStyle name="Standard 2 6 4 4" xfId="1604" xr:uid="{00000000-0005-0000-0000-0000C5040000}"/>
    <cellStyle name="Standard 2 6 4 5" xfId="850" xr:uid="{00000000-0005-0000-0000-0000C6040000}"/>
    <cellStyle name="Standard 2 6 5" xfId="304" xr:uid="{00000000-0005-0000-0000-0000C7040000}"/>
    <cellStyle name="Standard 2 6 6" xfId="971" xr:uid="{00000000-0005-0000-0000-0000C8040000}"/>
    <cellStyle name="Standard 2 6 6 2" xfId="1360" xr:uid="{00000000-0005-0000-0000-0000C9040000}"/>
    <cellStyle name="Standard 2 6 7" xfId="1177" xr:uid="{00000000-0005-0000-0000-0000CA040000}"/>
    <cellStyle name="Standard 2 6 8" xfId="1528" xr:uid="{00000000-0005-0000-0000-0000CB040000}"/>
    <cellStyle name="Standard 2 6 9" xfId="773" xr:uid="{00000000-0005-0000-0000-0000CC040000}"/>
    <cellStyle name="Standard 2 7" xfId="132" xr:uid="{00000000-0005-0000-0000-0000CD040000}"/>
    <cellStyle name="Standard 2 7 2" xfId="170" xr:uid="{00000000-0005-0000-0000-0000CE040000}"/>
    <cellStyle name="Standard 2 7 2 2" xfId="247" xr:uid="{00000000-0005-0000-0000-0000CF040000}"/>
    <cellStyle name="Standard 2 7 2 2 2" xfId="1094" xr:uid="{00000000-0005-0000-0000-0000D0040000}"/>
    <cellStyle name="Standard 2 7 2 2 2 2" xfId="1483" xr:uid="{00000000-0005-0000-0000-0000D1040000}"/>
    <cellStyle name="Standard 2 7 2 2 3" xfId="1300" xr:uid="{00000000-0005-0000-0000-0000D2040000}"/>
    <cellStyle name="Standard 2 7 2 2 4" xfId="1651" xr:uid="{00000000-0005-0000-0000-0000D3040000}"/>
    <cellStyle name="Standard 2 7 2 2 5" xfId="897" xr:uid="{00000000-0005-0000-0000-0000D4040000}"/>
    <cellStyle name="Standard 2 7 2 3" xfId="314" xr:uid="{00000000-0005-0000-0000-0000D5040000}"/>
    <cellStyle name="Standard 2 7 2 4" xfId="1018" xr:uid="{00000000-0005-0000-0000-0000D6040000}"/>
    <cellStyle name="Standard 2 7 2 4 2" xfId="1407" xr:uid="{00000000-0005-0000-0000-0000D7040000}"/>
    <cellStyle name="Standard 2 7 2 5" xfId="1224" xr:uid="{00000000-0005-0000-0000-0000D8040000}"/>
    <cellStyle name="Standard 2 7 2 6" xfId="1575" xr:uid="{00000000-0005-0000-0000-0000D9040000}"/>
    <cellStyle name="Standard 2 7 2 7" xfId="820" xr:uid="{00000000-0005-0000-0000-0000DA040000}"/>
    <cellStyle name="Standard 2 7 3" xfId="209" xr:uid="{00000000-0005-0000-0000-0000DB040000}"/>
    <cellStyle name="Standard 2 7 3 2" xfId="1056" xr:uid="{00000000-0005-0000-0000-0000DC040000}"/>
    <cellStyle name="Standard 2 7 3 2 2" xfId="1445" xr:uid="{00000000-0005-0000-0000-0000DD040000}"/>
    <cellStyle name="Standard 2 7 3 3" xfId="1262" xr:uid="{00000000-0005-0000-0000-0000DE040000}"/>
    <cellStyle name="Standard 2 7 3 4" xfId="1613" xr:uid="{00000000-0005-0000-0000-0000DF040000}"/>
    <cellStyle name="Standard 2 7 3 5" xfId="859" xr:uid="{00000000-0005-0000-0000-0000E0040000}"/>
    <cellStyle name="Standard 2 7 4" xfId="318" xr:uid="{00000000-0005-0000-0000-0000E1040000}"/>
    <cellStyle name="Standard 2 7 5" xfId="980" xr:uid="{00000000-0005-0000-0000-0000E2040000}"/>
    <cellStyle name="Standard 2 7 5 2" xfId="1369" xr:uid="{00000000-0005-0000-0000-0000E3040000}"/>
    <cellStyle name="Standard 2 7 6" xfId="1186" xr:uid="{00000000-0005-0000-0000-0000E4040000}"/>
    <cellStyle name="Standard 2 7 7" xfId="1537" xr:uid="{00000000-0005-0000-0000-0000E5040000}"/>
    <cellStyle name="Standard 2 7 8" xfId="782" xr:uid="{00000000-0005-0000-0000-0000E6040000}"/>
    <cellStyle name="Standard 2 8" xfId="151" xr:uid="{00000000-0005-0000-0000-0000E7040000}"/>
    <cellStyle name="Standard 2 8 2" xfId="228" xr:uid="{00000000-0005-0000-0000-0000E8040000}"/>
    <cellStyle name="Standard 2 8 2 2" xfId="307" xr:uid="{00000000-0005-0000-0000-0000E9040000}"/>
    <cellStyle name="Standard 2 8 2 3" xfId="1075" xr:uid="{00000000-0005-0000-0000-0000EA040000}"/>
    <cellStyle name="Standard 2 8 2 3 2" xfId="1464" xr:uid="{00000000-0005-0000-0000-0000EB040000}"/>
    <cellStyle name="Standard 2 8 2 4" xfId="1281" xr:uid="{00000000-0005-0000-0000-0000EC040000}"/>
    <cellStyle name="Standard 2 8 2 5" xfId="1632" xr:uid="{00000000-0005-0000-0000-0000ED040000}"/>
    <cellStyle name="Standard 2 8 2 6" xfId="878" xr:uid="{00000000-0005-0000-0000-0000EE040000}"/>
    <cellStyle name="Standard 2 8 3" xfId="311" xr:uid="{00000000-0005-0000-0000-0000EF040000}"/>
    <cellStyle name="Standard 2 8 4" xfId="999" xr:uid="{00000000-0005-0000-0000-0000F0040000}"/>
    <cellStyle name="Standard 2 8 4 2" xfId="1388" xr:uid="{00000000-0005-0000-0000-0000F1040000}"/>
    <cellStyle name="Standard 2 8 5" xfId="1205" xr:uid="{00000000-0005-0000-0000-0000F2040000}"/>
    <cellStyle name="Standard 2 8 6" xfId="1556" xr:uid="{00000000-0005-0000-0000-0000F3040000}"/>
    <cellStyle name="Standard 2 8 7" xfId="801" xr:uid="{00000000-0005-0000-0000-0000F4040000}"/>
    <cellStyle name="Standard 2 9" xfId="189" xr:uid="{00000000-0005-0000-0000-0000F5040000}"/>
    <cellStyle name="Standard 2 9 2" xfId="299" xr:uid="{00000000-0005-0000-0000-0000F6040000}"/>
    <cellStyle name="Standard 2 9 3" xfId="303" xr:uid="{00000000-0005-0000-0000-0000F7040000}"/>
    <cellStyle name="Standard 2 9 4" xfId="1037" xr:uid="{00000000-0005-0000-0000-0000F8040000}"/>
    <cellStyle name="Standard 2 9 4 2" xfId="1426" xr:uid="{00000000-0005-0000-0000-0000F9040000}"/>
    <cellStyle name="Standard 2 9 5" xfId="1243" xr:uid="{00000000-0005-0000-0000-0000FA040000}"/>
    <cellStyle name="Standard 2 9 6" xfId="1594" xr:uid="{00000000-0005-0000-0000-0000FB040000}"/>
    <cellStyle name="Standard 2 9 7" xfId="839" xr:uid="{00000000-0005-0000-0000-0000FC040000}"/>
    <cellStyle name="Standard 2_0200" xfId="719" xr:uid="{00000000-0005-0000-0000-0000FD040000}"/>
    <cellStyle name="Standard 20" xfId="474" xr:uid="{00000000-0005-0000-0000-0000FE040000}"/>
    <cellStyle name="Standard 20 2" xfId="475" xr:uid="{00000000-0005-0000-0000-0000FF040000}"/>
    <cellStyle name="Standard 21" xfId="476" xr:uid="{00000000-0005-0000-0000-000000050000}"/>
    <cellStyle name="Standard 21 2" xfId="477" xr:uid="{00000000-0005-0000-0000-000001050000}"/>
    <cellStyle name="Standard 21 2 2" xfId="478" xr:uid="{00000000-0005-0000-0000-000002050000}"/>
    <cellStyle name="Standard 21 3" xfId="479" xr:uid="{00000000-0005-0000-0000-000003050000}"/>
    <cellStyle name="Standard 22" xfId="480" xr:uid="{00000000-0005-0000-0000-000004050000}"/>
    <cellStyle name="Standard 22 2" xfId="481" xr:uid="{00000000-0005-0000-0000-000005050000}"/>
    <cellStyle name="Standard 23" xfId="482" xr:uid="{00000000-0005-0000-0000-000006050000}"/>
    <cellStyle name="Standard 23 2" xfId="483" xr:uid="{00000000-0005-0000-0000-000007050000}"/>
    <cellStyle name="Standard 24" xfId="484" xr:uid="{00000000-0005-0000-0000-000008050000}"/>
    <cellStyle name="Standard 24 2" xfId="485" xr:uid="{00000000-0005-0000-0000-000009050000}"/>
    <cellStyle name="Standard 25" xfId="486" xr:uid="{00000000-0005-0000-0000-00000A050000}"/>
    <cellStyle name="Standard 25 2" xfId="487" xr:uid="{00000000-0005-0000-0000-00000B050000}"/>
    <cellStyle name="Standard 26" xfId="488" xr:uid="{00000000-0005-0000-0000-00000C050000}"/>
    <cellStyle name="Standard 26 2" xfId="489" xr:uid="{00000000-0005-0000-0000-00000D050000}"/>
    <cellStyle name="Standard 27" xfId="490" xr:uid="{00000000-0005-0000-0000-00000E050000}"/>
    <cellStyle name="Standard 27 2" xfId="491" xr:uid="{00000000-0005-0000-0000-00000F050000}"/>
    <cellStyle name="Standard 28" xfId="492" xr:uid="{00000000-0005-0000-0000-000010050000}"/>
    <cellStyle name="Standard 28 2" xfId="493" xr:uid="{00000000-0005-0000-0000-000011050000}"/>
    <cellStyle name="Standard 29" xfId="494" xr:uid="{00000000-0005-0000-0000-000012050000}"/>
    <cellStyle name="Standard 29 2" xfId="495" xr:uid="{00000000-0005-0000-0000-000013050000}"/>
    <cellStyle name="Standard 29 2 2" xfId="496" xr:uid="{00000000-0005-0000-0000-000014050000}"/>
    <cellStyle name="Standard 3" xfId="53" xr:uid="{00000000-0005-0000-0000-000015050000}"/>
    <cellStyle name="Standard 3 2" xfId="50" xr:uid="{00000000-0005-0000-0000-000016050000}"/>
    <cellStyle name="Standard 3 2 2" xfId="498" xr:uid="{00000000-0005-0000-0000-000017050000}"/>
    <cellStyle name="Standard 3 2 2 2" xfId="499" xr:uid="{00000000-0005-0000-0000-000018050000}"/>
    <cellStyle name="Standard 3 2 3" xfId="500" xr:uid="{00000000-0005-0000-0000-000019050000}"/>
    <cellStyle name="Standard 3 2 4" xfId="497" xr:uid="{00000000-0005-0000-0000-00001A050000}"/>
    <cellStyle name="Standard 3 2 5" xfId="755" xr:uid="{00000000-0005-0000-0000-00001B050000}"/>
    <cellStyle name="Standard 3 2 6" xfId="713" xr:uid="{00000000-0005-0000-0000-00001C050000}"/>
    <cellStyle name="Standard 3 3" xfId="63" xr:uid="{00000000-0005-0000-0000-00001D050000}"/>
    <cellStyle name="Standard 3 3 2" xfId="119" xr:uid="{00000000-0005-0000-0000-00001E050000}"/>
    <cellStyle name="Standard 3 4" xfId="106" xr:uid="{00000000-0005-0000-0000-00001F050000}"/>
    <cellStyle name="Standard 3 4 2" xfId="501" xr:uid="{00000000-0005-0000-0000-000020050000}"/>
    <cellStyle name="Standard 3 5" xfId="58" xr:uid="{00000000-0005-0000-0000-000021050000}"/>
    <cellStyle name="Standard 3 5 2" xfId="502" xr:uid="{00000000-0005-0000-0000-000022050000}"/>
    <cellStyle name="Standard 3 5 3" xfId="948" xr:uid="{00000000-0005-0000-0000-000023050000}"/>
    <cellStyle name="Standard 3 5 3 2" xfId="1337" xr:uid="{00000000-0005-0000-0000-000024050000}"/>
    <cellStyle name="Standard 3 5 4" xfId="1166" xr:uid="{00000000-0005-0000-0000-000025050000}"/>
    <cellStyle name="Standard 3 5 5" xfId="759" xr:uid="{00000000-0005-0000-0000-000026050000}"/>
    <cellStyle name="Standard 3 6" xfId="438" xr:uid="{00000000-0005-0000-0000-000027050000}"/>
    <cellStyle name="Standard 30" xfId="503" xr:uid="{00000000-0005-0000-0000-000028050000}"/>
    <cellStyle name="Standard 30 2" xfId="504" xr:uid="{00000000-0005-0000-0000-000029050000}"/>
    <cellStyle name="Standard 31" xfId="505" xr:uid="{00000000-0005-0000-0000-00002A050000}"/>
    <cellStyle name="Standard 31 2" xfId="506" xr:uid="{00000000-0005-0000-0000-00002B050000}"/>
    <cellStyle name="Standard 32" xfId="507" xr:uid="{00000000-0005-0000-0000-00002C050000}"/>
    <cellStyle name="Standard 32 2" xfId="508" xr:uid="{00000000-0005-0000-0000-00002D050000}"/>
    <cellStyle name="Standard 33" xfId="509" xr:uid="{00000000-0005-0000-0000-00002E050000}"/>
    <cellStyle name="Standard 33 2" xfId="510" xr:uid="{00000000-0005-0000-0000-00002F050000}"/>
    <cellStyle name="Standard 34" xfId="511" xr:uid="{00000000-0005-0000-0000-000030050000}"/>
    <cellStyle name="Standard 34 2" xfId="512" xr:uid="{00000000-0005-0000-0000-000031050000}"/>
    <cellStyle name="Standard 35" xfId="513" xr:uid="{00000000-0005-0000-0000-000032050000}"/>
    <cellStyle name="Standard 35 2" xfId="514" xr:uid="{00000000-0005-0000-0000-000033050000}"/>
    <cellStyle name="Standard 36" xfId="515" xr:uid="{00000000-0005-0000-0000-000034050000}"/>
    <cellStyle name="Standard 36 2" xfId="516" xr:uid="{00000000-0005-0000-0000-000035050000}"/>
    <cellStyle name="Standard 37" xfId="517" xr:uid="{00000000-0005-0000-0000-000036050000}"/>
    <cellStyle name="Standard 37 2" xfId="518" xr:uid="{00000000-0005-0000-0000-000037050000}"/>
    <cellStyle name="Standard 38" xfId="519" xr:uid="{00000000-0005-0000-0000-000038050000}"/>
    <cellStyle name="Standard 38 2" xfId="520" xr:uid="{00000000-0005-0000-0000-000039050000}"/>
    <cellStyle name="Standard 39" xfId="521" xr:uid="{00000000-0005-0000-0000-00003A050000}"/>
    <cellStyle name="Standard 39 2" xfId="522" xr:uid="{00000000-0005-0000-0000-00003B050000}"/>
    <cellStyle name="Standard 4" xfId="54" xr:uid="{00000000-0005-0000-0000-00003C050000}"/>
    <cellStyle name="Standard 4 2" xfId="107" xr:uid="{00000000-0005-0000-0000-00003D050000}"/>
    <cellStyle name="Standard 4 2 2" xfId="112" xr:uid="{00000000-0005-0000-0000-00003E050000}"/>
    <cellStyle name="Standard 4 2 2 2" xfId="526" xr:uid="{00000000-0005-0000-0000-00003F050000}"/>
    <cellStyle name="Standard 4 2 2 3" xfId="525" xr:uid="{00000000-0005-0000-0000-000040050000}"/>
    <cellStyle name="Standard 4 2 2 4" xfId="764" xr:uid="{00000000-0005-0000-0000-000041050000}"/>
    <cellStyle name="Standard 4 2 3" xfId="527" xr:uid="{00000000-0005-0000-0000-000042050000}"/>
    <cellStyle name="Standard 4 2 4" xfId="524" xr:uid="{00000000-0005-0000-0000-000043050000}"/>
    <cellStyle name="Standard 4 3" xfId="120" xr:uid="{00000000-0005-0000-0000-000044050000}"/>
    <cellStyle name="Standard 4 3 2" xfId="529" xr:uid="{00000000-0005-0000-0000-000045050000}"/>
    <cellStyle name="Standard 4 3 3" xfId="528" xr:uid="{00000000-0005-0000-0000-000046050000}"/>
    <cellStyle name="Standard 4 3 4" xfId="393" xr:uid="{00000000-0005-0000-0000-000047050000}"/>
    <cellStyle name="Standard 4 3 4 2" xfId="1123" xr:uid="{00000000-0005-0000-0000-000048050000}"/>
    <cellStyle name="Standard 4 3 4 2 2" xfId="1512" xr:uid="{00000000-0005-0000-0000-000049050000}"/>
    <cellStyle name="Standard 4 3 4 3" xfId="1329" xr:uid="{00000000-0005-0000-0000-00004A050000}"/>
    <cellStyle name="Standard 4 3 4 4" xfId="934" xr:uid="{00000000-0005-0000-0000-00004B050000}"/>
    <cellStyle name="Standard 4 4" xfId="108" xr:uid="{00000000-0005-0000-0000-00004C050000}"/>
    <cellStyle name="Standard 4 4 2" xfId="530" xr:uid="{00000000-0005-0000-0000-00004D050000}"/>
    <cellStyle name="Standard 4 5" xfId="56" xr:uid="{00000000-0005-0000-0000-00004E050000}"/>
    <cellStyle name="Standard 4 5 2" xfId="523" xr:uid="{00000000-0005-0000-0000-00004F050000}"/>
    <cellStyle name="Standard 4 6" xfId="705" xr:uid="{00000000-0005-0000-0000-000050050000}"/>
    <cellStyle name="Standard 4 6 2" xfId="1164" xr:uid="{00000000-0005-0000-0000-000051050000}"/>
    <cellStyle name="Standard 4 6 3" xfId="757" xr:uid="{00000000-0005-0000-0000-000052050000}"/>
    <cellStyle name="Standard 4 7" xfId="946" xr:uid="{00000000-0005-0000-0000-000053050000}"/>
    <cellStyle name="Standard 4 7 2" xfId="1335" xr:uid="{00000000-0005-0000-0000-000054050000}"/>
    <cellStyle name="Standard 40" xfId="531" xr:uid="{00000000-0005-0000-0000-000055050000}"/>
    <cellStyle name="Standard 40 2" xfId="532" xr:uid="{00000000-0005-0000-0000-000056050000}"/>
    <cellStyle name="Standard 41" xfId="533" xr:uid="{00000000-0005-0000-0000-000057050000}"/>
    <cellStyle name="Standard 41 2" xfId="534" xr:uid="{00000000-0005-0000-0000-000058050000}"/>
    <cellStyle name="Standard 42" xfId="535" xr:uid="{00000000-0005-0000-0000-000059050000}"/>
    <cellStyle name="Standard 42 2" xfId="536" xr:uid="{00000000-0005-0000-0000-00005A050000}"/>
    <cellStyle name="Standard 43" xfId="537" xr:uid="{00000000-0005-0000-0000-00005B050000}"/>
    <cellStyle name="Standard 43 2" xfId="538" xr:uid="{00000000-0005-0000-0000-00005C050000}"/>
    <cellStyle name="Standard 44" xfId="539" xr:uid="{00000000-0005-0000-0000-00005D050000}"/>
    <cellStyle name="Standard 44 2" xfId="540" xr:uid="{00000000-0005-0000-0000-00005E050000}"/>
    <cellStyle name="Standard 45" xfId="541" xr:uid="{00000000-0005-0000-0000-00005F050000}"/>
    <cellStyle name="Standard 45 2" xfId="542" xr:uid="{00000000-0005-0000-0000-000060050000}"/>
    <cellStyle name="Standard 46" xfId="543" xr:uid="{00000000-0005-0000-0000-000061050000}"/>
    <cellStyle name="Standard 46 2" xfId="544" xr:uid="{00000000-0005-0000-0000-000062050000}"/>
    <cellStyle name="Standard 47" xfId="545" xr:uid="{00000000-0005-0000-0000-000063050000}"/>
    <cellStyle name="Standard 47 2" xfId="546" xr:uid="{00000000-0005-0000-0000-000064050000}"/>
    <cellStyle name="Standard 48" xfId="547" xr:uid="{00000000-0005-0000-0000-000065050000}"/>
    <cellStyle name="Standard 48 2" xfId="548" xr:uid="{00000000-0005-0000-0000-000066050000}"/>
    <cellStyle name="Standard 49" xfId="549" xr:uid="{00000000-0005-0000-0000-000067050000}"/>
    <cellStyle name="Standard 49 2" xfId="550" xr:uid="{00000000-0005-0000-0000-000068050000}"/>
    <cellStyle name="Standard 5" xfId="55" xr:uid="{00000000-0005-0000-0000-000069050000}"/>
    <cellStyle name="Standard 5 2" xfId="111" xr:uid="{00000000-0005-0000-0000-00006A050000}"/>
    <cellStyle name="Standard 5 2 2" xfId="552" xr:uid="{00000000-0005-0000-0000-00006B050000}"/>
    <cellStyle name="Standard 5 2 2 2" xfId="553" xr:uid="{00000000-0005-0000-0000-00006C050000}"/>
    <cellStyle name="Standard 5 2 2 3" xfId="938" xr:uid="{00000000-0005-0000-0000-00006D050000}"/>
    <cellStyle name="Standard 5 2 2 4" xfId="1156" xr:uid="{00000000-0005-0000-0000-00006E050000}"/>
    <cellStyle name="Standard 5 2 2 5" xfId="736" xr:uid="{00000000-0005-0000-0000-00006F050000}"/>
    <cellStyle name="Standard 5 2 3" xfId="554" xr:uid="{00000000-0005-0000-0000-000070050000}"/>
    <cellStyle name="Standard 5 2 4" xfId="763" xr:uid="{00000000-0005-0000-0000-000071050000}"/>
    <cellStyle name="Standard 5 2 5" xfId="1145" xr:uid="{00000000-0005-0000-0000-000072050000}"/>
    <cellStyle name="Standard 5 2 6" xfId="723" xr:uid="{00000000-0005-0000-0000-000073050000}"/>
    <cellStyle name="Standard 5 3" xfId="275" xr:uid="{00000000-0005-0000-0000-000074050000}"/>
    <cellStyle name="Standard 5 3 2" xfId="556" xr:uid="{00000000-0005-0000-0000-000075050000}"/>
    <cellStyle name="Standard 5 3 3" xfId="555" xr:uid="{00000000-0005-0000-0000-000076050000}"/>
    <cellStyle name="Standard 5 3 4" xfId="925" xr:uid="{00000000-0005-0000-0000-000077050000}"/>
    <cellStyle name="Standard 5 3 5" xfId="1151" xr:uid="{00000000-0005-0000-0000-000078050000}"/>
    <cellStyle name="Standard 5 3 6" xfId="731" xr:uid="{00000000-0005-0000-0000-000079050000}"/>
    <cellStyle name="Standard 5 4" xfId="59" xr:uid="{00000000-0005-0000-0000-00007A050000}"/>
    <cellStyle name="Standard 5 4 2" xfId="557" xr:uid="{00000000-0005-0000-0000-00007B050000}"/>
    <cellStyle name="Standard 5 5" xfId="551" xr:uid="{00000000-0005-0000-0000-00007C050000}"/>
    <cellStyle name="Standard 5 6" xfId="706" xr:uid="{00000000-0005-0000-0000-00007D050000}"/>
    <cellStyle name="Standard 5 6 2" xfId="1165" xr:uid="{00000000-0005-0000-0000-00007E050000}"/>
    <cellStyle name="Standard 5 6 3" xfId="758" xr:uid="{00000000-0005-0000-0000-00007F050000}"/>
    <cellStyle name="Standard 5 7" xfId="947" xr:uid="{00000000-0005-0000-0000-000080050000}"/>
    <cellStyle name="Standard 5 7 2" xfId="1336" xr:uid="{00000000-0005-0000-0000-000081050000}"/>
    <cellStyle name="Standard 5 8" xfId="1140" xr:uid="{00000000-0005-0000-0000-000082050000}"/>
    <cellStyle name="Standard 5 9" xfId="714" xr:uid="{00000000-0005-0000-0000-000083050000}"/>
    <cellStyle name="Standard 5_0200" xfId="722" xr:uid="{00000000-0005-0000-0000-000084050000}"/>
    <cellStyle name="Standard 50" xfId="366" xr:uid="{00000000-0005-0000-0000-000085050000}"/>
    <cellStyle name="Standard 50 2" xfId="558" xr:uid="{00000000-0005-0000-0000-000086050000}"/>
    <cellStyle name="Standard 50 2 2" xfId="559" xr:uid="{00000000-0005-0000-0000-000087050000}"/>
    <cellStyle name="Standard 50 2 2 2" xfId="560" xr:uid="{00000000-0005-0000-0000-000088050000}"/>
    <cellStyle name="Standard 50 2 3" xfId="561" xr:uid="{00000000-0005-0000-0000-000089050000}"/>
    <cellStyle name="Standard 50 3" xfId="562" xr:uid="{00000000-0005-0000-0000-00008A050000}"/>
    <cellStyle name="Standard 50 4" xfId="563" xr:uid="{00000000-0005-0000-0000-00008B050000}"/>
    <cellStyle name="Standard 51" xfId="564" xr:uid="{00000000-0005-0000-0000-00008C050000}"/>
    <cellStyle name="Standard 51 2" xfId="565" xr:uid="{00000000-0005-0000-0000-00008D050000}"/>
    <cellStyle name="Standard 52" xfId="566" xr:uid="{00000000-0005-0000-0000-00008E050000}"/>
    <cellStyle name="Standard 52 2" xfId="567" xr:uid="{00000000-0005-0000-0000-00008F050000}"/>
    <cellStyle name="Standard 53" xfId="568" xr:uid="{00000000-0005-0000-0000-000090050000}"/>
    <cellStyle name="Standard 53 2" xfId="569" xr:uid="{00000000-0005-0000-0000-000091050000}"/>
    <cellStyle name="Standard 54" xfId="570" xr:uid="{00000000-0005-0000-0000-000092050000}"/>
    <cellStyle name="Standard 54 2" xfId="571" xr:uid="{00000000-0005-0000-0000-000093050000}"/>
    <cellStyle name="Standard 55" xfId="572" xr:uid="{00000000-0005-0000-0000-000094050000}"/>
    <cellStyle name="Standard 55 2" xfId="573" xr:uid="{00000000-0005-0000-0000-000095050000}"/>
    <cellStyle name="Standard 56" xfId="574" xr:uid="{00000000-0005-0000-0000-000096050000}"/>
    <cellStyle name="Standard 56 2" xfId="575" xr:uid="{00000000-0005-0000-0000-000097050000}"/>
    <cellStyle name="Standard 57" xfId="576" xr:uid="{00000000-0005-0000-0000-000098050000}"/>
    <cellStyle name="Standard 57 2" xfId="577" xr:uid="{00000000-0005-0000-0000-000099050000}"/>
    <cellStyle name="Standard 58" xfId="578" xr:uid="{00000000-0005-0000-0000-00009A050000}"/>
    <cellStyle name="Standard 58 2" xfId="579" xr:uid="{00000000-0005-0000-0000-00009B050000}"/>
    <cellStyle name="Standard 59" xfId="580" xr:uid="{00000000-0005-0000-0000-00009C050000}"/>
    <cellStyle name="Standard 59 2" xfId="581" xr:uid="{00000000-0005-0000-0000-00009D050000}"/>
    <cellStyle name="Standard 59 2 2" xfId="582" xr:uid="{00000000-0005-0000-0000-00009E050000}"/>
    <cellStyle name="Standard 59 2 2 2" xfId="583" xr:uid="{00000000-0005-0000-0000-00009F050000}"/>
    <cellStyle name="Standard 59 2 2 3" xfId="584" xr:uid="{00000000-0005-0000-0000-0000A0050000}"/>
    <cellStyle name="Standard 59 2 3" xfId="585" xr:uid="{00000000-0005-0000-0000-0000A1050000}"/>
    <cellStyle name="Standard 59 3" xfId="586" xr:uid="{00000000-0005-0000-0000-0000A2050000}"/>
    <cellStyle name="Standard 59 3 2" xfId="587" xr:uid="{00000000-0005-0000-0000-0000A3050000}"/>
    <cellStyle name="Standard 59 3 2 2" xfId="588" xr:uid="{00000000-0005-0000-0000-0000A4050000}"/>
    <cellStyle name="Standard 59 3 3" xfId="589" xr:uid="{00000000-0005-0000-0000-0000A5050000}"/>
    <cellStyle name="Standard 59 4" xfId="590" xr:uid="{00000000-0005-0000-0000-0000A6050000}"/>
    <cellStyle name="Standard 6" xfId="122" xr:uid="{00000000-0005-0000-0000-0000A7050000}"/>
    <cellStyle name="Standard 6 10" xfId="715" xr:uid="{00000000-0005-0000-0000-0000A8050000}"/>
    <cellStyle name="Standard 6 2" xfId="592" xr:uid="{00000000-0005-0000-0000-0000A9050000}"/>
    <cellStyle name="Standard 6 2 2" xfId="593" xr:uid="{00000000-0005-0000-0000-0000AA050000}"/>
    <cellStyle name="Standard 6 2 2 2" xfId="940" xr:uid="{00000000-0005-0000-0000-0000AB050000}"/>
    <cellStyle name="Standard 6 2 2 3" xfId="1157" xr:uid="{00000000-0005-0000-0000-0000AC050000}"/>
    <cellStyle name="Standard 6 2 2 4" xfId="737" xr:uid="{00000000-0005-0000-0000-0000AD050000}"/>
    <cellStyle name="Standard 6 2 3" xfId="939" xr:uid="{00000000-0005-0000-0000-0000AE050000}"/>
    <cellStyle name="Standard 6 2 4" xfId="1146" xr:uid="{00000000-0005-0000-0000-0000AF050000}"/>
    <cellStyle name="Standard 6 2 5" xfId="724" xr:uid="{00000000-0005-0000-0000-0000B0050000}"/>
    <cellStyle name="Standard 6 3" xfId="594" xr:uid="{00000000-0005-0000-0000-0000B1050000}"/>
    <cellStyle name="Standard 6 3 2" xfId="595" xr:uid="{00000000-0005-0000-0000-0000B2050000}"/>
    <cellStyle name="Standard 6 3 2 2" xfId="596" xr:uid="{00000000-0005-0000-0000-0000B3050000}"/>
    <cellStyle name="Standard 6 3 3" xfId="597" xr:uid="{00000000-0005-0000-0000-0000B4050000}"/>
    <cellStyle name="Standard 6 3 4" xfId="941" xr:uid="{00000000-0005-0000-0000-0000B5050000}"/>
    <cellStyle name="Standard 6 3 5" xfId="1152" xr:uid="{00000000-0005-0000-0000-0000B6050000}"/>
    <cellStyle name="Standard 6 3 6" xfId="732" xr:uid="{00000000-0005-0000-0000-0000B7050000}"/>
    <cellStyle name="Standard 6 4" xfId="598" xr:uid="{00000000-0005-0000-0000-0000B8050000}"/>
    <cellStyle name="Standard 6 4 2" xfId="599" xr:uid="{00000000-0005-0000-0000-0000B9050000}"/>
    <cellStyle name="Standard 6 5" xfId="600" xr:uid="{00000000-0005-0000-0000-0000BA050000}"/>
    <cellStyle name="Standard 6 6" xfId="591" xr:uid="{00000000-0005-0000-0000-0000BB050000}"/>
    <cellStyle name="Standard 6 7" xfId="429" xr:uid="{00000000-0005-0000-0000-0000BC050000}"/>
    <cellStyle name="Standard 6 7 2" xfId="1125" xr:uid="{00000000-0005-0000-0000-0000BD050000}"/>
    <cellStyle name="Standard 6 7 2 2" xfId="1514" xr:uid="{00000000-0005-0000-0000-0000BE050000}"/>
    <cellStyle name="Standard 6 7 3" xfId="1331" xr:uid="{00000000-0005-0000-0000-0000BF050000}"/>
    <cellStyle name="Standard 6 7 4" xfId="937" xr:uid="{00000000-0005-0000-0000-0000C0050000}"/>
    <cellStyle name="Standard 6 8" xfId="772" xr:uid="{00000000-0005-0000-0000-0000C1050000}"/>
    <cellStyle name="Standard 6 9" xfId="1141" xr:uid="{00000000-0005-0000-0000-0000C2050000}"/>
    <cellStyle name="Standard 6_0200" xfId="726" xr:uid="{00000000-0005-0000-0000-0000C3050000}"/>
    <cellStyle name="Standard 60" xfId="601" xr:uid="{00000000-0005-0000-0000-0000C4050000}"/>
    <cellStyle name="Standard 60 2" xfId="602" xr:uid="{00000000-0005-0000-0000-0000C5050000}"/>
    <cellStyle name="Standard 60 2 2" xfId="603" xr:uid="{00000000-0005-0000-0000-0000C6050000}"/>
    <cellStyle name="Standard 60 3" xfId="604" xr:uid="{00000000-0005-0000-0000-0000C7050000}"/>
    <cellStyle name="Standard 61" xfId="605" xr:uid="{00000000-0005-0000-0000-0000C8050000}"/>
    <cellStyle name="Standard 61 2" xfId="606" xr:uid="{00000000-0005-0000-0000-0000C9050000}"/>
    <cellStyle name="Standard 61 2 2" xfId="607" xr:uid="{00000000-0005-0000-0000-0000CA050000}"/>
    <cellStyle name="Standard 61 3" xfId="608" xr:uid="{00000000-0005-0000-0000-0000CB050000}"/>
    <cellStyle name="Standard 62" xfId="609" xr:uid="{00000000-0005-0000-0000-0000CC050000}"/>
    <cellStyle name="Standard 62 2" xfId="610" xr:uid="{00000000-0005-0000-0000-0000CD050000}"/>
    <cellStyle name="Standard 62 3" xfId="611" xr:uid="{00000000-0005-0000-0000-0000CE050000}"/>
    <cellStyle name="Standard 63" xfId="612" xr:uid="{00000000-0005-0000-0000-0000CF050000}"/>
    <cellStyle name="Standard 63 2" xfId="613" xr:uid="{00000000-0005-0000-0000-0000D0050000}"/>
    <cellStyle name="Standard 64" xfId="614" xr:uid="{00000000-0005-0000-0000-0000D1050000}"/>
    <cellStyle name="Standard 64 2" xfId="615" xr:uid="{00000000-0005-0000-0000-0000D2050000}"/>
    <cellStyle name="Standard 65" xfId="616" xr:uid="{00000000-0005-0000-0000-0000D3050000}"/>
    <cellStyle name="Standard 65 2" xfId="617" xr:uid="{00000000-0005-0000-0000-0000D4050000}"/>
    <cellStyle name="Standard 66" xfId="447" xr:uid="{00000000-0005-0000-0000-0000D5050000}"/>
    <cellStyle name="Standard 67" xfId="707" xr:uid="{00000000-0005-0000-0000-0000D6050000}"/>
    <cellStyle name="Standard 67 2" xfId="1161" xr:uid="{00000000-0005-0000-0000-0000D7050000}"/>
    <cellStyle name="Standard 67 3" xfId="753" xr:uid="{00000000-0005-0000-0000-0000D8050000}"/>
    <cellStyle name="Standard 68" xfId="943" xr:uid="{00000000-0005-0000-0000-0000D9050000}"/>
    <cellStyle name="Standard 68 2" xfId="1332" xr:uid="{00000000-0005-0000-0000-0000DA050000}"/>
    <cellStyle name="Standard 69" xfId="1139" xr:uid="{00000000-0005-0000-0000-0000DB050000}"/>
    <cellStyle name="Standard 7" xfId="121" xr:uid="{00000000-0005-0000-0000-0000DC050000}"/>
    <cellStyle name="Standard 7 10" xfId="970" xr:uid="{00000000-0005-0000-0000-0000DD050000}"/>
    <cellStyle name="Standard 7 10 2" xfId="1359" xr:uid="{00000000-0005-0000-0000-0000DE050000}"/>
    <cellStyle name="Standard 7 11" xfId="1142" xr:uid="{00000000-0005-0000-0000-0000DF050000}"/>
    <cellStyle name="Standard 7 12" xfId="1527" xr:uid="{00000000-0005-0000-0000-0000E0050000}"/>
    <cellStyle name="Standard 7 13" xfId="716" xr:uid="{00000000-0005-0000-0000-0000E1050000}"/>
    <cellStyle name="Standard 7 2" xfId="141" xr:uid="{00000000-0005-0000-0000-0000E2050000}"/>
    <cellStyle name="Standard 7 2 2" xfId="179" xr:uid="{00000000-0005-0000-0000-0000E3050000}"/>
    <cellStyle name="Standard 7 2 2 2" xfId="256" xr:uid="{00000000-0005-0000-0000-0000E4050000}"/>
    <cellStyle name="Standard 7 2 2 2 2" xfId="1103" xr:uid="{00000000-0005-0000-0000-0000E5050000}"/>
    <cellStyle name="Standard 7 2 2 2 2 2" xfId="1492" xr:uid="{00000000-0005-0000-0000-0000E6050000}"/>
    <cellStyle name="Standard 7 2 2 2 3" xfId="1309" xr:uid="{00000000-0005-0000-0000-0000E7050000}"/>
    <cellStyle name="Standard 7 2 2 2 4" xfId="1660" xr:uid="{00000000-0005-0000-0000-0000E8050000}"/>
    <cellStyle name="Standard 7 2 2 2 5" xfId="906" xr:uid="{00000000-0005-0000-0000-0000E9050000}"/>
    <cellStyle name="Standard 7 2 2 3" xfId="620" xr:uid="{00000000-0005-0000-0000-0000EA050000}"/>
    <cellStyle name="Standard 7 2 2 4" xfId="829" xr:uid="{00000000-0005-0000-0000-0000EB050000}"/>
    <cellStyle name="Standard 7 2 2 4 2" xfId="1233" xr:uid="{00000000-0005-0000-0000-0000EC050000}"/>
    <cellStyle name="Standard 7 2 2 5" xfId="1027" xr:uid="{00000000-0005-0000-0000-0000ED050000}"/>
    <cellStyle name="Standard 7 2 2 5 2" xfId="1416" xr:uid="{00000000-0005-0000-0000-0000EE050000}"/>
    <cellStyle name="Standard 7 2 2 6" xfId="1158" xr:uid="{00000000-0005-0000-0000-0000EF050000}"/>
    <cellStyle name="Standard 7 2 2 7" xfId="1584" xr:uid="{00000000-0005-0000-0000-0000F0050000}"/>
    <cellStyle name="Standard 7 2 2 8" xfId="738" xr:uid="{00000000-0005-0000-0000-0000F1050000}"/>
    <cellStyle name="Standard 7 2 3" xfId="218" xr:uid="{00000000-0005-0000-0000-0000F2050000}"/>
    <cellStyle name="Standard 7 2 3 2" xfId="621" xr:uid="{00000000-0005-0000-0000-0000F3050000}"/>
    <cellStyle name="Standard 7 2 3 3" xfId="1065" xr:uid="{00000000-0005-0000-0000-0000F4050000}"/>
    <cellStyle name="Standard 7 2 3 3 2" xfId="1454" xr:uid="{00000000-0005-0000-0000-0000F5050000}"/>
    <cellStyle name="Standard 7 2 3 4" xfId="1271" xr:uid="{00000000-0005-0000-0000-0000F6050000}"/>
    <cellStyle name="Standard 7 2 3 5" xfId="1622" xr:uid="{00000000-0005-0000-0000-0000F7050000}"/>
    <cellStyle name="Standard 7 2 3 6" xfId="868" xr:uid="{00000000-0005-0000-0000-0000F8050000}"/>
    <cellStyle name="Standard 7 2 4" xfId="619" xr:uid="{00000000-0005-0000-0000-0000F9050000}"/>
    <cellStyle name="Standard 7 2 5" xfId="791" xr:uid="{00000000-0005-0000-0000-0000FA050000}"/>
    <cellStyle name="Standard 7 2 5 2" xfId="1195" xr:uid="{00000000-0005-0000-0000-0000FB050000}"/>
    <cellStyle name="Standard 7 2 6" xfId="989" xr:uid="{00000000-0005-0000-0000-0000FC050000}"/>
    <cellStyle name="Standard 7 2 6 2" xfId="1378" xr:uid="{00000000-0005-0000-0000-0000FD050000}"/>
    <cellStyle name="Standard 7 2 7" xfId="1147" xr:uid="{00000000-0005-0000-0000-0000FE050000}"/>
    <cellStyle name="Standard 7 2 8" xfId="1546" xr:uid="{00000000-0005-0000-0000-0000FF050000}"/>
    <cellStyle name="Standard 7 2 9" xfId="725" xr:uid="{00000000-0005-0000-0000-000000060000}"/>
    <cellStyle name="Standard 7 3" xfId="160" xr:uid="{00000000-0005-0000-0000-000001060000}"/>
    <cellStyle name="Standard 7 3 2" xfId="237" xr:uid="{00000000-0005-0000-0000-000002060000}"/>
    <cellStyle name="Standard 7 3 2 2" xfId="623" xr:uid="{00000000-0005-0000-0000-000003060000}"/>
    <cellStyle name="Standard 7 3 2 3" xfId="1084" xr:uid="{00000000-0005-0000-0000-000004060000}"/>
    <cellStyle name="Standard 7 3 2 3 2" xfId="1473" xr:uid="{00000000-0005-0000-0000-000005060000}"/>
    <cellStyle name="Standard 7 3 2 4" xfId="1290" xr:uid="{00000000-0005-0000-0000-000006060000}"/>
    <cellStyle name="Standard 7 3 2 5" xfId="1641" xr:uid="{00000000-0005-0000-0000-000007060000}"/>
    <cellStyle name="Standard 7 3 2 6" xfId="887" xr:uid="{00000000-0005-0000-0000-000008060000}"/>
    <cellStyle name="Standard 7 3 3" xfId="622" xr:uid="{00000000-0005-0000-0000-000009060000}"/>
    <cellStyle name="Standard 7 3 4" xfId="810" xr:uid="{00000000-0005-0000-0000-00000A060000}"/>
    <cellStyle name="Standard 7 3 4 2" xfId="1214" xr:uid="{00000000-0005-0000-0000-00000B060000}"/>
    <cellStyle name="Standard 7 3 5" xfId="1008" xr:uid="{00000000-0005-0000-0000-00000C060000}"/>
    <cellStyle name="Standard 7 3 5 2" xfId="1397" xr:uid="{00000000-0005-0000-0000-00000D060000}"/>
    <cellStyle name="Standard 7 3 6" xfId="1153" xr:uid="{00000000-0005-0000-0000-00000E060000}"/>
    <cellStyle name="Standard 7 3 7" xfId="1565" xr:uid="{00000000-0005-0000-0000-00000F060000}"/>
    <cellStyle name="Standard 7 3 8" xfId="733" xr:uid="{00000000-0005-0000-0000-000010060000}"/>
    <cellStyle name="Standard 7 4" xfId="199" xr:uid="{00000000-0005-0000-0000-000011060000}"/>
    <cellStyle name="Standard 7 4 2" xfId="625" xr:uid="{00000000-0005-0000-0000-000012060000}"/>
    <cellStyle name="Standard 7 4 3" xfId="624" xr:uid="{00000000-0005-0000-0000-000013060000}"/>
    <cellStyle name="Standard 7 4 4" xfId="1046" xr:uid="{00000000-0005-0000-0000-000014060000}"/>
    <cellStyle name="Standard 7 4 4 2" xfId="1435" xr:uid="{00000000-0005-0000-0000-000015060000}"/>
    <cellStyle name="Standard 7 4 5" xfId="1252" xr:uid="{00000000-0005-0000-0000-000016060000}"/>
    <cellStyle name="Standard 7 4 6" xfId="1603" xr:uid="{00000000-0005-0000-0000-000017060000}"/>
    <cellStyle name="Standard 7 4 7" xfId="849" xr:uid="{00000000-0005-0000-0000-000018060000}"/>
    <cellStyle name="Standard 7 5" xfId="626" xr:uid="{00000000-0005-0000-0000-000019060000}"/>
    <cellStyle name="Standard 7 5 2" xfId="627" xr:uid="{00000000-0005-0000-0000-00001A060000}"/>
    <cellStyle name="Standard 7 5 2 2" xfId="628" xr:uid="{00000000-0005-0000-0000-00001B060000}"/>
    <cellStyle name="Standard 7 5 3" xfId="629" xr:uid="{00000000-0005-0000-0000-00001C060000}"/>
    <cellStyle name="Standard 7 6" xfId="630" xr:uid="{00000000-0005-0000-0000-00001D060000}"/>
    <cellStyle name="Standard 7 6 2" xfId="631" xr:uid="{00000000-0005-0000-0000-00001E060000}"/>
    <cellStyle name="Standard 7 7" xfId="632" xr:uid="{00000000-0005-0000-0000-00001F060000}"/>
    <cellStyle name="Standard 7 7 2" xfId="633" xr:uid="{00000000-0005-0000-0000-000020060000}"/>
    <cellStyle name="Standard 7 8" xfId="618" xr:uid="{00000000-0005-0000-0000-000021060000}"/>
    <cellStyle name="Standard 7 9" xfId="771" xr:uid="{00000000-0005-0000-0000-000022060000}"/>
    <cellStyle name="Standard 7 9 2" xfId="1176" xr:uid="{00000000-0005-0000-0000-000023060000}"/>
    <cellStyle name="Standard 7_0200" xfId="720" xr:uid="{00000000-0005-0000-0000-000024060000}"/>
    <cellStyle name="Standard 70" xfId="1126" xr:uid="{00000000-0005-0000-0000-000025060000}"/>
    <cellStyle name="Standard 71" xfId="1515" xr:uid="{00000000-0005-0000-0000-000026060000}"/>
    <cellStyle name="Standard 72" xfId="1679" xr:uid="{00000000-0005-0000-0000-000091060000}"/>
    <cellStyle name="Standard 73" xfId="1680" xr:uid="{00000000-0005-0000-0000-000092060000}"/>
    <cellStyle name="Standard 74" xfId="1681" xr:uid="{00000000-0005-0000-0000-000093060000}"/>
    <cellStyle name="Standard 75" xfId="1682" xr:uid="{00000000-0005-0000-0000-000094060000}"/>
    <cellStyle name="Standard 76" xfId="1683" xr:uid="{00000000-0005-0000-0000-000095060000}"/>
    <cellStyle name="Standard 77" xfId="1684" xr:uid="{00000000-0005-0000-0000-000096060000}"/>
    <cellStyle name="Standard 78" xfId="1685" xr:uid="{00000000-0005-0000-0000-000097060000}"/>
    <cellStyle name="Standard 79" xfId="1686" xr:uid="{00000000-0005-0000-0000-000098060000}"/>
    <cellStyle name="Standard 8" xfId="198" xr:uid="{00000000-0005-0000-0000-000027060000}"/>
    <cellStyle name="Standard 8 10" xfId="635" xr:uid="{00000000-0005-0000-0000-000028060000}"/>
    <cellStyle name="Standard 8 10 2" xfId="636" xr:uid="{00000000-0005-0000-0000-000029060000}"/>
    <cellStyle name="Standard 8 11" xfId="637" xr:uid="{00000000-0005-0000-0000-00002A060000}"/>
    <cellStyle name="Standard 8 12" xfId="634" xr:uid="{00000000-0005-0000-0000-00002B060000}"/>
    <cellStyle name="Standard 8 13" xfId="411" xr:uid="{00000000-0005-0000-0000-00002C060000}"/>
    <cellStyle name="Standard 8 13 2" xfId="1124" xr:uid="{00000000-0005-0000-0000-00002D060000}"/>
    <cellStyle name="Standard 8 13 2 2" xfId="1513" xr:uid="{00000000-0005-0000-0000-00002E060000}"/>
    <cellStyle name="Standard 8 13 3" xfId="1330" xr:uid="{00000000-0005-0000-0000-00002F060000}"/>
    <cellStyle name="Standard 8 13 4" xfId="935" xr:uid="{00000000-0005-0000-0000-000030060000}"/>
    <cellStyle name="Standard 8 14" xfId="848" xr:uid="{00000000-0005-0000-0000-000031060000}"/>
    <cellStyle name="Standard 8 15" xfId="1143" xr:uid="{00000000-0005-0000-0000-000032060000}"/>
    <cellStyle name="Standard 8 16" xfId="717" xr:uid="{00000000-0005-0000-0000-000033060000}"/>
    <cellStyle name="Standard 8 2" xfId="638" xr:uid="{00000000-0005-0000-0000-000034060000}"/>
    <cellStyle name="Standard 8 2 2" xfId="639" xr:uid="{00000000-0005-0000-0000-000035060000}"/>
    <cellStyle name="Standard 8 2 3" xfId="942" xr:uid="{00000000-0005-0000-0000-000036060000}"/>
    <cellStyle name="Standard 8 2 4" xfId="1154" xr:uid="{00000000-0005-0000-0000-000037060000}"/>
    <cellStyle name="Standard 8 2 5" xfId="734" xr:uid="{00000000-0005-0000-0000-000038060000}"/>
    <cellStyle name="Standard 8 3" xfId="640" xr:uid="{00000000-0005-0000-0000-000039060000}"/>
    <cellStyle name="Standard 8 3 2" xfId="641" xr:uid="{00000000-0005-0000-0000-00003A060000}"/>
    <cellStyle name="Standard 8 4" xfId="642" xr:uid="{00000000-0005-0000-0000-00003B060000}"/>
    <cellStyle name="Standard 8 4 2" xfId="643" xr:uid="{00000000-0005-0000-0000-00003C060000}"/>
    <cellStyle name="Standard 8 4 2 2" xfId="644" xr:uid="{00000000-0005-0000-0000-00003D060000}"/>
    <cellStyle name="Standard 8 4 3" xfId="645" xr:uid="{00000000-0005-0000-0000-00003E060000}"/>
    <cellStyle name="Standard 8 5" xfId="646" xr:uid="{00000000-0005-0000-0000-00003F060000}"/>
    <cellStyle name="Standard 8 5 2" xfId="647" xr:uid="{00000000-0005-0000-0000-000040060000}"/>
    <cellStyle name="Standard 8 6" xfId="648" xr:uid="{00000000-0005-0000-0000-000041060000}"/>
    <cellStyle name="Standard 8 6 2" xfId="649" xr:uid="{00000000-0005-0000-0000-000042060000}"/>
    <cellStyle name="Standard 8 7" xfId="650" xr:uid="{00000000-0005-0000-0000-000043060000}"/>
    <cellStyle name="Standard 8 7 2" xfId="651" xr:uid="{00000000-0005-0000-0000-000044060000}"/>
    <cellStyle name="Standard 8 8" xfId="652" xr:uid="{00000000-0005-0000-0000-000045060000}"/>
    <cellStyle name="Standard 8 8 2" xfId="653" xr:uid="{00000000-0005-0000-0000-000046060000}"/>
    <cellStyle name="Standard 8 9" xfId="654" xr:uid="{00000000-0005-0000-0000-000047060000}"/>
    <cellStyle name="Standard 8 9 2" xfId="655" xr:uid="{00000000-0005-0000-0000-000048060000}"/>
    <cellStyle name="Standard 80" xfId="1687" xr:uid="{00000000-0005-0000-0000-000099060000}"/>
    <cellStyle name="Standard 81" xfId="1688" xr:uid="{00000000-0005-0000-0000-00009A060000}"/>
    <cellStyle name="Standard 82" xfId="1689" xr:uid="{00000000-0005-0000-0000-00009B060000}"/>
    <cellStyle name="Standard 83" xfId="1690" xr:uid="{00000000-0005-0000-0000-00009C060000}"/>
    <cellStyle name="Standard 84" xfId="1691" xr:uid="{00000000-0005-0000-0000-00009D060000}"/>
    <cellStyle name="Standard 85" xfId="1692" xr:uid="{00000000-0005-0000-0000-00009E060000}"/>
    <cellStyle name="Standard 86" xfId="1693" xr:uid="{00000000-0005-0000-0000-00009F060000}"/>
    <cellStyle name="Standard 87" xfId="1694" xr:uid="{00000000-0005-0000-0000-0000A0060000}"/>
    <cellStyle name="Standard 88" xfId="1695" xr:uid="{00000000-0005-0000-0000-0000A1060000}"/>
    <cellStyle name="Standard 89" xfId="1696" xr:uid="{00000000-0005-0000-0000-0000A2060000}"/>
    <cellStyle name="Standard 9" xfId="330" xr:uid="{00000000-0005-0000-0000-000049060000}"/>
    <cellStyle name="Standard 9 2" xfId="657" xr:uid="{00000000-0005-0000-0000-00004A060000}"/>
    <cellStyle name="Standard 9 2 2" xfId="658" xr:uid="{00000000-0005-0000-0000-00004B060000}"/>
    <cellStyle name="Standard 9 3" xfId="659" xr:uid="{00000000-0005-0000-0000-00004C060000}"/>
    <cellStyle name="Standard 9 4" xfId="656" xr:uid="{00000000-0005-0000-0000-00004D060000}"/>
    <cellStyle name="Standard 9 5" xfId="929" xr:uid="{00000000-0005-0000-0000-00004E060000}"/>
    <cellStyle name="Standard 9 5 2" xfId="1328" xr:uid="{00000000-0005-0000-0000-00004F060000}"/>
    <cellStyle name="Standard 9 6" xfId="1122" xr:uid="{00000000-0005-0000-0000-000050060000}"/>
    <cellStyle name="Standard 9 6 2" xfId="1511" xr:uid="{00000000-0005-0000-0000-000051060000}"/>
    <cellStyle name="Standard 9 7" xfId="718" xr:uid="{00000000-0005-0000-0000-000052060000}"/>
    <cellStyle name="Standard 90" xfId="1697" xr:uid="{00000000-0005-0000-0000-0000A3060000}"/>
    <cellStyle name="Standard 91" xfId="1698" xr:uid="{00000000-0005-0000-0000-0000A4060000}"/>
    <cellStyle name="Standard 92" xfId="1699" xr:uid="{00000000-0005-0000-0000-0000A5060000}"/>
    <cellStyle name="Standard 93" xfId="1700" xr:uid="{00000000-0005-0000-0000-0000A6060000}"/>
    <cellStyle name="Standard 94" xfId="1701" xr:uid="{00000000-0005-0000-0000-0000A7060000}"/>
    <cellStyle name="Standard 95" xfId="1702" xr:uid="{00000000-0005-0000-0000-0000A8060000}"/>
    <cellStyle name="Standard 96" xfId="1703" xr:uid="{00000000-0005-0000-0000-0000A9060000}"/>
    <cellStyle name="Standard 97" xfId="1704" xr:uid="{00000000-0005-0000-0000-0000AA060000}"/>
    <cellStyle name="Standard 98" xfId="1705" xr:uid="{00000000-0005-0000-0000-0000AB060000}"/>
    <cellStyle name="Standard 99" xfId="1706" xr:uid="{00000000-0005-0000-0000-0000AC060000}"/>
    <cellStyle name="Stil 1" xfId="340" xr:uid="{00000000-0005-0000-0000-000055060000}"/>
    <cellStyle name="Stil 2" xfId="660" xr:uid="{00000000-0005-0000-0000-000056060000}"/>
    <cellStyle name="Tabelle grau" xfId="661" xr:uid="{00000000-0005-0000-0000-000057060000}"/>
    <cellStyle name="Tabelle grau 2" xfId="662" xr:uid="{00000000-0005-0000-0000-000058060000}"/>
    <cellStyle name="Tabelle Weiss" xfId="663" xr:uid="{00000000-0005-0000-0000-000059060000}"/>
    <cellStyle name="Tausender" xfId="664" xr:uid="{00000000-0005-0000-0000-00005A060000}"/>
    <cellStyle name="Tausender 2" xfId="665" xr:uid="{00000000-0005-0000-0000-00005B060000}"/>
    <cellStyle name="tausender 2 2" xfId="666" xr:uid="{00000000-0005-0000-0000-00005C060000}"/>
    <cellStyle name="Tausender 3" xfId="667" xr:uid="{00000000-0005-0000-0000-00005D060000}"/>
    <cellStyle name="Tausender Komma" xfId="668" xr:uid="{00000000-0005-0000-0000-00005E060000}"/>
    <cellStyle name="tausender mit komma" xfId="669" xr:uid="{00000000-0005-0000-0000-00005F060000}"/>
    <cellStyle name="Tausender_Komma" xfId="670" xr:uid="{00000000-0005-0000-0000-000060060000}"/>
    <cellStyle name="temp" xfId="671" xr:uid="{00000000-0005-0000-0000-000061060000}"/>
    <cellStyle name="Text grau" xfId="672" xr:uid="{00000000-0005-0000-0000-000062060000}"/>
    <cellStyle name="Text grau 2" xfId="673" xr:uid="{00000000-0005-0000-0000-000063060000}"/>
    <cellStyle name="Text grau 3" xfId="674" xr:uid="{00000000-0005-0000-0000-000064060000}"/>
    <cellStyle name="Text weiß" xfId="675" xr:uid="{00000000-0005-0000-0000-000065060000}"/>
    <cellStyle name="Textkasten rot" xfId="676" xr:uid="{00000000-0005-0000-0000-000066060000}"/>
    <cellStyle name="title1" xfId="677" xr:uid="{00000000-0005-0000-0000-000067060000}"/>
    <cellStyle name="Trennstrich grau" xfId="678" xr:uid="{00000000-0005-0000-0000-000068060000}"/>
    <cellStyle name="Trennstrich grau 2" xfId="679" xr:uid="{00000000-0005-0000-0000-000069060000}"/>
    <cellStyle name="Trennstrich weiß" xfId="680" xr:uid="{00000000-0005-0000-0000-00006A060000}"/>
    <cellStyle name="TxtAus" xfId="681" xr:uid="{00000000-0005-0000-0000-00006B060000}"/>
    <cellStyle name="TxtEin" xfId="682" xr:uid="{00000000-0005-0000-0000-00006C060000}"/>
    <cellStyle name="Überschrift" xfId="8" builtinId="15" hidden="1"/>
    <cellStyle name="Überschrift" xfId="64" builtinId="15" customBuiltin="1"/>
    <cellStyle name="Überschrift 1" xfId="9" builtinId="16" hidden="1"/>
    <cellStyle name="Überschrift 1" xfId="65" builtinId="16" customBuiltin="1"/>
    <cellStyle name="Überschrift 1 2" xfId="683" xr:uid="{00000000-0005-0000-0000-000071060000}"/>
    <cellStyle name="Überschrift 2" xfId="10" builtinId="17" hidden="1"/>
    <cellStyle name="Überschrift 2" xfId="66" builtinId="17" customBuiltin="1"/>
    <cellStyle name="Überschrift 2 2" xfId="684" xr:uid="{00000000-0005-0000-0000-000074060000}"/>
    <cellStyle name="Überschrift 3" xfId="11" builtinId="18" hidden="1"/>
    <cellStyle name="Überschrift 3" xfId="67" builtinId="18" customBuiltin="1"/>
    <cellStyle name="Überschrift 3 2" xfId="685" xr:uid="{00000000-0005-0000-0000-000077060000}"/>
    <cellStyle name="Überschrift 4" xfId="12" builtinId="19" hidden="1"/>
    <cellStyle name="Überschrift 4" xfId="68" builtinId="19" customBuiltin="1"/>
    <cellStyle name="Überschrift 4 2" xfId="686" xr:uid="{00000000-0005-0000-0000-00007A060000}"/>
    <cellStyle name="Überschrift 5" xfId="687" xr:uid="{00000000-0005-0000-0000-00007B060000}"/>
    <cellStyle name="Überschrift Hintergrund Grau" xfId="688" xr:uid="{00000000-0005-0000-0000-00007C060000}"/>
    <cellStyle name="Überschriften" xfId="689" xr:uid="{00000000-0005-0000-0000-00007D060000}"/>
    <cellStyle name="Verknüpfte Zelle" xfId="18" builtinId="24" hidden="1"/>
    <cellStyle name="Verknüpfte Zelle" xfId="75" builtinId="24" customBuiltin="1"/>
    <cellStyle name="Verknüpfte Zelle 2" xfId="690" xr:uid="{00000000-0005-0000-0000-000080060000}"/>
    <cellStyle name="Versuch" xfId="691" xr:uid="{00000000-0005-0000-0000-000081060000}"/>
    <cellStyle name="Währung" xfId="5" builtinId="4" hidden="1"/>
    <cellStyle name="Währung [0]" xfId="6" builtinId="7" hidden="1"/>
    <cellStyle name="Währung 2" xfId="692" xr:uid="{00000000-0005-0000-0000-000084060000}"/>
    <cellStyle name="Warnender Text" xfId="2" builtinId="11" hidden="1"/>
    <cellStyle name="Warnender Text" xfId="77" builtinId="11" customBuiltin="1"/>
    <cellStyle name="Warnender Text 2" xfId="693" xr:uid="{00000000-0005-0000-0000-000087060000}"/>
    <cellStyle name="WisysEin" xfId="694" xr:uid="{00000000-0005-0000-0000-000088060000}"/>
    <cellStyle name="WzAus" xfId="695" xr:uid="{00000000-0005-0000-0000-000089060000}"/>
    <cellStyle name="WzEin" xfId="696" xr:uid="{00000000-0005-0000-0000-00008A060000}"/>
    <cellStyle name="Zelle mit 2.Komma" xfId="697" xr:uid="{00000000-0005-0000-0000-00008B060000}"/>
    <cellStyle name="Zelle mit Rand" xfId="698" xr:uid="{00000000-0005-0000-0000-00008C060000}"/>
    <cellStyle name="Zelle überprüfen" xfId="19" builtinId="23" hidden="1"/>
    <cellStyle name="Zelle überprüfen" xfId="76" builtinId="23" customBuiltin="1"/>
    <cellStyle name="Zelle überprüfen 2" xfId="699" xr:uid="{00000000-0005-0000-0000-00008F060000}"/>
    <cellStyle name="Zwischenüberschrift" xfId="700" xr:uid="{00000000-0005-0000-0000-000090060000}"/>
  </cellStyles>
  <dxfs count="5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224169"/>
      <color rgb="FFB9280A"/>
      <color rgb="FF5C5854"/>
      <color rgb="FFD92401"/>
      <color rgb="FFEBEBEB"/>
      <color rgb="FFFF0000"/>
      <color rgb="FF1E4B7D"/>
      <color rgb="FF64AAC8"/>
      <color rgb="FFD9D9D9"/>
      <color rgb="FF146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1_1'!$B$2:$B$5</c:f>
              <c:numCache>
                <c:formatCode>General</c:formatCode>
                <c:ptCount val="4"/>
                <c:pt idx="0">
                  <c:v>67745</c:v>
                </c:pt>
                <c:pt idx="1">
                  <c:v>75365</c:v>
                </c:pt>
                <c:pt idx="2">
                  <c:v>189752</c:v>
                </c:pt>
                <c:pt idx="3">
                  <c:v>213928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E1A-A6E2-FC224681BBFE}"/>
            </c:ext>
          </c:extLst>
        </c:ser>
        <c:ser>
          <c:idx val="1"/>
          <c:order val="1"/>
          <c:tx>
            <c:strRef>
              <c:f>'Grafikdaten 1_1'!$C$1</c:f>
              <c:strCache>
                <c:ptCount val="1"/>
                <c:pt idx="0">
                  <c:v>Ausländer:innen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1_1'!$C$2:$C$5</c:f>
              <c:numCache>
                <c:formatCode>General</c:formatCode>
                <c:ptCount val="4"/>
                <c:pt idx="0">
                  <c:v>12440</c:v>
                </c:pt>
                <c:pt idx="1">
                  <c:v>17302</c:v>
                </c:pt>
                <c:pt idx="2">
                  <c:v>29292</c:v>
                </c:pt>
                <c:pt idx="3">
                  <c:v>34945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3-4E1A-A6E2-FC224681BBFE}"/>
            </c:ext>
          </c:extLst>
        </c:ser>
        <c:ser>
          <c:idx val="2"/>
          <c:order val="2"/>
          <c:tx>
            <c:strRef>
              <c:f>'Grafikdaten 1_1'!$D$1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1_1'!$D$2:$D$5</c:f>
              <c:numCache>
                <c:formatCode>General</c:formatCode>
                <c:ptCount val="4"/>
                <c:pt idx="0">
                  <c:v>80185</c:v>
                </c:pt>
                <c:pt idx="1">
                  <c:v>92667</c:v>
                </c:pt>
                <c:pt idx="2">
                  <c:v>219044</c:v>
                </c:pt>
                <c:pt idx="3">
                  <c:v>248873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3-4E1A-A6E2-FC224681B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7576024"/>
        <c:axId val="317572496"/>
      </c:barChart>
      <c:catAx>
        <c:axId val="317576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17572496"/>
        <c:crosses val="autoZero"/>
        <c:auto val="1"/>
        <c:lblAlgn val="ctr"/>
        <c:lblOffset val="100"/>
        <c:noMultiLvlLbl val="0"/>
      </c:catAx>
      <c:valAx>
        <c:axId val="317572496"/>
        <c:scaling>
          <c:orientation val="minMax"/>
          <c:max val="3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1757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66487313393469"/>
          <c:y val="0.18154702803174125"/>
          <c:w val="0.46720894656327466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3_1'!$B$6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3_1'!$A$7:$A$17</c:f>
              <c:strCache>
                <c:ptCount val="11"/>
                <c:pt idx="0">
                  <c:v>Ostholstein</c:v>
                </c:pt>
                <c:pt idx="1">
                  <c:v>Dithmarschen</c:v>
                </c:pt>
                <c:pt idx="2">
                  <c:v>Plön</c:v>
                </c:pt>
                <c:pt idx="3">
                  <c:v>Schleswig-Flensburg</c:v>
                </c:pt>
                <c:pt idx="4">
                  <c:v>Nordfriesland</c:v>
                </c:pt>
                <c:pt idx="5">
                  <c:v>Stormarn</c:v>
                </c:pt>
                <c:pt idx="6">
                  <c:v>Rendsburg-Eckernförde</c:v>
                </c:pt>
                <c:pt idx="7">
                  <c:v>Steinburg</c:v>
                </c:pt>
                <c:pt idx="8">
                  <c:v>Herzogtum Lauenburg</c:v>
                </c:pt>
                <c:pt idx="9">
                  <c:v>Pinneberg</c:v>
                </c:pt>
                <c:pt idx="10">
                  <c:v>Segeberg</c:v>
                </c:pt>
              </c:strCache>
            </c:strRef>
          </c:cat>
          <c:val>
            <c:numRef>
              <c:f>'Grafikdaten 3_1'!$B$7:$B$17</c:f>
              <c:numCache>
                <c:formatCode>General</c:formatCode>
                <c:ptCount val="11"/>
                <c:pt idx="0">
                  <c:v>-9.359931464936972</c:v>
                </c:pt>
                <c:pt idx="1">
                  <c:v>-7.7477092286937994</c:v>
                </c:pt>
                <c:pt idx="2">
                  <c:v>-7.5131308517926465</c:v>
                </c:pt>
                <c:pt idx="3">
                  <c:v>-7.4424013373064906</c:v>
                </c:pt>
                <c:pt idx="4">
                  <c:v>-6.887951672578188</c:v>
                </c:pt>
                <c:pt idx="5">
                  <c:v>-6.2553621705663662</c:v>
                </c:pt>
                <c:pt idx="6">
                  <c:v>-6.0207815224537633</c:v>
                </c:pt>
                <c:pt idx="7">
                  <c:v>-5.9065768907057841</c:v>
                </c:pt>
                <c:pt idx="8">
                  <c:v>-4.9503017047784565</c:v>
                </c:pt>
                <c:pt idx="9">
                  <c:v>-4.4534562894654002</c:v>
                </c:pt>
                <c:pt idx="10">
                  <c:v>-4.3910507530251595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2-4902-93A4-253F5407D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6536"/>
        <c:axId val="396924576"/>
      </c:barChart>
      <c:catAx>
        <c:axId val="396926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4576"/>
        <c:crosses val="autoZero"/>
        <c:auto val="1"/>
        <c:lblAlgn val="ctr"/>
        <c:lblOffset val="100"/>
        <c:noMultiLvlLbl val="0"/>
      </c:catAx>
      <c:valAx>
        <c:axId val="396924576"/>
        <c:scaling>
          <c:orientation val="minMax"/>
          <c:max val="0"/>
          <c:min val="-12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6536"/>
        <c:crosses val="autoZero"/>
        <c:crossBetween val="between"/>
        <c:majorUnit val="2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3_1'!$B$18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Schleswig, Stadt</c:v>
                </c:pt>
                <c:pt idx="3">
                  <c:v>Husum, Stadt</c:v>
                </c:pt>
                <c:pt idx="4">
                  <c:v>Heide, Stadt</c:v>
                </c:pt>
                <c:pt idx="5">
                  <c:v>Ahrensburg, Stadt</c:v>
                </c:pt>
                <c:pt idx="6">
                  <c:v>Itzehoe, Stadt</c:v>
                </c:pt>
                <c:pt idx="7">
                  <c:v>Wedel, Stadt</c:v>
                </c:pt>
                <c:pt idx="8">
                  <c:v>Reinbek, Stadt</c:v>
                </c:pt>
                <c:pt idx="9">
                  <c:v>Bad Oldesloe, Stadt</c:v>
                </c:pt>
                <c:pt idx="10">
                  <c:v>Pinneberg, Stadt</c:v>
                </c:pt>
                <c:pt idx="11">
                  <c:v>Henstedt-Ulzburg</c:v>
                </c:pt>
                <c:pt idx="12">
                  <c:v>Quickborn, Stadt</c:v>
                </c:pt>
                <c:pt idx="13">
                  <c:v>Norderstedt, Stadt</c:v>
                </c:pt>
                <c:pt idx="14">
                  <c:v>Elmshorn, Stadt</c:v>
                </c:pt>
                <c:pt idx="15">
                  <c:v>Geesthacht, Stadt</c:v>
                </c:pt>
                <c:pt idx="16">
                  <c:v>Kaltenkirchen, Stadt</c:v>
                </c:pt>
                <c:pt idx="17">
                  <c:v>Rendsburg, Stadt</c:v>
                </c:pt>
              </c:strCache>
            </c:strRef>
          </c:cat>
          <c:val>
            <c:numRef>
              <c:f>'Grafikdaten 3_1'!$B$19:$B$36</c:f>
              <c:numCache>
                <c:formatCode>General</c:formatCode>
                <c:ptCount val="18"/>
                <c:pt idx="0">
                  <c:v>-11.949030690663889</c:v>
                </c:pt>
                <c:pt idx="1">
                  <c:v>-11.008325624421831</c:v>
                </c:pt>
                <c:pt idx="2">
                  <c:v>-9.9598517603458934</c:v>
                </c:pt>
                <c:pt idx="3">
                  <c:v>-9.3642395229696813</c:v>
                </c:pt>
                <c:pt idx="4">
                  <c:v>-8.3678283704989536</c:v>
                </c:pt>
                <c:pt idx="5">
                  <c:v>-8.3523597583884861</c:v>
                </c:pt>
                <c:pt idx="6">
                  <c:v>-7.7044463009375281</c:v>
                </c:pt>
                <c:pt idx="7">
                  <c:v>-7.452985527342058</c:v>
                </c:pt>
                <c:pt idx="8">
                  <c:v>-6.8581825816158721</c:v>
                </c:pt>
                <c:pt idx="9">
                  <c:v>-6.1743148502230722</c:v>
                </c:pt>
                <c:pt idx="10">
                  <c:v>-4.6697649477165077</c:v>
                </c:pt>
                <c:pt idx="11">
                  <c:v>-4.6167400881057272</c:v>
                </c:pt>
                <c:pt idx="12">
                  <c:v>-4.1183580285599177</c:v>
                </c:pt>
                <c:pt idx="13">
                  <c:v>-4.0498555350040499</c:v>
                </c:pt>
                <c:pt idx="14">
                  <c:v>-3.7848919728749411</c:v>
                </c:pt>
                <c:pt idx="15">
                  <c:v>-3.7237127247199586</c:v>
                </c:pt>
                <c:pt idx="16">
                  <c:v>-3.1944799386659852</c:v>
                </c:pt>
                <c:pt idx="17">
                  <c:v>-2.7827795056474054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C-4B49-9CE4-433313FFE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4968"/>
        <c:axId val="396919872"/>
      </c:barChart>
      <c:catAx>
        <c:axId val="396924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19872"/>
        <c:crosses val="autoZero"/>
        <c:auto val="1"/>
        <c:lblAlgn val="ctr"/>
        <c:lblOffset val="100"/>
        <c:noMultiLvlLbl val="0"/>
      </c:catAx>
      <c:valAx>
        <c:axId val="3969198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4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7603834003508182E-2"/>
          <c:y val="2.1766169154228857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2.4096385542168676E-2"/>
                  <c:y val="-4.791566842357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36-4F48-B915-E2734E4F6A80}"/>
                </c:ext>
              </c:extLst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('Tabelle 3_1'!$A$22:$A$25,'Tabelle 3_1'!$A$27:$A$37)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3_1'!$A$39:$A$53</c:f>
              <c:numCache>
                <c:formatCode>General</c:formatCode>
                <c:ptCount val="15"/>
                <c:pt idx="0">
                  <c:v>1.3361983277415868</c:v>
                </c:pt>
                <c:pt idx="1">
                  <c:v>1.0429105730553894</c:v>
                </c:pt>
                <c:pt idx="2">
                  <c:v>1.1990950446333428</c:v>
                </c:pt>
                <c:pt idx="3">
                  <c:v>1.4728324501900729</c:v>
                </c:pt>
                <c:pt idx="4">
                  <c:v>1.4658519104976246</c:v>
                </c:pt>
                <c:pt idx="5">
                  <c:v>1.4333336648798947</c:v>
                </c:pt>
                <c:pt idx="6">
                  <c:v>1.3250257933917273</c:v>
                </c:pt>
                <c:pt idx="7">
                  <c:v>1.3021594958599931</c:v>
                </c:pt>
                <c:pt idx="8">
                  <c:v>1.4179348247094075</c:v>
                </c:pt>
                <c:pt idx="9">
                  <c:v>1.3657530570595442</c:v>
                </c:pt>
                <c:pt idx="10">
                  <c:v>1.4016460716366055</c:v>
                </c:pt>
                <c:pt idx="11">
                  <c:v>1.4408034971121422</c:v>
                </c:pt>
                <c:pt idx="12">
                  <c:v>1.3777980420233393</c:v>
                </c:pt>
                <c:pt idx="13">
                  <c:v>1.4420539971668505</c:v>
                </c:pt>
                <c:pt idx="14">
                  <c:v>1.3941630605523501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E-4E46-8916-06B598268624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3_1'!$A$22:$A$25,'Tabelle 3_1'!$A$27:$A$37)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3_1'!$B$39:$B$53</c:f>
              <c:numCache>
                <c:formatCode>General</c:formatCode>
                <c:ptCount val="15"/>
                <c:pt idx="0">
                  <c:v>1.3299232937799115</c:v>
                </c:pt>
                <c:pt idx="1">
                  <c:v>1.3299232937799115</c:v>
                </c:pt>
                <c:pt idx="2">
                  <c:v>1.3299232937799115</c:v>
                </c:pt>
                <c:pt idx="3">
                  <c:v>1.3299232937799115</c:v>
                </c:pt>
                <c:pt idx="4">
                  <c:v>1.3299232937799115</c:v>
                </c:pt>
                <c:pt idx="5">
                  <c:v>1.3299232937799115</c:v>
                </c:pt>
                <c:pt idx="6">
                  <c:v>1.3299232937799115</c:v>
                </c:pt>
                <c:pt idx="7">
                  <c:v>1.3299232937799115</c:v>
                </c:pt>
                <c:pt idx="8">
                  <c:v>1.3299232937799115</c:v>
                </c:pt>
                <c:pt idx="9">
                  <c:v>1.3299232937799115</c:v>
                </c:pt>
                <c:pt idx="10">
                  <c:v>1.3299232937799115</c:v>
                </c:pt>
                <c:pt idx="11">
                  <c:v>1.3299232937799115</c:v>
                </c:pt>
                <c:pt idx="12">
                  <c:v>1.3299232937799115</c:v>
                </c:pt>
                <c:pt idx="13">
                  <c:v>1.3299232937799115</c:v>
                </c:pt>
                <c:pt idx="14">
                  <c:v>1.3299232937799115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E-4E46-8916-06B59826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25360"/>
        <c:axId val="396923792"/>
      </c:radarChart>
      <c:catAx>
        <c:axId val="396925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3792"/>
        <c:crosses val="autoZero"/>
        <c:auto val="1"/>
        <c:lblAlgn val="ctr"/>
        <c:lblOffset val="100"/>
        <c:noMultiLvlLbl val="0"/>
      </c:catAx>
      <c:valAx>
        <c:axId val="396923792"/>
        <c:scaling>
          <c:orientation val="minMax"/>
          <c:max val="2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6925360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11359355942579"/>
          <c:y val="0.91553208367610761"/>
          <c:w val="0.32395110093996871"/>
          <c:h val="7.720330434441963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4_1'!$A$2:$A$5</c:f>
              <c:strCache>
                <c:ptCount val="4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</c:strCache>
            </c:strRef>
          </c:cat>
          <c:val>
            <c:numRef>
              <c:f>'Grafikdaten 4_1'!$B$2:$B$5</c:f>
              <c:numCache>
                <c:formatCode>General</c:formatCode>
                <c:ptCount val="4"/>
                <c:pt idx="0">
                  <c:v>5.4712033409951761</c:v>
                </c:pt>
                <c:pt idx="1">
                  <c:v>9.1492447955382872</c:v>
                </c:pt>
                <c:pt idx="2">
                  <c:v>11.207793867898687</c:v>
                </c:pt>
                <c:pt idx="3">
                  <c:v>14.329363347259463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4-402C-A1C3-C55DDB94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6921048"/>
        <c:axId val="396921440"/>
      </c:barChart>
      <c:catAx>
        <c:axId val="396921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396921440"/>
        <c:crosses val="autoZero"/>
        <c:auto val="1"/>
        <c:lblAlgn val="ctr"/>
        <c:lblOffset val="100"/>
        <c:noMultiLvlLbl val="0"/>
      </c:catAx>
      <c:valAx>
        <c:axId val="3969214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692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4_1'!$B$6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4_1'!$A$7:$A$17</c:f>
              <c:strCache>
                <c:ptCount val="11"/>
                <c:pt idx="0">
                  <c:v>Stormarn</c:v>
                </c:pt>
                <c:pt idx="1">
                  <c:v>Plön</c:v>
                </c:pt>
                <c:pt idx="2">
                  <c:v>Rendsburg-Eckernförde</c:v>
                </c:pt>
                <c:pt idx="3">
                  <c:v>Schleswig-Flensburg</c:v>
                </c:pt>
                <c:pt idx="4">
                  <c:v>Pinneberg</c:v>
                </c:pt>
                <c:pt idx="5">
                  <c:v>Dithmarschen</c:v>
                </c:pt>
                <c:pt idx="6">
                  <c:v>Herzogtum Lauenburg</c:v>
                </c:pt>
                <c:pt idx="7">
                  <c:v>Steinburg</c:v>
                </c:pt>
                <c:pt idx="8">
                  <c:v>Segeberg</c:v>
                </c:pt>
                <c:pt idx="9">
                  <c:v>Ostholstein</c:v>
                </c:pt>
                <c:pt idx="10">
                  <c:v>Nordfriesland</c:v>
                </c:pt>
              </c:strCache>
            </c:strRef>
          </c:cat>
          <c:val>
            <c:numRef>
              <c:f>'Grafikdaten 4_1'!$B$7:$B$17</c:f>
              <c:numCache>
                <c:formatCode>General</c:formatCode>
                <c:ptCount val="11"/>
                <c:pt idx="0">
                  <c:v>7.7215256155671108</c:v>
                </c:pt>
                <c:pt idx="1">
                  <c:v>8.49509020324275</c:v>
                </c:pt>
                <c:pt idx="2">
                  <c:v>9.1973244147157196</c:v>
                </c:pt>
                <c:pt idx="3">
                  <c:v>10.020108050488165</c:v>
                </c:pt>
                <c:pt idx="4">
                  <c:v>10.619780382571339</c:v>
                </c:pt>
                <c:pt idx="5">
                  <c:v>10.674293970645692</c:v>
                </c:pt>
                <c:pt idx="6">
                  <c:v>10.701243921966842</c:v>
                </c:pt>
                <c:pt idx="7">
                  <c:v>11.369784778165203</c:v>
                </c:pt>
                <c:pt idx="8">
                  <c:v>12.427962044049796</c:v>
                </c:pt>
                <c:pt idx="9">
                  <c:v>12.71814955329825</c:v>
                </c:pt>
                <c:pt idx="10">
                  <c:v>13.646496908950809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A-4342-823A-485AFB52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5752"/>
        <c:axId val="396924184"/>
      </c:barChart>
      <c:catAx>
        <c:axId val="396925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4184"/>
        <c:crosses val="autoZero"/>
        <c:auto val="1"/>
        <c:lblAlgn val="ctr"/>
        <c:lblOffset val="100"/>
        <c:noMultiLvlLbl val="0"/>
      </c:catAx>
      <c:valAx>
        <c:axId val="3969241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57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4_1'!$B$18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4_1'!$A$19:$A$36</c:f>
              <c:strCache>
                <c:ptCount val="18"/>
                <c:pt idx="0">
                  <c:v>Kaltenkirchen, Stadt</c:v>
                </c:pt>
                <c:pt idx="1">
                  <c:v>Elmshorn, Stadt</c:v>
                </c:pt>
                <c:pt idx="2">
                  <c:v>Henstedt-Ulzburg</c:v>
                </c:pt>
                <c:pt idx="3">
                  <c:v>Bad Schwartau, Stadt</c:v>
                </c:pt>
                <c:pt idx="4">
                  <c:v>Itzehoe, Stadt</c:v>
                </c:pt>
                <c:pt idx="5">
                  <c:v>Reinbek, Stadt</c:v>
                </c:pt>
                <c:pt idx="6">
                  <c:v>Wedel, Stadt</c:v>
                </c:pt>
                <c:pt idx="7">
                  <c:v>Ahrensburg, Stadt</c:v>
                </c:pt>
                <c:pt idx="8">
                  <c:v>Quickborn, Stadt</c:v>
                </c:pt>
                <c:pt idx="9">
                  <c:v>Bad Oldesloe, Stadt</c:v>
                </c:pt>
                <c:pt idx="10">
                  <c:v>Schleswig, Stadt</c:v>
                </c:pt>
                <c:pt idx="11">
                  <c:v>Norderstedt, Stadt</c:v>
                </c:pt>
                <c:pt idx="12">
                  <c:v>Husum, Stadt</c:v>
                </c:pt>
                <c:pt idx="13">
                  <c:v>Pinneberg, Stadt</c:v>
                </c:pt>
                <c:pt idx="14">
                  <c:v>Eckernförde, Stadt</c:v>
                </c:pt>
                <c:pt idx="15">
                  <c:v>Geesthacht, Stadt</c:v>
                </c:pt>
                <c:pt idx="16">
                  <c:v>Heide, Stadt</c:v>
                </c:pt>
                <c:pt idx="17">
                  <c:v>Rendsburg, Stadt</c:v>
                </c:pt>
              </c:strCache>
            </c:strRef>
          </c:cat>
          <c:val>
            <c:numRef>
              <c:f>'Grafikdaten 4_1'!$B$19:$B$36</c:f>
              <c:numCache>
                <c:formatCode>General</c:formatCode>
                <c:ptCount val="18"/>
                <c:pt idx="0">
                  <c:v>-0.51111679018655765</c:v>
                </c:pt>
                <c:pt idx="1">
                  <c:v>3.3906323923671344</c:v>
                </c:pt>
                <c:pt idx="2">
                  <c:v>7.4713656387665193</c:v>
                </c:pt>
                <c:pt idx="3">
                  <c:v>7.7842233130051071</c:v>
                </c:pt>
                <c:pt idx="4">
                  <c:v>9.529997834091402</c:v>
                </c:pt>
                <c:pt idx="5">
                  <c:v>10.182301690052137</c:v>
                </c:pt>
                <c:pt idx="6">
                  <c:v>10.255076985296242</c:v>
                </c:pt>
                <c:pt idx="7">
                  <c:v>10.780035259096559</c:v>
                </c:pt>
                <c:pt idx="8">
                  <c:v>11.996955996239759</c:v>
                </c:pt>
                <c:pt idx="9">
                  <c:v>12.707138304652645</c:v>
                </c:pt>
                <c:pt idx="10">
                  <c:v>13.202594193946881</c:v>
                </c:pt>
                <c:pt idx="11">
                  <c:v>14.531123442014531</c:v>
                </c:pt>
                <c:pt idx="12">
                  <c:v>15.033173763332494</c:v>
                </c:pt>
                <c:pt idx="13">
                  <c:v>15.461614085262312</c:v>
                </c:pt>
                <c:pt idx="14">
                  <c:v>16.327474560592044</c:v>
                </c:pt>
                <c:pt idx="15">
                  <c:v>16.848273967585389</c:v>
                </c:pt>
                <c:pt idx="16">
                  <c:v>22.566430765122178</c:v>
                </c:pt>
                <c:pt idx="17">
                  <c:v>27.729579309215911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9-4688-ABE4-8D62B93E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2616"/>
        <c:axId val="396241088"/>
      </c:barChart>
      <c:catAx>
        <c:axId val="396922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241088"/>
        <c:crosses val="autoZero"/>
        <c:auto val="1"/>
        <c:lblAlgn val="ctr"/>
        <c:lblOffset val="100"/>
        <c:noMultiLvlLbl val="0"/>
      </c:catAx>
      <c:valAx>
        <c:axId val="3962410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26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1_1'!$B$6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Ostholstein</c:v>
                </c:pt>
                <c:pt idx="5">
                  <c:v>Herzogtum Lauenburg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1_1'!$B$7:$B$17</c:f>
              <c:numCache>
                <c:formatCode>General</c:formatCode>
                <c:ptCount val="11"/>
                <c:pt idx="0">
                  <c:v>123207</c:v>
                </c:pt>
                <c:pt idx="1">
                  <c:v>120806</c:v>
                </c:pt>
                <c:pt idx="2">
                  <c:v>124181</c:v>
                </c:pt>
                <c:pt idx="3">
                  <c:v>152746</c:v>
                </c:pt>
                <c:pt idx="4">
                  <c:v>187487</c:v>
                </c:pt>
                <c:pt idx="5">
                  <c:v>182819</c:v>
                </c:pt>
                <c:pt idx="6">
                  <c:v>192208</c:v>
                </c:pt>
                <c:pt idx="7">
                  <c:v>223555</c:v>
                </c:pt>
                <c:pt idx="8">
                  <c:v>259691</c:v>
                </c:pt>
                <c:pt idx="9">
                  <c:v>254129</c:v>
                </c:pt>
                <c:pt idx="10">
                  <c:v>279336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5-4B44-A653-7F300CCFF6D6}"/>
            </c:ext>
          </c:extLst>
        </c:ser>
        <c:ser>
          <c:idx val="1"/>
          <c:order val="1"/>
          <c:tx>
            <c:strRef>
              <c:f>'Grafikdaten 1_1'!$C$6</c:f>
              <c:strCache>
                <c:ptCount val="1"/>
                <c:pt idx="0">
                  <c:v>Ausländer:innen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Ostholstein</c:v>
                </c:pt>
                <c:pt idx="5">
                  <c:v>Herzogtum Lauenburg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1_1'!$C$7:$C$17</c:f>
              <c:numCache>
                <c:formatCode>General</c:formatCode>
                <c:ptCount val="11"/>
                <c:pt idx="0">
                  <c:v>8163</c:v>
                </c:pt>
                <c:pt idx="1">
                  <c:v>12266</c:v>
                </c:pt>
                <c:pt idx="2">
                  <c:v>11472</c:v>
                </c:pt>
                <c:pt idx="3">
                  <c:v>17261</c:v>
                </c:pt>
                <c:pt idx="4">
                  <c:v>16788</c:v>
                </c:pt>
                <c:pt idx="5">
                  <c:v>22017</c:v>
                </c:pt>
                <c:pt idx="6">
                  <c:v>14177</c:v>
                </c:pt>
                <c:pt idx="7">
                  <c:v>24712</c:v>
                </c:pt>
                <c:pt idx="8">
                  <c:v>20173</c:v>
                </c:pt>
                <c:pt idx="9">
                  <c:v>33046</c:v>
                </c:pt>
                <c:pt idx="10">
                  <c:v>44682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5-4B44-A653-7F300CCFF6D6}"/>
            </c:ext>
          </c:extLst>
        </c:ser>
        <c:ser>
          <c:idx val="2"/>
          <c:order val="2"/>
          <c:tx>
            <c:strRef>
              <c:f>'Grafikdaten 1_1'!$D$6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8"/>
              <c:numFmt formatCode="###\ ###\ ##0&quot;  &quot;;\-###\ ###\ ##0&quot;  &quot;;&quot;0&quot;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525-4B44-A653-7F300CCFF6D6}"/>
                </c:ext>
              </c:extLst>
            </c:dLbl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Ostholstein</c:v>
                </c:pt>
                <c:pt idx="5">
                  <c:v>Herzogtum Lauenburg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1_1'!$D$7:$D$17</c:f>
              <c:numCache>
                <c:formatCode>General</c:formatCode>
                <c:ptCount val="11"/>
                <c:pt idx="0">
                  <c:v>131370</c:v>
                </c:pt>
                <c:pt idx="1">
                  <c:v>133072</c:v>
                </c:pt>
                <c:pt idx="2">
                  <c:v>135653</c:v>
                </c:pt>
                <c:pt idx="3">
                  <c:v>170007</c:v>
                </c:pt>
                <c:pt idx="4">
                  <c:v>204275</c:v>
                </c:pt>
                <c:pt idx="5">
                  <c:v>204836</c:v>
                </c:pt>
                <c:pt idx="6">
                  <c:v>206385</c:v>
                </c:pt>
                <c:pt idx="7">
                  <c:v>248267</c:v>
                </c:pt>
                <c:pt idx="8">
                  <c:v>279864</c:v>
                </c:pt>
                <c:pt idx="9">
                  <c:v>287175</c:v>
                </c:pt>
                <c:pt idx="10">
                  <c:v>324018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5-4B44-A653-7F300CCF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4688"/>
        <c:axId val="395595080"/>
      </c:barChart>
      <c:catAx>
        <c:axId val="39559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5080"/>
        <c:crosses val="autoZero"/>
        <c:auto val="1"/>
        <c:lblAlgn val="ctr"/>
        <c:lblOffset val="100"/>
        <c:noMultiLvlLbl val="0"/>
      </c:catAx>
      <c:valAx>
        <c:axId val="395595080"/>
        <c:scaling>
          <c:orientation val="minMax"/>
          <c:max val="4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4688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1_1'!$B$18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Quickborn, Stadt</c:v>
                </c:pt>
                <c:pt idx="3">
                  <c:v>Heide,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Itzehoe, Stadt</c:v>
                </c:pt>
                <c:pt idx="12">
                  <c:v>Geesthacht,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1_1'!$B$19:$B$36</c:f>
              <c:numCache>
                <c:formatCode>General</c:formatCode>
                <c:ptCount val="18"/>
                <c:pt idx="0">
                  <c:v>18430</c:v>
                </c:pt>
                <c:pt idx="1">
                  <c:v>20226</c:v>
                </c:pt>
                <c:pt idx="2">
                  <c:v>19609</c:v>
                </c:pt>
                <c:pt idx="3">
                  <c:v>19114</c:v>
                </c:pt>
                <c:pt idx="4">
                  <c:v>19652</c:v>
                </c:pt>
                <c:pt idx="5">
                  <c:v>20932</c:v>
                </c:pt>
                <c:pt idx="6">
                  <c:v>21587</c:v>
                </c:pt>
                <c:pt idx="7">
                  <c:v>22402</c:v>
                </c:pt>
                <c:pt idx="8">
                  <c:v>26005</c:v>
                </c:pt>
                <c:pt idx="9">
                  <c:v>25080</c:v>
                </c:pt>
                <c:pt idx="10">
                  <c:v>23681</c:v>
                </c:pt>
                <c:pt idx="11">
                  <c:v>27321</c:v>
                </c:pt>
                <c:pt idx="12">
                  <c:v>26523</c:v>
                </c:pt>
                <c:pt idx="13">
                  <c:v>30843</c:v>
                </c:pt>
                <c:pt idx="14">
                  <c:v>28893</c:v>
                </c:pt>
                <c:pt idx="15">
                  <c:v>35672</c:v>
                </c:pt>
                <c:pt idx="16">
                  <c:v>41471</c:v>
                </c:pt>
                <c:pt idx="17">
                  <c:v>70991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AE4-956E-FABB2272ECCA}"/>
            </c:ext>
          </c:extLst>
        </c:ser>
        <c:ser>
          <c:idx val="1"/>
          <c:order val="1"/>
          <c:tx>
            <c:strRef>
              <c:f>'Grafikdaten 1_1'!$C$18</c:f>
              <c:strCache>
                <c:ptCount val="1"/>
                <c:pt idx="0">
                  <c:v>Ausländer:innen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Quickborn, Stadt</c:v>
                </c:pt>
                <c:pt idx="3">
                  <c:v>Heide,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Itzehoe, Stadt</c:v>
                </c:pt>
                <c:pt idx="12">
                  <c:v>Geesthacht,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1_1'!$C$19:$C$36</c:f>
              <c:numCache>
                <c:formatCode>General</c:formatCode>
                <c:ptCount val="18"/>
                <c:pt idx="0">
                  <c:v>1739</c:v>
                </c:pt>
                <c:pt idx="1">
                  <c:v>1394</c:v>
                </c:pt>
                <c:pt idx="2">
                  <c:v>2730</c:v>
                </c:pt>
                <c:pt idx="3">
                  <c:v>3353</c:v>
                </c:pt>
                <c:pt idx="4">
                  <c:v>3826</c:v>
                </c:pt>
                <c:pt idx="5">
                  <c:v>2882</c:v>
                </c:pt>
                <c:pt idx="6">
                  <c:v>3517</c:v>
                </c:pt>
                <c:pt idx="7">
                  <c:v>3502</c:v>
                </c:pt>
                <c:pt idx="8">
                  <c:v>2370</c:v>
                </c:pt>
                <c:pt idx="9">
                  <c:v>3499</c:v>
                </c:pt>
                <c:pt idx="10">
                  <c:v>6864</c:v>
                </c:pt>
                <c:pt idx="11">
                  <c:v>4998</c:v>
                </c:pt>
                <c:pt idx="12">
                  <c:v>6240</c:v>
                </c:pt>
                <c:pt idx="13">
                  <c:v>3758</c:v>
                </c:pt>
                <c:pt idx="14">
                  <c:v>5724</c:v>
                </c:pt>
                <c:pt idx="15">
                  <c:v>9084</c:v>
                </c:pt>
                <c:pt idx="16">
                  <c:v>9257</c:v>
                </c:pt>
                <c:pt idx="17">
                  <c:v>11728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AE4-956E-FABB2272ECCA}"/>
            </c:ext>
          </c:extLst>
        </c:ser>
        <c:ser>
          <c:idx val="2"/>
          <c:order val="2"/>
          <c:tx>
            <c:strRef>
              <c:f>'Grafikdaten 1_1'!$D$18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Quickborn, Stadt</c:v>
                </c:pt>
                <c:pt idx="3">
                  <c:v>Heide,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Itzehoe, Stadt</c:v>
                </c:pt>
                <c:pt idx="12">
                  <c:v>Geesthacht,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1_1'!$D$19:$D$36</c:f>
              <c:numCache>
                <c:formatCode>General</c:formatCode>
                <c:ptCount val="18"/>
                <c:pt idx="0">
                  <c:v>20169</c:v>
                </c:pt>
                <c:pt idx="1">
                  <c:v>21620</c:v>
                </c:pt>
                <c:pt idx="2">
                  <c:v>22339</c:v>
                </c:pt>
                <c:pt idx="3">
                  <c:v>22467</c:v>
                </c:pt>
                <c:pt idx="4">
                  <c:v>23478</c:v>
                </c:pt>
                <c:pt idx="5">
                  <c:v>23814</c:v>
                </c:pt>
                <c:pt idx="6">
                  <c:v>25104</c:v>
                </c:pt>
                <c:pt idx="7">
                  <c:v>25904</c:v>
                </c:pt>
                <c:pt idx="8">
                  <c:v>28375</c:v>
                </c:pt>
                <c:pt idx="9">
                  <c:v>28579</c:v>
                </c:pt>
                <c:pt idx="10">
                  <c:v>30545</c:v>
                </c:pt>
                <c:pt idx="11">
                  <c:v>32319</c:v>
                </c:pt>
                <c:pt idx="12">
                  <c:v>32763</c:v>
                </c:pt>
                <c:pt idx="13">
                  <c:v>34601</c:v>
                </c:pt>
                <c:pt idx="14">
                  <c:v>34617</c:v>
                </c:pt>
                <c:pt idx="15">
                  <c:v>44756</c:v>
                </c:pt>
                <c:pt idx="16">
                  <c:v>50728</c:v>
                </c:pt>
                <c:pt idx="17">
                  <c:v>82719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4-4AE4-956E-FABB2272E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7432"/>
        <c:axId val="395592336"/>
      </c:barChart>
      <c:catAx>
        <c:axId val="395597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2336"/>
        <c:crosses val="autoZero"/>
        <c:auto val="1"/>
        <c:lblAlgn val="ctr"/>
        <c:lblOffset val="100"/>
        <c:noMultiLvlLbl val="0"/>
      </c:catAx>
      <c:valAx>
        <c:axId val="395592336"/>
        <c:scaling>
          <c:orientation val="minMax"/>
          <c:max val="1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7432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1.5592447495787198E-2"/>
          <c:y val="1.8975332068311195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numFmt formatCode="#,##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'[1]Tabelle 1_1'!$A$23:$A$33</c:f>
              <c:strCache>
                <c:ptCount val="11"/>
                <c:pt idx="0">
                  <c:v>Dithmarschen</c:v>
                </c:pt>
                <c:pt idx="1">
                  <c:v>Herzogtum Lauenburg</c:v>
                </c:pt>
                <c:pt idx="2">
                  <c:v>Nordfriesland</c:v>
                </c:pt>
                <c:pt idx="3">
                  <c:v>Ostholstein</c:v>
                </c:pt>
                <c:pt idx="4">
                  <c:v>Pinneberg</c:v>
                </c:pt>
                <c:pt idx="5">
                  <c:v>Plön</c:v>
                </c:pt>
                <c:pt idx="6">
                  <c:v>Rendsburg-Eckernförde</c:v>
                </c:pt>
                <c:pt idx="7">
                  <c:v>Schleswig-Flensburg</c:v>
                </c:pt>
                <c:pt idx="8">
                  <c:v>Segeberg</c:v>
                </c:pt>
                <c:pt idx="9">
                  <c:v>Steinburg</c:v>
                </c:pt>
                <c:pt idx="10">
                  <c:v>Stormann</c:v>
                </c:pt>
              </c:strCache>
            </c:strRef>
          </c:cat>
          <c:val>
            <c:numRef>
              <c:f>'Grafikdaten 1_1'!$A$40:$A$50</c:f>
              <c:numCache>
                <c:formatCode>General</c:formatCode>
                <c:ptCount val="11"/>
                <c:pt idx="0">
                  <c:v>94.983488236715132</c:v>
                </c:pt>
                <c:pt idx="1">
                  <c:v>162.17358434341085</c:v>
                </c:pt>
                <c:pt idx="2">
                  <c:v>81.594702527903593</c:v>
                </c:pt>
                <c:pt idx="3">
                  <c:v>146.64187581097346</c:v>
                </c:pt>
                <c:pt idx="4">
                  <c:v>487.79240485736869</c:v>
                </c:pt>
                <c:pt idx="5">
                  <c:v>121.23918630463619</c:v>
                </c:pt>
                <c:pt idx="6">
                  <c:v>127.80411707054951</c:v>
                </c:pt>
                <c:pt idx="7">
                  <c:v>99.641441202006064</c:v>
                </c:pt>
                <c:pt idx="8">
                  <c:v>213.59777897938972</c:v>
                </c:pt>
                <c:pt idx="9">
                  <c:v>126.05133278359853</c:v>
                </c:pt>
                <c:pt idx="10">
                  <c:v>324.0179046050136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6-4E94-B077-04DC55A7E8CF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val>
            <c:numRef>
              <c:f>'Grafikdaten 1_1'!$B$40:$B$50</c:f>
              <c:numCache>
                <c:formatCode>General</c:formatCode>
                <c:ptCount val="11"/>
                <c:pt idx="0">
                  <c:v>187.65089475832349</c:v>
                </c:pt>
                <c:pt idx="1">
                  <c:v>187.65089475832349</c:v>
                </c:pt>
                <c:pt idx="2">
                  <c:v>187.65089475832349</c:v>
                </c:pt>
                <c:pt idx="3">
                  <c:v>187.65089475832349</c:v>
                </c:pt>
                <c:pt idx="4">
                  <c:v>187.65089475832349</c:v>
                </c:pt>
                <c:pt idx="5">
                  <c:v>187.65089475832349</c:v>
                </c:pt>
                <c:pt idx="6">
                  <c:v>187.65089475832349</c:v>
                </c:pt>
                <c:pt idx="7">
                  <c:v>187.65089475832349</c:v>
                </c:pt>
                <c:pt idx="8">
                  <c:v>187.65089475832349</c:v>
                </c:pt>
                <c:pt idx="9">
                  <c:v>187.65089475832349</c:v>
                </c:pt>
                <c:pt idx="10">
                  <c:v>187.65089475832349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6-4E94-B077-04DC55A7E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92728"/>
        <c:axId val="395599000"/>
      </c:radarChart>
      <c:catAx>
        <c:axId val="395592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9000"/>
        <c:crosses val="autoZero"/>
        <c:auto val="1"/>
        <c:lblAlgn val="ctr"/>
        <c:lblOffset val="100"/>
        <c:noMultiLvlLbl val="0"/>
      </c:catAx>
      <c:valAx>
        <c:axId val="395599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592728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448590665297271"/>
          <c:y val="0.89630304750805578"/>
          <c:w val="0.28789776881754514"/>
          <c:h val="9.811989820058070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2_1'!$B$2:$B$5</c:f>
              <c:numCache>
                <c:formatCode>General</c:formatCode>
                <c:ptCount val="4"/>
                <c:pt idx="0">
                  <c:v>16.536758745401258</c:v>
                </c:pt>
                <c:pt idx="1">
                  <c:v>15.206077317799163</c:v>
                </c:pt>
                <c:pt idx="2">
                  <c:v>14.952606349423201</c:v>
                </c:pt>
                <c:pt idx="3">
                  <c:v>16.095265844367464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7-4FA6-89A8-D096611AF1D4}"/>
            </c:ext>
          </c:extLst>
        </c:ser>
        <c:ser>
          <c:idx val="1"/>
          <c:order val="1"/>
          <c:tx>
            <c:strRef>
              <c:f>'Grafikdaten 2_1'!$C$1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2_1'!$C$2:$C$5</c:f>
              <c:numCache>
                <c:formatCode>General</c:formatCode>
                <c:ptCount val="4"/>
                <c:pt idx="0">
                  <c:v>60.546236827336784</c:v>
                </c:pt>
                <c:pt idx="1">
                  <c:v>61.371687880060634</c:v>
                </c:pt>
                <c:pt idx="2">
                  <c:v>65.974211746553465</c:v>
                </c:pt>
                <c:pt idx="3">
                  <c:v>63.799410793486359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7-4FA6-89A8-D096611AF1D4}"/>
            </c:ext>
          </c:extLst>
        </c:ser>
        <c:ser>
          <c:idx val="2"/>
          <c:order val="2"/>
          <c:tx>
            <c:strRef>
              <c:f>'Grafikdaten 2_1'!$D$1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2_1'!$D$2:$D$5</c:f>
              <c:numCache>
                <c:formatCode>General</c:formatCode>
                <c:ptCount val="4"/>
                <c:pt idx="0">
                  <c:v>22.917004427261954</c:v>
                </c:pt>
                <c:pt idx="1">
                  <c:v>23.42223480214021</c:v>
                </c:pt>
                <c:pt idx="2">
                  <c:v>19.073181904023336</c:v>
                </c:pt>
                <c:pt idx="3">
                  <c:v>20.10532336214618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7-4FA6-89A8-D096611A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95594296"/>
        <c:axId val="395593512"/>
      </c:barChart>
      <c:catAx>
        <c:axId val="395594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593512"/>
        <c:crosses val="autoZero"/>
        <c:auto val="1"/>
        <c:lblAlgn val="ctr"/>
        <c:lblOffset val="100"/>
        <c:noMultiLvlLbl val="0"/>
      </c:catAx>
      <c:valAx>
        <c:axId val="39559351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59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2_1'!$B$6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2_1'!$B$7:$B$17</c:f>
              <c:numCache>
                <c:formatCode>General</c:formatCode>
                <c:ptCount val="11"/>
                <c:pt idx="0">
                  <c:v>17.728896712007636</c:v>
                </c:pt>
                <c:pt idx="1">
                  <c:v>16.430203198268607</c:v>
                </c:pt>
                <c:pt idx="2">
                  <c:v>17.225733437799249</c:v>
                </c:pt>
                <c:pt idx="3">
                  <c:v>17.20716137316181</c:v>
                </c:pt>
                <c:pt idx="4">
                  <c:v>16.927864962982021</c:v>
                </c:pt>
                <c:pt idx="5">
                  <c:v>16.17492578214204</c:v>
                </c:pt>
                <c:pt idx="6">
                  <c:v>17.433907992765835</c:v>
                </c:pt>
                <c:pt idx="7">
                  <c:v>14.446212213927303</c:v>
                </c:pt>
                <c:pt idx="8">
                  <c:v>15.703471033545677</c:v>
                </c:pt>
                <c:pt idx="9">
                  <c:v>17.72539983206077</c:v>
                </c:pt>
                <c:pt idx="10">
                  <c:v>15.821986981489536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93D-AEA5-486360475336}"/>
            </c:ext>
          </c:extLst>
        </c:ser>
        <c:ser>
          <c:idx val="1"/>
          <c:order val="1"/>
          <c:tx>
            <c:strRef>
              <c:f>'Grafikdaten 2_1'!$C$6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2_1'!$C$7:$C$17</c:f>
              <c:numCache>
                <c:formatCode>General</c:formatCode>
                <c:ptCount val="11"/>
                <c:pt idx="0">
                  <c:v>58.561951447433614</c:v>
                </c:pt>
                <c:pt idx="1">
                  <c:v>60.124594204641099</c:v>
                </c:pt>
                <c:pt idx="2">
                  <c:v>60.528597545050928</c:v>
                </c:pt>
                <c:pt idx="3">
                  <c:v>58.005184485306586</c:v>
                </c:pt>
                <c:pt idx="4">
                  <c:v>58.677071720549982</c:v>
                </c:pt>
                <c:pt idx="5">
                  <c:v>56.754966887417218</c:v>
                </c:pt>
                <c:pt idx="6">
                  <c:v>60.1460412693122</c:v>
                </c:pt>
                <c:pt idx="7">
                  <c:v>57.257618406559786</c:v>
                </c:pt>
                <c:pt idx="8">
                  <c:v>59.286970536507319</c:v>
                </c:pt>
                <c:pt idx="9">
                  <c:v>59.344060614345125</c:v>
                </c:pt>
                <c:pt idx="10">
                  <c:v>58.443971014279079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93D-AEA5-486360475336}"/>
            </c:ext>
          </c:extLst>
        </c:ser>
        <c:ser>
          <c:idx val="2"/>
          <c:order val="2"/>
          <c:tx>
            <c:strRef>
              <c:f>'Grafikdaten 2_1'!$D$6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dLbl>
              <c:idx val="8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78-493D-AEA5-4863604753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2_1'!$D$7:$D$17</c:f>
              <c:numCache>
                <c:formatCode>General</c:formatCode>
                <c:ptCount val="11"/>
                <c:pt idx="0">
                  <c:v>23.709151840558754</c:v>
                </c:pt>
                <c:pt idx="1">
                  <c:v>23.445202597090297</c:v>
                </c:pt>
                <c:pt idx="2">
                  <c:v>22.245669017149822</c:v>
                </c:pt>
                <c:pt idx="3">
                  <c:v>24.787654141531604</c:v>
                </c:pt>
                <c:pt idx="4">
                  <c:v>24.395063316468001</c:v>
                </c:pt>
                <c:pt idx="5">
                  <c:v>27.070107330440742</c:v>
                </c:pt>
                <c:pt idx="6">
                  <c:v>22.420050737921969</c:v>
                </c:pt>
                <c:pt idx="7">
                  <c:v>28.296169379512907</c:v>
                </c:pt>
                <c:pt idx="8">
                  <c:v>25.009558429947003</c:v>
                </c:pt>
                <c:pt idx="9">
                  <c:v>22.930539553594095</c:v>
                </c:pt>
                <c:pt idx="10">
                  <c:v>25.734042004231384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8-493D-AEA5-48636047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8216"/>
        <c:axId val="395591944"/>
      </c:barChart>
      <c:catAx>
        <c:axId val="395598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1944"/>
        <c:crosses val="autoZero"/>
        <c:auto val="1"/>
        <c:lblAlgn val="ctr"/>
        <c:lblOffset val="100"/>
        <c:noMultiLvlLbl val="0"/>
      </c:catAx>
      <c:valAx>
        <c:axId val="395591944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8216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2_1'!$B$18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2_1'!$B$19:$B$36</c:f>
              <c:numCache>
                <c:formatCode>General</c:formatCode>
                <c:ptCount val="18"/>
                <c:pt idx="0">
                  <c:v>16.813044543196053</c:v>
                </c:pt>
                <c:pt idx="1">
                  <c:v>17.658540471637988</c:v>
                </c:pt>
                <c:pt idx="2">
                  <c:v>17.485043784861709</c:v>
                </c:pt>
                <c:pt idx="3">
                  <c:v>16.662025433955257</c:v>
                </c:pt>
                <c:pt idx="4">
                  <c:v>16.323940086316323</c:v>
                </c:pt>
                <c:pt idx="5">
                  <c:v>19.090212113467928</c:v>
                </c:pt>
                <c:pt idx="6">
                  <c:v>17.934801762114539</c:v>
                </c:pt>
                <c:pt idx="7">
                  <c:v>15.96278567016677</c:v>
                </c:pt>
                <c:pt idx="8">
                  <c:v>19.093141266983142</c:v>
                </c:pt>
                <c:pt idx="9">
                  <c:v>13.626271970397779</c:v>
                </c:pt>
                <c:pt idx="10">
                  <c:v>15.778374786954386</c:v>
                </c:pt>
                <c:pt idx="11">
                  <c:v>17.789516092931645</c:v>
                </c:pt>
                <c:pt idx="12">
                  <c:v>17.472517651264635</c:v>
                </c:pt>
                <c:pt idx="13">
                  <c:v>18.029490616621985</c:v>
                </c:pt>
                <c:pt idx="14">
                  <c:v>14.036392483514303</c:v>
                </c:pt>
                <c:pt idx="15">
                  <c:v>14.718232972201225</c:v>
                </c:pt>
                <c:pt idx="16">
                  <c:v>17.412935323383085</c:v>
                </c:pt>
                <c:pt idx="17">
                  <c:v>15.720835002448036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0-4824-BDB8-E2A88CBC7ECC}"/>
            </c:ext>
          </c:extLst>
        </c:ser>
        <c:ser>
          <c:idx val="1"/>
          <c:order val="1"/>
          <c:tx>
            <c:strRef>
              <c:f>'Grafikdaten 2_1'!$C$18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2_1'!$C$19:$C$36</c:f>
              <c:numCache>
                <c:formatCode>General</c:formatCode>
                <c:ptCount val="18"/>
                <c:pt idx="0">
                  <c:v>58.280555652752021</c:v>
                </c:pt>
                <c:pt idx="1">
                  <c:v>59.564212874442319</c:v>
                </c:pt>
                <c:pt idx="2">
                  <c:v>57.613941793589774</c:v>
                </c:pt>
                <c:pt idx="3">
                  <c:v>59.228317707849868</c:v>
                </c:pt>
                <c:pt idx="4">
                  <c:v>59.919728236559919</c:v>
                </c:pt>
                <c:pt idx="5">
                  <c:v>61.163642558991398</c:v>
                </c:pt>
                <c:pt idx="6">
                  <c:v>58.234361233480179</c:v>
                </c:pt>
                <c:pt idx="7">
                  <c:v>58.1724830142063</c:v>
                </c:pt>
                <c:pt idx="8">
                  <c:v>60.550008184645606</c:v>
                </c:pt>
                <c:pt idx="9">
                  <c:v>54.458834412580941</c:v>
                </c:pt>
                <c:pt idx="10">
                  <c:v>59.077909697547447</c:v>
                </c:pt>
                <c:pt idx="11">
                  <c:v>59.04471999641882</c:v>
                </c:pt>
                <c:pt idx="12">
                  <c:v>61.287872017159714</c:v>
                </c:pt>
                <c:pt idx="13">
                  <c:v>61.518293644535561</c:v>
                </c:pt>
                <c:pt idx="14">
                  <c:v>55.575387971639643</c:v>
                </c:pt>
                <c:pt idx="15">
                  <c:v>58.406819517930629</c:v>
                </c:pt>
                <c:pt idx="16">
                  <c:v>59.887678173549432</c:v>
                </c:pt>
                <c:pt idx="17">
                  <c:v>60.23501134997997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0-4824-BDB8-E2A88CBC7ECC}"/>
            </c:ext>
          </c:extLst>
        </c:ser>
        <c:ser>
          <c:idx val="2"/>
          <c:order val="2"/>
          <c:tx>
            <c:strRef>
              <c:f>'Grafikdaten 2_1'!$D$18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2_1'!$D$19:$D$36</c:f>
              <c:numCache>
                <c:formatCode>General</c:formatCode>
                <c:ptCount val="18"/>
                <c:pt idx="0">
                  <c:v>24.906399804051926</c:v>
                </c:pt>
                <c:pt idx="1">
                  <c:v>22.777246653919693</c:v>
                </c:pt>
                <c:pt idx="2">
                  <c:v>24.90101442154851</c:v>
                </c:pt>
                <c:pt idx="3">
                  <c:v>24.109656858194871</c:v>
                </c:pt>
                <c:pt idx="4">
                  <c:v>23.756331677123757</c:v>
                </c:pt>
                <c:pt idx="5">
                  <c:v>19.746145327540678</c:v>
                </c:pt>
                <c:pt idx="6">
                  <c:v>23.830837004405286</c:v>
                </c:pt>
                <c:pt idx="7">
                  <c:v>25.864731315626933</c:v>
                </c:pt>
                <c:pt idx="8">
                  <c:v>20.356850548371256</c:v>
                </c:pt>
                <c:pt idx="9">
                  <c:v>31.914893617021278</c:v>
                </c:pt>
                <c:pt idx="10">
                  <c:v>25.143715515498165</c:v>
                </c:pt>
                <c:pt idx="11">
                  <c:v>23.165763910649538</c:v>
                </c:pt>
                <c:pt idx="12">
                  <c:v>21.239610331575655</c:v>
                </c:pt>
                <c:pt idx="13">
                  <c:v>20.452215738842455</c:v>
                </c:pt>
                <c:pt idx="14">
                  <c:v>30.388219544846052</c:v>
                </c:pt>
                <c:pt idx="15">
                  <c:v>26.874947509868147</c:v>
                </c:pt>
                <c:pt idx="16">
                  <c:v>22.699386503067483</c:v>
                </c:pt>
                <c:pt idx="17">
                  <c:v>24.044153647571996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0-4824-BDB8-E2A88CB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3904"/>
        <c:axId val="395595864"/>
      </c:barChart>
      <c:catAx>
        <c:axId val="39559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5864"/>
        <c:crosses val="autoZero"/>
        <c:auto val="1"/>
        <c:lblAlgn val="ctr"/>
        <c:lblOffset val="100"/>
        <c:noMultiLvlLbl val="0"/>
      </c:catAx>
      <c:valAx>
        <c:axId val="395595864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3904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5592447495787198E-2"/>
          <c:y val="1.937984496124031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4815872326337122E-2"/>
                  <c:y val="-7.1831708568496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50-4B88-92E0-562BBC6F69BF}"/>
                </c:ext>
              </c:extLst>
            </c:dLbl>
            <c:dLbl>
              <c:idx val="1"/>
              <c:layout>
                <c:manualLayout>
                  <c:x val="6.6953600627571386E-2"/>
                  <c:y val="-5.8149478364973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50-4B88-92E0-562BBC6F69BF}"/>
                </c:ext>
              </c:extLst>
            </c:dLbl>
            <c:dLbl>
              <c:idx val="2"/>
              <c:layout>
                <c:manualLayout>
                  <c:x val="4.2850304401645688E-2"/>
                  <c:y val="1.0261672652642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50-4B88-92E0-562BBC6F69BF}"/>
                </c:ext>
              </c:extLst>
            </c:dLbl>
            <c:dLbl>
              <c:idx val="3"/>
              <c:layout>
                <c:manualLayout>
                  <c:x val="5.3562880502057111E-2"/>
                  <c:y val="1.710278775440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50-4B88-92E0-562BBC6F69BF}"/>
                </c:ext>
              </c:extLst>
            </c:dLbl>
            <c:dLbl>
              <c:idx val="4"/>
              <c:layout>
                <c:manualLayout>
                  <c:x val="2.4103296225925698E-2"/>
                  <c:y val="2.736446040704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50-4B88-92E0-562BBC6F69BF}"/>
                </c:ext>
              </c:extLst>
            </c:dLbl>
            <c:dLbl>
              <c:idx val="5"/>
              <c:layout>
                <c:manualLayout>
                  <c:x val="6.4275456602468528E-2"/>
                  <c:y val="4.788780571233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50-4B88-92E0-562BBC6F69BF}"/>
                </c:ext>
              </c:extLst>
            </c:dLbl>
            <c:dLbl>
              <c:idx val="6"/>
              <c:layout>
                <c:manualLayout>
                  <c:x val="5.6224899598393573E-2"/>
                  <c:y val="3.782018222451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0-4B88-92E0-562BBC6F69BF}"/>
                </c:ext>
              </c:extLst>
            </c:dLbl>
            <c:dLbl>
              <c:idx val="7"/>
              <c:layout>
                <c:manualLayout>
                  <c:x val="1.6068864150617035E-2"/>
                  <c:y val="-6.841115101761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50-4B88-92E0-562BBC6F69BF}"/>
                </c:ext>
              </c:extLst>
            </c:dLbl>
            <c:dLbl>
              <c:idx val="8"/>
              <c:layout>
                <c:manualLayout>
                  <c:x val="-2.4103296225925698E-2"/>
                  <c:y val="7.1831708568496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50-4B88-92E0-562BBC6F69BF}"/>
                </c:ext>
              </c:extLst>
            </c:dLbl>
            <c:dLbl>
              <c:idx val="9"/>
              <c:layout>
                <c:manualLayout>
                  <c:x val="-2.945958427613141E-2"/>
                  <c:y val="1.0261672652642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50-4B88-92E0-562BBC6F69BF}"/>
                </c:ext>
              </c:extLst>
            </c:dLbl>
            <c:dLbl>
              <c:idx val="10"/>
              <c:layout>
                <c:manualLayout>
                  <c:x val="-2.6781440251028556E-2"/>
                  <c:y val="-2.3943902856165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0-4B88-92E0-562BBC6F69BF}"/>
                </c:ext>
              </c:extLst>
            </c:dLbl>
            <c:dLbl>
              <c:idx val="11"/>
              <c:layout>
                <c:manualLayout>
                  <c:x val="-5.3562880502057604E-3"/>
                  <c:y val="-2.7364460407046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0-4B88-92E0-562BBC6F69BF}"/>
                </c:ext>
              </c:extLst>
            </c:dLbl>
            <c:dLbl>
              <c:idx val="13"/>
              <c:layout>
                <c:manualLayout>
                  <c:x val="-1.0712576100411422E-2"/>
                  <c:y val="1.710278775440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50-4B88-92E0-562BBC6F69BF}"/>
                </c:ext>
              </c:extLst>
            </c:dLbl>
            <c:dLbl>
              <c:idx val="14"/>
              <c:layout>
                <c:manualLayout>
                  <c:x val="-1.8747008175720038E-2"/>
                  <c:y val="6.841115101761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50-4B88-92E0-562BBC6F69BF}"/>
                </c:ext>
              </c:extLst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2_1'!$A$40:$A$54</c:f>
              <c:numCache>
                <c:formatCode>General</c:formatCode>
                <c:ptCount val="15"/>
                <c:pt idx="0">
                  <c:v>42.485161923877975</c:v>
                </c:pt>
                <c:pt idx="1">
                  <c:v>42.356416726603527</c:v>
                </c:pt>
                <c:pt idx="2">
                  <c:v>45.375431420171289</c:v>
                </c:pt>
                <c:pt idx="3">
                  <c:v>44.868248425515993</c:v>
                </c:pt>
                <c:pt idx="4">
                  <c:v>46.76289134777705</c:v>
                </c:pt>
                <c:pt idx="5">
                  <c:v>45.375241656740023</c:v>
                </c:pt>
                <c:pt idx="6">
                  <c:v>46.511728928808814</c:v>
                </c:pt>
                <c:pt idx="7">
                  <c:v>48.73812018112838</c:v>
                </c:pt>
                <c:pt idx="8">
                  <c:v>45.10874395866896</c:v>
                </c:pt>
                <c:pt idx="9">
                  <c:v>47.785339118520213</c:v>
                </c:pt>
                <c:pt idx="10">
                  <c:v>46.181248749392559</c:v>
                </c:pt>
                <c:pt idx="11">
                  <c:v>46.175896988637739</c:v>
                </c:pt>
                <c:pt idx="12">
                  <c:v>45.029133803429964</c:v>
                </c:pt>
                <c:pt idx="13">
                  <c:v>45.996069796801734</c:v>
                </c:pt>
                <c:pt idx="14">
                  <c:v>45.900681524326629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6-44B3-9449-791FA46CBC8B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2_1'!$B$40:$B$54</c:f>
              <c:numCache>
                <c:formatCode>General</c:formatCode>
                <c:ptCount val="15"/>
                <c:pt idx="0">
                  <c:v>45.625915680359149</c:v>
                </c:pt>
                <c:pt idx="1">
                  <c:v>45.625915680359149</c:v>
                </c:pt>
                <c:pt idx="2">
                  <c:v>45.625915680359149</c:v>
                </c:pt>
                <c:pt idx="3">
                  <c:v>45.625915680359149</c:v>
                </c:pt>
                <c:pt idx="4">
                  <c:v>45.625915680359149</c:v>
                </c:pt>
                <c:pt idx="5">
                  <c:v>45.625915680359149</c:v>
                </c:pt>
                <c:pt idx="6">
                  <c:v>45.625915680359149</c:v>
                </c:pt>
                <c:pt idx="7">
                  <c:v>45.625915680359149</c:v>
                </c:pt>
                <c:pt idx="8">
                  <c:v>45.625915680359149</c:v>
                </c:pt>
                <c:pt idx="9">
                  <c:v>45.625915680359149</c:v>
                </c:pt>
                <c:pt idx="10">
                  <c:v>45.625915680359149</c:v>
                </c:pt>
                <c:pt idx="11">
                  <c:v>45.625915680359149</c:v>
                </c:pt>
                <c:pt idx="12">
                  <c:v>45.625915680359149</c:v>
                </c:pt>
                <c:pt idx="13">
                  <c:v>45.625915680359149</c:v>
                </c:pt>
                <c:pt idx="14">
                  <c:v>45.625915680359149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6-44B3-9449-791FA46C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97040"/>
        <c:axId val="395597824"/>
      </c:radarChart>
      <c:catAx>
        <c:axId val="3955970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7824"/>
        <c:crosses val="autoZero"/>
        <c:auto val="1"/>
        <c:lblAlgn val="ctr"/>
        <c:lblOffset val="100"/>
        <c:noMultiLvlLbl val="0"/>
      </c:catAx>
      <c:valAx>
        <c:axId val="395597824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597040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7081457812943"/>
          <c:y val="0.90239526745203358"/>
          <c:w val="0.30753073969202127"/>
          <c:h val="9.0581191885897985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3_1'!$A$2:$A$5</c:f>
              <c:strCache>
                <c:ptCount val="4"/>
                <c:pt idx="0">
                  <c:v>LÜBECK</c:v>
                </c:pt>
                <c:pt idx="1">
                  <c:v>NEUMÜNSTER</c:v>
                </c:pt>
                <c:pt idx="2">
                  <c:v>FLENSBURG</c:v>
                </c:pt>
                <c:pt idx="3">
                  <c:v>KIEL</c:v>
                </c:pt>
              </c:strCache>
            </c:strRef>
          </c:cat>
          <c:val>
            <c:numRef>
              <c:f>'Grafikdaten 3_1'!$B$2:$B$5</c:f>
              <c:numCache>
                <c:formatCode>General</c:formatCode>
                <c:ptCount val="4"/>
                <c:pt idx="0">
                  <c:v>-6.8479392268220085</c:v>
                </c:pt>
                <c:pt idx="1">
                  <c:v>-6.572301552659475</c:v>
                </c:pt>
                <c:pt idx="2">
                  <c:v>-3.3021463951568517</c:v>
                </c:pt>
                <c:pt idx="3">
                  <c:v>-2.808661445797656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5-4A27-88E3-7B21B084C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6926928"/>
        <c:axId val="396920264"/>
      </c:barChart>
      <c:catAx>
        <c:axId val="39692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396920264"/>
        <c:crosses val="autoZero"/>
        <c:auto val="1"/>
        <c:lblAlgn val="ctr"/>
        <c:lblOffset val="100"/>
        <c:noMultiLvlLbl val="0"/>
      </c:catAx>
      <c:valAx>
        <c:axId val="3969202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692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276224</xdr:colOff>
      <xdr:row>30</xdr:row>
      <xdr:rowOff>47624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3324224" cy="4905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 9 des Gesetzes vom 18. Dezember 2018 (BGBl. I S. 2639).</a:t>
          </a: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bei der Ausweisung </a:t>
          </a:r>
          <a:b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Merkmalsausprägung „Divers“: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ein definiertes Umschlüsselungsverfahren auf männlich und weiblich verteilt.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4</xdr:row>
      <xdr:rowOff>9523</xdr:rowOff>
    </xdr:from>
    <xdr:to>
      <xdr:col>7</xdr:col>
      <xdr:colOff>759579</xdr:colOff>
      <xdr:row>52</xdr:row>
      <xdr:rowOff>148566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" t="11174" r="7849" b="13920"/>
        <a:stretch/>
      </xdr:blipFill>
      <xdr:spPr>
        <a:xfrm>
          <a:off x="28574" y="695323"/>
          <a:ext cx="6341230" cy="79114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6052</xdr:colOff>
      <xdr:row>1</xdr:row>
      <xdr:rowOff>166137</xdr:rowOff>
    </xdr:from>
    <xdr:to>
      <xdr:col>11</xdr:col>
      <xdr:colOff>15240</xdr:colOff>
      <xdr:row>14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14435</xdr:colOff>
      <xdr:row>15</xdr:row>
      <xdr:rowOff>155130</xdr:rowOff>
    </xdr:from>
    <xdr:to>
      <xdr:col>11</xdr:col>
      <xdr:colOff>10235</xdr:colOff>
      <xdr:row>29</xdr:row>
      <xdr:rowOff>166074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</xdr:colOff>
      <xdr:row>31</xdr:row>
      <xdr:rowOff>124542</xdr:rowOff>
    </xdr:from>
    <xdr:to>
      <xdr:col>11</xdr:col>
      <xdr:colOff>0</xdr:colOff>
      <xdr:row>52</xdr:row>
      <xdr:rowOff>152322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152400</xdr:rowOff>
    </xdr:from>
    <xdr:to>
      <xdr:col>14</xdr:col>
      <xdr:colOff>0</xdr:colOff>
      <xdr:row>25</xdr:row>
      <xdr:rowOff>7620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</xdr:row>
      <xdr:rowOff>166137</xdr:rowOff>
    </xdr:from>
    <xdr:to>
      <xdr:col>12</xdr:col>
      <xdr:colOff>15240</xdr:colOff>
      <xdr:row>14</xdr:row>
      <xdr:rowOff>60960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15</xdr:row>
      <xdr:rowOff>155130</xdr:rowOff>
    </xdr:from>
    <xdr:to>
      <xdr:col>12</xdr:col>
      <xdr:colOff>10235</xdr:colOff>
      <xdr:row>29</xdr:row>
      <xdr:rowOff>166074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124542</xdr:rowOff>
    </xdr:from>
    <xdr:to>
      <xdr:col>12</xdr:col>
      <xdr:colOff>0</xdr:colOff>
      <xdr:row>52</xdr:row>
      <xdr:rowOff>99060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152400</xdr:rowOff>
    </xdr:from>
    <xdr:to>
      <xdr:col>15</xdr:col>
      <xdr:colOff>0</xdr:colOff>
      <xdr:row>25</xdr:row>
      <xdr:rowOff>7620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26</xdr:row>
      <xdr:rowOff>160020</xdr:rowOff>
    </xdr:from>
    <xdr:to>
      <xdr:col>14</xdr:col>
      <xdr:colOff>4632960</xdr:colOff>
      <xdr:row>33</xdr:row>
      <xdr:rowOff>114300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2573000" y="4572000"/>
          <a:ext cx="543306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</a:p>
        <a:p>
          <a:pPr>
            <a:spcAft>
              <a:spcPts val="0"/>
            </a:spcAft>
          </a:pPr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Jugendquotient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Jugendquotient ist die Anzahl der „unter 20-Jährigen“ je 100 Einw. im Alter von „20 bis 64 Jahren“.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Altenquotient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Altenquotient ist die Anzahl der „65-Jährigen oder älteren“ je 100 Einw. im Alter von „20 bis 64 Jahren“.</a:t>
          </a:r>
        </a:p>
      </xdr:txBody>
    </xdr:sp>
    <xdr:clientData/>
  </xdr:twoCellAnchor>
  <xdr:twoCellAnchor>
    <xdr:from>
      <xdr:col>14</xdr:col>
      <xdr:colOff>53340</xdr:colOff>
      <xdr:row>22</xdr:row>
      <xdr:rowOff>129540</xdr:rowOff>
    </xdr:from>
    <xdr:to>
      <xdr:col>14</xdr:col>
      <xdr:colOff>2026920</xdr:colOff>
      <xdr:row>24</xdr:row>
      <xdr:rowOff>99060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685520" y="3947160"/>
          <a:ext cx="19735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35 Jahren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16</xdr:row>
      <xdr:rowOff>99462</xdr:rowOff>
    </xdr:from>
    <xdr:to>
      <xdr:col>12</xdr:col>
      <xdr:colOff>15240</xdr:colOff>
      <xdr:row>29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30</xdr:row>
      <xdr:rowOff>2730</xdr:rowOff>
    </xdr:from>
    <xdr:to>
      <xdr:col>12</xdr:col>
      <xdr:colOff>10235</xdr:colOff>
      <xdr:row>44</xdr:row>
      <xdr:rowOff>13674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45</xdr:row>
      <xdr:rowOff>139782</xdr:rowOff>
    </xdr:from>
    <xdr:to>
      <xdr:col>12</xdr:col>
      <xdr:colOff>0</xdr:colOff>
      <xdr:row>66</xdr:row>
      <xdr:rowOff>114300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39</xdr:row>
      <xdr:rowOff>22860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41</xdr:row>
      <xdr:rowOff>7621</xdr:rowOff>
    </xdr:from>
    <xdr:to>
      <xdr:col>15</xdr:col>
      <xdr:colOff>0</xdr:colOff>
      <xdr:row>53</xdr:row>
      <xdr:rowOff>104775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2226290" y="4608196"/>
          <a:ext cx="5290185" cy="20402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Eheschließungen</a:t>
          </a:r>
        </a:p>
        <a:p>
          <a:pPr marL="9000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Auswertung nach Ort der Eheschließung, nicht nach Wohnort der Eheschließenden. Aus diesem Grund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Eheschließungen auf Gemeindeebene nicht ausgewiesen.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Einschließlich Eheschließungen von Personen gleichen Geschlechts.</a:t>
          </a:r>
        </a:p>
        <a:p>
          <a:pPr indent="0"/>
          <a:r>
            <a:rPr lang="de-DE" sz="8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Eheschließungen je 1 000 Einw.</a:t>
          </a:r>
        </a:p>
        <a:p>
          <a:pPr marL="90000" indent="0">
            <a:spcAft>
              <a:spcPts val="600"/>
            </a:spcAft>
          </a:pP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bezogen auf die volljährigen Einw.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Geburtenziffer</a:t>
          </a:r>
        </a:p>
        <a:p>
          <a:pPr marL="90000"/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Geburtenziffer gibt die Zahl der lebend geborenen Kinder an, die im Durchschnitt eine Frau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ihrem Leben zur Welt bringt. Sie ist die Summe der altersspezifischen Geburtenziffern für alle Frauen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gebärfähigen Alter von 15 bis 44 Jahren.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14</xdr:col>
      <xdr:colOff>15240</xdr:colOff>
      <xdr:row>36</xdr:row>
      <xdr:rowOff>152400</xdr:rowOff>
    </xdr:from>
    <xdr:to>
      <xdr:col>14</xdr:col>
      <xdr:colOff>2156460</xdr:colOff>
      <xdr:row>38</xdr:row>
      <xdr:rowOff>121920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3411200" y="4122420"/>
          <a:ext cx="21412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1 Kind je Frau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6116</xdr:rowOff>
    </xdr:from>
    <xdr:to>
      <xdr:col>12</xdr:col>
      <xdr:colOff>15240</xdr:colOff>
      <xdr:row>12</xdr:row>
      <xdr:rowOff>68016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792309</xdr:colOff>
      <xdr:row>13</xdr:row>
      <xdr:rowOff>99885</xdr:rowOff>
    </xdr:from>
    <xdr:to>
      <xdr:col>11</xdr:col>
      <xdr:colOff>4510796</xdr:colOff>
      <xdr:row>27</xdr:row>
      <xdr:rowOff>110829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15809</xdr:colOff>
      <xdr:row>28</xdr:row>
      <xdr:rowOff>138829</xdr:rowOff>
    </xdr:from>
    <xdr:to>
      <xdr:col>12</xdr:col>
      <xdr:colOff>15557</xdr:colOff>
      <xdr:row>49</xdr:row>
      <xdr:rowOff>52387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51</xdr:row>
      <xdr:rowOff>31740</xdr:rowOff>
    </xdr:from>
    <xdr:to>
      <xdr:col>12</xdr:col>
      <xdr:colOff>788445</xdr:colOff>
      <xdr:row>58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6168390" y="8394690"/>
          <a:ext cx="6078630" cy="1263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 den Daten</a:t>
          </a:r>
          <a:endParaRPr lang="de-DE" sz="800" b="1" baseline="30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Wanderungen</a:t>
          </a:r>
        </a:p>
        <a:p>
          <a:pPr marL="90000">
            <a:spcAft>
              <a:spcPts val="600"/>
            </a:spcAft>
          </a:pP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handelt es sich bei den Kreisen um Zu- bzw. Fortzüge über die Kreisgrenzen und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kreisfreien Städten sowie bei den Gemeinden um Zu- bzw. Fortzüge über die Stadtgrenzen.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Gesamtwerten für die Kreise, kreisfreien Städte und Gemeinden wurden die Zu- bzw. Fortzüge jeweils summiert.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für Schleswig-Holstein handelt es sich um Zu- bzw. Fortzüge über die Landesgrenze.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Wanderungssaldo</a:t>
          </a:r>
        </a:p>
        <a:p>
          <a:pPr marL="90000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Zuzüge minus Fortzüge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5\statistik\Programme\LIS\LIS_Prod\Vorlagen\BG-Produktion\Sonderauswertung-Kreisvergleich\Kreisvergleich_Steuerung-Grafiken_Oliver_alt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_0"/>
      <sheetName val="Seite 1 - Titel_1"/>
      <sheetName val="Seite 2 - Impressum_1"/>
      <sheetName val="Seite 3 - Inhaltsverzeichnis_1"/>
      <sheetName val="Vorbemerkungen 2-spaltig_1"/>
      <sheetName val="Tabelle 1_1"/>
      <sheetName val="Grafikdaten 1_1"/>
      <sheetName val="Tabelle 2_1"/>
      <sheetName val="Grafikdaten 2_1"/>
      <sheetName val="Tabelle 3_1"/>
      <sheetName val="Grafikdaten 3_1"/>
      <sheetName val="Tabelle 4_1"/>
      <sheetName val="Grafikdaten 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A23" t="str">
            <v>Dithmarschen</v>
          </cell>
        </row>
        <row r="24">
          <cell r="A24" t="str">
            <v>Herzogtum Lauenburg</v>
          </cell>
        </row>
        <row r="25">
          <cell r="A25" t="str">
            <v>Nordfriesland</v>
          </cell>
        </row>
        <row r="26">
          <cell r="A26" t="str">
            <v>Ostholstein</v>
          </cell>
        </row>
        <row r="27">
          <cell r="A27" t="str">
            <v>Pinneberg</v>
          </cell>
        </row>
        <row r="28">
          <cell r="A28" t="str">
            <v>Plön</v>
          </cell>
        </row>
        <row r="29">
          <cell r="A29" t="str">
            <v>Rendsburg-Eckernförde</v>
          </cell>
        </row>
        <row r="30">
          <cell r="A30" t="str">
            <v>Schleswig-Flensburg</v>
          </cell>
        </row>
        <row r="31">
          <cell r="A31" t="str">
            <v>Segeberg</v>
          </cell>
        </row>
        <row r="32">
          <cell r="A32" t="str">
            <v>Steinburg</v>
          </cell>
        </row>
        <row r="33">
          <cell r="A33" t="str">
            <v>Stormann</v>
          </cell>
        </row>
      </sheetData>
      <sheetData sheetId="6">
        <row r="38">
          <cell r="A38" t="e">
            <v>#DIV/0!</v>
          </cell>
        </row>
      </sheetData>
      <sheetData sheetId="7">
        <row r="23">
          <cell r="A23" t="str">
            <v>Dithmarschen</v>
          </cell>
        </row>
      </sheetData>
      <sheetData sheetId="8">
        <row r="38">
          <cell r="A38">
            <v>0</v>
          </cell>
        </row>
      </sheetData>
      <sheetData sheetId="9">
        <row r="26">
          <cell r="A26" t="str">
            <v>Dithmarschen</v>
          </cell>
        </row>
      </sheetData>
      <sheetData sheetId="10">
        <row r="38">
          <cell r="A38" t="e">
            <v>#VALUE!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region.statistik-nord.de/main/1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showGridLines="0" tabSelected="1" view="pageLayout" zoomScaleNormal="100" zoomScaleSheetLayoutView="100" workbookViewId="0"/>
  </sheetViews>
  <sheetFormatPr baseColWidth="10" defaultColWidth="11.28515625" defaultRowHeight="12.75"/>
  <cols>
    <col min="1" max="7" width="13.140625" style="138" customWidth="1"/>
    <col min="8" max="54" width="12.140625" style="138" customWidth="1"/>
    <col min="55" max="16384" width="11.28515625" style="138"/>
  </cols>
  <sheetData>
    <row r="1" spans="1:7">
      <c r="A1" s="144"/>
    </row>
    <row r="3" spans="1:7" ht="20.25">
      <c r="A3" s="152"/>
      <c r="B3" s="152"/>
      <c r="C3" s="152"/>
      <c r="D3" s="152"/>
    </row>
    <row r="4" spans="1:7" ht="20.25">
      <c r="A4" s="152"/>
      <c r="B4" s="152"/>
      <c r="C4" s="152"/>
      <c r="D4" s="152"/>
    </row>
    <row r="11" spans="1:7" ht="15">
      <c r="A11" s="1"/>
      <c r="F11" s="2"/>
      <c r="G11" s="3"/>
    </row>
    <row r="13" spans="1:7">
      <c r="A13" s="5"/>
    </row>
    <row r="15" spans="1:7" ht="15" customHeight="1">
      <c r="D15" s="153"/>
      <c r="E15" s="153"/>
      <c r="F15" s="153"/>
      <c r="G15" s="153"/>
    </row>
    <row r="16" spans="1:7" ht="15" customHeight="1"/>
    <row r="17" spans="1:7" ht="37.5">
      <c r="A17" s="154" t="s">
        <v>117</v>
      </c>
      <c r="B17" s="154"/>
      <c r="C17" s="154"/>
      <c r="D17" s="154"/>
      <c r="E17" s="154"/>
      <c r="F17" s="154"/>
      <c r="G17" s="154"/>
    </row>
    <row r="18" spans="1:7" ht="37.5">
      <c r="A18" s="154" t="s">
        <v>118</v>
      </c>
      <c r="B18" s="154"/>
      <c r="C18" s="154"/>
      <c r="D18" s="154"/>
      <c r="E18" s="154"/>
      <c r="F18" s="154"/>
      <c r="G18" s="154"/>
    </row>
    <row r="20" spans="1:7" ht="20.25">
      <c r="A20" s="147"/>
      <c r="B20" s="146"/>
      <c r="C20" s="146"/>
      <c r="D20" s="146"/>
      <c r="E20" s="146"/>
      <c r="F20" s="146"/>
      <c r="G20" s="145" t="s">
        <v>149</v>
      </c>
    </row>
    <row r="21" spans="1:7" ht="20.25">
      <c r="A21" s="147"/>
      <c r="B21" s="146"/>
      <c r="C21" s="146"/>
      <c r="D21" s="146"/>
      <c r="E21" s="146"/>
      <c r="F21" s="146"/>
      <c r="G21" s="145" t="s">
        <v>171</v>
      </c>
    </row>
    <row r="23" spans="1:7" ht="15">
      <c r="E23" s="151" t="s">
        <v>174</v>
      </c>
      <c r="F23" s="151"/>
      <c r="G23" s="151"/>
    </row>
    <row r="24" spans="1:7" ht="15">
      <c r="E24" s="143"/>
      <c r="F24" s="143"/>
      <c r="G24" s="143"/>
    </row>
    <row r="25" spans="1:7" ht="15">
      <c r="E25" s="143"/>
      <c r="F25" s="143"/>
      <c r="G25" s="143"/>
    </row>
    <row r="27" spans="1:7" ht="20.25">
      <c r="A27" s="149" t="s">
        <v>122</v>
      </c>
      <c r="B27" s="150"/>
      <c r="C27" s="150"/>
      <c r="D27" s="150"/>
      <c r="E27" s="150"/>
      <c r="F27" s="150"/>
      <c r="G27" s="150"/>
    </row>
    <row r="28" spans="1:7" ht="20.25">
      <c r="A28" s="149" t="s">
        <v>123</v>
      </c>
      <c r="B28" s="150"/>
      <c r="C28" s="150"/>
      <c r="D28" s="150"/>
      <c r="E28" s="150"/>
      <c r="F28" s="150"/>
      <c r="G28" s="150"/>
    </row>
  </sheetData>
  <mergeCells count="8">
    <mergeCell ref="A28:G28"/>
    <mergeCell ref="A27:G27"/>
    <mergeCell ref="E23:G23"/>
    <mergeCell ref="A3:D3"/>
    <mergeCell ref="A4:D4"/>
    <mergeCell ref="D15:G15"/>
    <mergeCell ref="A17:G17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Standard"&amp;8SH.regional Band 1 - 2023</oddFooter>
    <firstHeader>&amp;C&amp;G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5"/>
  <sheetViews>
    <sheetView view="pageLayout" topLeftCell="J15"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2" width="7.85546875" style="60" customWidth="1"/>
    <col min="3" max="3" width="7.85546875" style="138" customWidth="1"/>
    <col min="4" max="10" width="7.85546875" style="60" customWidth="1"/>
    <col min="11" max="11" width="11.85546875" style="64" customWidth="1"/>
    <col min="12" max="12" width="67.7109375" style="64" customWidth="1"/>
    <col min="13" max="14" width="11.85546875" style="64" customWidth="1"/>
    <col min="15" max="15" width="67.7109375" style="64" customWidth="1"/>
    <col min="16" max="16384" width="10.28515625" style="60"/>
  </cols>
  <sheetData>
    <row r="1" spans="1:15" ht="16.149999999999999" hidden="1" customHeight="1"/>
    <row r="2" spans="1:15" ht="15.6" hidden="1" customHeight="1"/>
    <row r="3" spans="1:15" ht="15.6" hidden="1" customHeight="1">
      <c r="B3" s="48"/>
      <c r="C3" s="44"/>
      <c r="D3" s="48"/>
      <c r="E3" s="44"/>
      <c r="F3" s="44"/>
      <c r="G3" s="48"/>
      <c r="H3" s="44"/>
      <c r="I3" s="44"/>
      <c r="J3" s="44"/>
      <c r="K3" s="49"/>
      <c r="L3" s="49"/>
      <c r="M3" s="49"/>
      <c r="N3" s="49"/>
      <c r="O3" s="49"/>
    </row>
    <row r="4" spans="1:15" ht="13.9" hidden="1" customHeight="1">
      <c r="B4" s="48"/>
      <c r="C4" s="44"/>
      <c r="D4" s="133" t="s">
        <v>162</v>
      </c>
      <c r="E4" s="44"/>
      <c r="F4" s="44"/>
      <c r="G4" s="48"/>
      <c r="H4" s="44"/>
      <c r="I4" s="44"/>
      <c r="J4" s="44"/>
      <c r="K4" s="49"/>
      <c r="L4" s="49"/>
      <c r="M4" s="49"/>
      <c r="N4" s="49"/>
      <c r="O4" s="49"/>
    </row>
    <row r="5" spans="1:15" ht="16.899999999999999" hidden="1" customHeight="1">
      <c r="B5" s="48"/>
      <c r="C5" s="44"/>
      <c r="D5" s="48"/>
      <c r="E5" s="44"/>
      <c r="F5" s="44"/>
      <c r="G5" s="48"/>
      <c r="H5" s="44"/>
      <c r="I5" s="44"/>
      <c r="J5" s="44"/>
      <c r="K5" s="49"/>
      <c r="L5" s="49"/>
      <c r="M5" s="49"/>
      <c r="N5" s="49"/>
      <c r="O5" s="49"/>
    </row>
    <row r="6" spans="1:15" ht="16.899999999999999" hidden="1" customHeight="1">
      <c r="B6" s="48"/>
      <c r="C6" s="44"/>
      <c r="D6" s="48"/>
      <c r="E6" s="44"/>
      <c r="F6" s="44"/>
      <c r="G6" s="48"/>
      <c r="H6" s="44"/>
      <c r="I6" s="44"/>
      <c r="J6" s="44"/>
      <c r="K6" s="50"/>
      <c r="L6" s="50"/>
      <c r="M6" s="50"/>
      <c r="N6" s="50"/>
      <c r="O6" s="50"/>
    </row>
    <row r="7" spans="1:15" ht="16.899999999999999" hidden="1" customHeight="1">
      <c r="B7" s="48" t="s">
        <v>74</v>
      </c>
      <c r="C7" s="44" t="s">
        <v>75</v>
      </c>
      <c r="D7" s="48" t="s">
        <v>74</v>
      </c>
      <c r="E7" s="44" t="s">
        <v>75</v>
      </c>
      <c r="F7" s="44"/>
      <c r="G7" s="48" t="s">
        <v>74</v>
      </c>
      <c r="H7" s="44" t="s">
        <v>75</v>
      </c>
      <c r="I7" s="84" t="s">
        <v>74</v>
      </c>
      <c r="J7" s="44" t="s">
        <v>75</v>
      </c>
      <c r="K7" s="51"/>
      <c r="L7" s="51"/>
      <c r="M7" s="51"/>
      <c r="N7" s="51"/>
      <c r="O7" s="51"/>
    </row>
    <row r="8" spans="1:15" ht="15" hidden="1" customHeight="1">
      <c r="B8" s="48"/>
      <c r="C8" s="42" t="s">
        <v>136</v>
      </c>
      <c r="D8" s="48"/>
      <c r="E8" s="42" t="s">
        <v>137</v>
      </c>
      <c r="F8" s="42"/>
      <c r="G8" s="48"/>
      <c r="H8" s="42" t="s">
        <v>138</v>
      </c>
      <c r="I8" s="42" t="s">
        <v>105</v>
      </c>
      <c r="J8" s="42" t="s">
        <v>139</v>
      </c>
      <c r="K8" s="49"/>
      <c r="L8" s="49"/>
      <c r="M8" s="49"/>
      <c r="N8" s="49"/>
      <c r="O8" s="49"/>
    </row>
    <row r="9" spans="1:15" ht="15" hidden="1" customHeight="1">
      <c r="B9" s="48">
        <v>1</v>
      </c>
      <c r="C9" s="45">
        <v>1</v>
      </c>
      <c r="D9" s="48">
        <v>1</v>
      </c>
      <c r="E9" s="45">
        <v>1</v>
      </c>
      <c r="F9" s="45"/>
      <c r="G9" s="48">
        <v>1</v>
      </c>
      <c r="H9" s="45">
        <v>1</v>
      </c>
      <c r="I9" s="45">
        <v>1</v>
      </c>
      <c r="J9" s="45">
        <v>1</v>
      </c>
      <c r="K9" s="49"/>
      <c r="L9" s="49"/>
      <c r="M9" s="49"/>
      <c r="N9" s="49"/>
      <c r="O9" s="49"/>
    </row>
    <row r="10" spans="1:15" ht="16.899999999999999" hidden="1" customHeight="1">
      <c r="B10" s="48" t="s">
        <v>164</v>
      </c>
      <c r="C10" s="44"/>
      <c r="D10" s="48" t="s">
        <v>164</v>
      </c>
      <c r="E10" s="44"/>
      <c r="F10" s="44"/>
      <c r="G10" s="48" t="s">
        <v>164</v>
      </c>
      <c r="H10" s="44"/>
      <c r="I10" s="44"/>
      <c r="J10" s="44"/>
      <c r="K10" s="51"/>
      <c r="L10" s="51"/>
      <c r="M10" s="51"/>
      <c r="N10" s="51"/>
      <c r="O10" s="51"/>
    </row>
    <row r="11" spans="1:15" ht="16.149999999999999" hidden="1" customHeight="1">
      <c r="B11" s="43" t="s">
        <v>163</v>
      </c>
      <c r="C11" s="44"/>
      <c r="D11" s="43" t="s">
        <v>165</v>
      </c>
      <c r="E11" s="44"/>
      <c r="F11" s="44"/>
      <c r="G11" s="43" t="s">
        <v>166</v>
      </c>
      <c r="H11" s="44"/>
      <c r="I11" s="44"/>
      <c r="J11" s="44"/>
      <c r="K11" s="170"/>
      <c r="L11" s="170"/>
      <c r="M11" s="170"/>
      <c r="N11" s="170"/>
      <c r="O11" s="170"/>
    </row>
    <row r="12" spans="1:15" ht="16.899999999999999" hidden="1" customHeight="1">
      <c r="B12" s="48">
        <v>1</v>
      </c>
      <c r="C12" s="45" t="s">
        <v>76</v>
      </c>
      <c r="D12" s="48">
        <v>1</v>
      </c>
      <c r="E12" s="45" t="s">
        <v>76</v>
      </c>
      <c r="F12" s="45"/>
      <c r="G12" s="48">
        <v>1</v>
      </c>
      <c r="H12" s="45" t="s">
        <v>76</v>
      </c>
      <c r="I12" s="45" t="s">
        <v>76</v>
      </c>
      <c r="J12" s="45" t="s">
        <v>76</v>
      </c>
    </row>
    <row r="13" spans="1:15" ht="18" hidden="1" customHeight="1">
      <c r="B13" s="48"/>
      <c r="C13" s="45"/>
      <c r="D13" s="48"/>
      <c r="E13" s="45"/>
      <c r="F13" s="45"/>
      <c r="G13" s="48"/>
      <c r="H13" s="45"/>
      <c r="I13" s="45"/>
      <c r="J13" s="45"/>
      <c r="K13" s="93"/>
      <c r="L13" s="93"/>
      <c r="M13" s="93"/>
      <c r="N13" s="93"/>
      <c r="O13" s="93"/>
    </row>
    <row r="14" spans="1:15" s="96" customFormat="1" ht="18" hidden="1" customHeight="1">
      <c r="A14" s="4"/>
      <c r="B14" s="48"/>
      <c r="C14" s="45"/>
      <c r="D14" s="48"/>
      <c r="E14" s="45"/>
      <c r="F14" s="45"/>
      <c r="G14" s="48"/>
      <c r="H14" s="45"/>
      <c r="I14" s="45"/>
      <c r="J14" s="45"/>
      <c r="K14" s="126"/>
      <c r="L14" s="126"/>
      <c r="M14" s="126"/>
      <c r="N14" s="126"/>
      <c r="O14" s="126"/>
    </row>
    <row r="15" spans="1:15" ht="13.35" customHeight="1">
      <c r="A15" s="184" t="s">
        <v>167</v>
      </c>
      <c r="B15" s="184"/>
      <c r="C15" s="184"/>
      <c r="D15" s="184"/>
      <c r="E15" s="184"/>
      <c r="F15" s="184"/>
      <c r="G15" s="184"/>
      <c r="H15" s="184"/>
      <c r="I15" s="184"/>
      <c r="J15" s="161"/>
      <c r="K15" s="170" t="s">
        <v>168</v>
      </c>
      <c r="L15" s="170"/>
      <c r="M15" s="170"/>
      <c r="N15" s="170" t="s">
        <v>169</v>
      </c>
      <c r="O15" s="170"/>
    </row>
    <row r="16" spans="1:15" ht="13.35" customHeight="1"/>
    <row r="17" spans="1:15" s="61" customFormat="1" ht="13.9" customHeight="1">
      <c r="A17" s="172" t="s">
        <v>140</v>
      </c>
      <c r="B17" s="175" t="s">
        <v>115</v>
      </c>
      <c r="C17" s="191"/>
      <c r="D17" s="175" t="s">
        <v>95</v>
      </c>
      <c r="E17" s="191"/>
      <c r="F17" s="177" t="s">
        <v>148</v>
      </c>
      <c r="G17" s="175" t="s">
        <v>96</v>
      </c>
      <c r="H17" s="191"/>
      <c r="I17" s="175" t="s">
        <v>97</v>
      </c>
      <c r="J17" s="185"/>
      <c r="K17" s="93"/>
      <c r="L17" s="93"/>
      <c r="M17" s="93"/>
      <c r="N17" s="93"/>
      <c r="O17" s="93"/>
    </row>
    <row r="18" spans="1:15" s="61" customFormat="1" ht="34.9" customHeight="1">
      <c r="A18" s="173"/>
      <c r="B18" s="186"/>
      <c r="C18" s="192"/>
      <c r="D18" s="186"/>
      <c r="E18" s="192"/>
      <c r="F18" s="189"/>
      <c r="G18" s="186"/>
      <c r="H18" s="192"/>
      <c r="I18" s="186"/>
      <c r="J18" s="187"/>
      <c r="K18" s="115"/>
      <c r="L18" s="115"/>
      <c r="M18" s="115"/>
      <c r="N18" s="115"/>
      <c r="O18" s="115"/>
    </row>
    <row r="19" spans="1:15" s="61" customFormat="1" ht="24" customHeight="1">
      <c r="A19" s="173"/>
      <c r="B19" s="57" t="s">
        <v>104</v>
      </c>
      <c r="C19" s="139" t="s">
        <v>170</v>
      </c>
      <c r="D19" s="40" t="s">
        <v>104</v>
      </c>
      <c r="E19" s="40" t="s">
        <v>94</v>
      </c>
      <c r="F19" s="190"/>
      <c r="G19" s="40" t="s">
        <v>104</v>
      </c>
      <c r="H19" s="40" t="s">
        <v>94</v>
      </c>
      <c r="I19" s="40" t="s">
        <v>104</v>
      </c>
      <c r="J19" s="40" t="s">
        <v>94</v>
      </c>
      <c r="K19" s="93"/>
      <c r="L19" s="93"/>
      <c r="M19" s="93"/>
      <c r="N19" s="93"/>
      <c r="O19" s="93"/>
    </row>
    <row r="20" spans="1:15" s="61" customFormat="1" ht="13.9" customHeight="1">
      <c r="A20" s="174"/>
      <c r="B20" s="57" t="s">
        <v>72</v>
      </c>
      <c r="C20" s="140" t="s">
        <v>72</v>
      </c>
      <c r="D20" s="57" t="s">
        <v>72</v>
      </c>
      <c r="E20" s="57" t="s">
        <v>72</v>
      </c>
      <c r="F20" s="57" t="s">
        <v>72</v>
      </c>
      <c r="G20" s="57" t="s">
        <v>72</v>
      </c>
      <c r="H20" s="57" t="s">
        <v>72</v>
      </c>
      <c r="I20" s="57" t="s">
        <v>72</v>
      </c>
      <c r="J20" s="40" t="s">
        <v>72</v>
      </c>
      <c r="K20" s="116"/>
      <c r="L20" s="116"/>
      <c r="M20" s="116"/>
      <c r="N20" s="116"/>
      <c r="O20" s="116"/>
    </row>
    <row r="21" spans="1:15" ht="7.15" customHeight="1">
      <c r="A21" s="58"/>
      <c r="B21" s="63"/>
      <c r="C21" s="97"/>
      <c r="D21" s="63"/>
      <c r="E21" s="63"/>
      <c r="F21" s="63"/>
      <c r="G21" s="63"/>
      <c r="H21" s="63"/>
      <c r="I21" s="66"/>
      <c r="J21" s="67"/>
      <c r="K21" s="117"/>
      <c r="L21" s="117"/>
      <c r="M21" s="117"/>
      <c r="N21" s="117"/>
      <c r="O21" s="117"/>
    </row>
    <row r="22" spans="1:15" ht="14.25" customHeight="1">
      <c r="A22" s="38" t="s">
        <v>88</v>
      </c>
      <c r="B22" s="81">
        <v>505</v>
      </c>
      <c r="C22" s="82">
        <v>6.4950097746681754</v>
      </c>
      <c r="D22" s="81">
        <v>859</v>
      </c>
      <c r="E22" s="82">
        <v>9.2697508282344305</v>
      </c>
      <c r="F22" s="82">
        <v>1.3361983277415868</v>
      </c>
      <c r="G22" s="81">
        <v>1165</v>
      </c>
      <c r="H22" s="82">
        <v>12.571897223391284</v>
      </c>
      <c r="I22" s="91">
        <v>-306</v>
      </c>
      <c r="J22" s="92">
        <v>-3.3021463951568517</v>
      </c>
      <c r="K22" s="137"/>
      <c r="L22" s="117"/>
      <c r="M22" s="117"/>
      <c r="N22" s="117"/>
      <c r="O22" s="117"/>
    </row>
    <row r="23" spans="1:15">
      <c r="A23" s="38" t="s">
        <v>89</v>
      </c>
      <c r="B23" s="81">
        <v>1092</v>
      </c>
      <c r="C23" s="82">
        <v>5.15921761315317</v>
      </c>
      <c r="D23" s="81">
        <v>2059</v>
      </c>
      <c r="E23" s="82">
        <v>8.2732960184511768</v>
      </c>
      <c r="F23" s="82">
        <v>1.0429105730553894</v>
      </c>
      <c r="G23" s="81">
        <v>2758</v>
      </c>
      <c r="H23" s="82">
        <v>11.081957464248834</v>
      </c>
      <c r="I23" s="91">
        <v>-699</v>
      </c>
      <c r="J23" s="92">
        <v>-2.808661445797656</v>
      </c>
      <c r="K23" s="137"/>
      <c r="L23" s="117"/>
      <c r="M23" s="117"/>
      <c r="N23" s="117"/>
      <c r="O23" s="117"/>
    </row>
    <row r="24" spans="1:15">
      <c r="A24" s="38" t="s">
        <v>90</v>
      </c>
      <c r="B24" s="81">
        <v>961</v>
      </c>
      <c r="C24" s="82">
        <v>5.1740104233966493</v>
      </c>
      <c r="D24" s="81">
        <v>1666</v>
      </c>
      <c r="E24" s="82">
        <v>7.6057778345903104</v>
      </c>
      <c r="F24" s="82">
        <v>1.1990950446333428</v>
      </c>
      <c r="G24" s="81">
        <v>3166</v>
      </c>
      <c r="H24" s="82">
        <v>14.45371706141232</v>
      </c>
      <c r="I24" s="91">
        <v>-1500</v>
      </c>
      <c r="J24" s="92">
        <v>-6.8479392268220085</v>
      </c>
      <c r="K24" s="137"/>
      <c r="L24" s="117"/>
      <c r="M24" s="117"/>
      <c r="N24" s="117"/>
      <c r="O24" s="117"/>
    </row>
    <row r="25" spans="1:15">
      <c r="A25" s="38" t="s">
        <v>91</v>
      </c>
      <c r="B25" s="81">
        <v>296</v>
      </c>
      <c r="C25" s="82">
        <v>4.4228614120283902</v>
      </c>
      <c r="D25" s="81">
        <v>686</v>
      </c>
      <c r="E25" s="82">
        <v>8.5552160628546492</v>
      </c>
      <c r="F25" s="82">
        <v>1.4728324501900729</v>
      </c>
      <c r="G25" s="81">
        <v>1213</v>
      </c>
      <c r="H25" s="82">
        <v>15.127517615514124</v>
      </c>
      <c r="I25" s="91">
        <v>-527</v>
      </c>
      <c r="J25" s="92">
        <v>-6.572301552659475</v>
      </c>
      <c r="K25" s="137"/>
      <c r="L25" s="117"/>
      <c r="M25" s="117"/>
      <c r="N25" s="117"/>
      <c r="O25" s="117"/>
    </row>
    <row r="26" spans="1:15" s="61" customFormat="1" ht="7.15" customHeight="1">
      <c r="A26" s="38"/>
      <c r="B26" s="37"/>
      <c r="C26" s="37"/>
      <c r="D26" s="37"/>
      <c r="E26" s="37"/>
      <c r="F26" s="82"/>
      <c r="G26" s="37"/>
      <c r="H26" s="37"/>
      <c r="I26" s="71"/>
      <c r="J26" s="72"/>
      <c r="K26" s="137"/>
      <c r="L26" s="117"/>
      <c r="M26" s="117"/>
      <c r="N26" s="117"/>
      <c r="O26" s="117"/>
    </row>
    <row r="27" spans="1:15">
      <c r="A27" s="38" t="s">
        <v>40</v>
      </c>
      <c r="B27" s="81">
        <v>681</v>
      </c>
      <c r="C27" s="82">
        <v>5.9637446361327608</v>
      </c>
      <c r="D27" s="81">
        <v>1021</v>
      </c>
      <c r="E27" s="82">
        <v>7.5265567293019693</v>
      </c>
      <c r="F27" s="82">
        <v>1.4658519104976246</v>
      </c>
      <c r="G27" s="81">
        <v>2072</v>
      </c>
      <c r="H27" s="82">
        <v>15.274265957995768</v>
      </c>
      <c r="I27" s="91">
        <v>-1051</v>
      </c>
      <c r="J27" s="92">
        <v>-7.7477092286937994</v>
      </c>
      <c r="K27" s="137"/>
      <c r="L27" s="117"/>
      <c r="M27" s="117"/>
      <c r="N27" s="117"/>
      <c r="O27" s="117"/>
    </row>
    <row r="28" spans="1:15">
      <c r="A28" s="38" t="s">
        <v>41</v>
      </c>
      <c r="B28" s="81">
        <v>916</v>
      </c>
      <c r="C28" s="82">
        <v>5.4352985853982725</v>
      </c>
      <c r="D28" s="81">
        <v>1549</v>
      </c>
      <c r="E28" s="82">
        <v>7.5621472787986495</v>
      </c>
      <c r="F28" s="82">
        <v>1.4333336648798947</v>
      </c>
      <c r="G28" s="81">
        <v>2563</v>
      </c>
      <c r="H28" s="82">
        <v>12.512448983577105</v>
      </c>
      <c r="I28" s="91">
        <v>-1014</v>
      </c>
      <c r="J28" s="92">
        <v>-4.9503017047784565</v>
      </c>
      <c r="K28" s="137"/>
      <c r="L28" s="117"/>
      <c r="M28" s="117"/>
      <c r="N28" s="117"/>
      <c r="O28" s="117"/>
    </row>
    <row r="29" spans="1:15">
      <c r="A29" s="38" t="s">
        <v>42</v>
      </c>
      <c r="B29" s="81">
        <v>1797</v>
      </c>
      <c r="C29" s="82">
        <v>12.53925057567511</v>
      </c>
      <c r="D29" s="81">
        <v>1183</v>
      </c>
      <c r="E29" s="82">
        <v>6.9585370014175894</v>
      </c>
      <c r="F29" s="82">
        <v>1.3250257933917273</v>
      </c>
      <c r="G29" s="81">
        <v>2354</v>
      </c>
      <c r="H29" s="82">
        <v>13.846488673995776</v>
      </c>
      <c r="I29" s="91">
        <v>-1171</v>
      </c>
      <c r="J29" s="92">
        <v>-6.887951672578188</v>
      </c>
      <c r="K29" s="137"/>
      <c r="L29" s="117"/>
      <c r="M29" s="117"/>
      <c r="N29" s="117"/>
      <c r="O29" s="117"/>
    </row>
    <row r="30" spans="1:15">
      <c r="A30" s="38" t="s">
        <v>43</v>
      </c>
      <c r="B30" s="81">
        <v>1735</v>
      </c>
      <c r="C30" s="82">
        <v>9.9276170858009323</v>
      </c>
      <c r="D30" s="81">
        <v>1259</v>
      </c>
      <c r="E30" s="82">
        <v>6.1632603108554642</v>
      </c>
      <c r="F30" s="82">
        <v>1.3021594958599931</v>
      </c>
      <c r="G30" s="81">
        <v>3171</v>
      </c>
      <c r="H30" s="82">
        <v>15.523191775792435</v>
      </c>
      <c r="I30" s="91">
        <v>-1912</v>
      </c>
      <c r="J30" s="92">
        <v>-9.359931464936972</v>
      </c>
      <c r="K30" s="137"/>
      <c r="L30" s="117"/>
      <c r="M30" s="117"/>
      <c r="N30" s="117"/>
      <c r="O30" s="117"/>
    </row>
    <row r="31" spans="1:15">
      <c r="A31" s="38" t="s">
        <v>44</v>
      </c>
      <c r="B31" s="81">
        <v>1981</v>
      </c>
      <c r="C31" s="82">
        <v>7.4048047127601127</v>
      </c>
      <c r="D31" s="81">
        <v>2502</v>
      </c>
      <c r="E31" s="82">
        <v>7.7217932337092376</v>
      </c>
      <c r="F31" s="82">
        <v>1.4179348247094075</v>
      </c>
      <c r="G31" s="81">
        <v>3945</v>
      </c>
      <c r="H31" s="82">
        <v>12.175249523174639</v>
      </c>
      <c r="I31" s="91">
        <v>-1443</v>
      </c>
      <c r="J31" s="92">
        <v>-4.4534562894654002</v>
      </c>
      <c r="K31" s="137"/>
      <c r="L31" s="117"/>
      <c r="M31" s="117"/>
      <c r="N31" s="117"/>
      <c r="O31" s="117"/>
    </row>
    <row r="32" spans="1:15">
      <c r="A32" s="38" t="s">
        <v>45</v>
      </c>
      <c r="B32" s="81">
        <v>752</v>
      </c>
      <c r="C32" s="82">
        <v>6.8288518992744347</v>
      </c>
      <c r="D32" s="81">
        <v>867</v>
      </c>
      <c r="E32" s="82">
        <v>6.5996802923041793</v>
      </c>
      <c r="F32" s="82">
        <v>1.3657530570595442</v>
      </c>
      <c r="G32" s="81">
        <v>1854</v>
      </c>
      <c r="H32" s="82">
        <v>14.112811144096826</v>
      </c>
      <c r="I32" s="91">
        <v>-987</v>
      </c>
      <c r="J32" s="92">
        <v>-7.5131308517926465</v>
      </c>
      <c r="K32" s="137"/>
      <c r="L32" s="117"/>
      <c r="M32" s="117"/>
      <c r="N32" s="117"/>
      <c r="O32" s="117"/>
    </row>
    <row r="33" spans="1:15">
      <c r="A33" s="38" t="s">
        <v>46</v>
      </c>
      <c r="B33" s="81">
        <v>1354</v>
      </c>
      <c r="C33" s="82">
        <v>5.8239314548215182</v>
      </c>
      <c r="D33" s="81">
        <v>2017</v>
      </c>
      <c r="E33" s="82">
        <v>7.2070720064031102</v>
      </c>
      <c r="F33" s="82">
        <v>1.4016460716366055</v>
      </c>
      <c r="G33" s="81">
        <v>3702</v>
      </c>
      <c r="H33" s="82">
        <v>13.227853528856873</v>
      </c>
      <c r="I33" s="91">
        <v>-1685</v>
      </c>
      <c r="J33" s="92">
        <v>-6.0207815224537633</v>
      </c>
      <c r="K33" s="137"/>
      <c r="L33" s="117"/>
      <c r="M33" s="117"/>
      <c r="N33" s="117"/>
      <c r="O33" s="117"/>
    </row>
    <row r="34" spans="1:15">
      <c r="A34" s="38" t="s">
        <v>47</v>
      </c>
      <c r="B34" s="81">
        <v>1195</v>
      </c>
      <c r="C34" s="82">
        <v>6.9935390233625165</v>
      </c>
      <c r="D34" s="81">
        <v>1562</v>
      </c>
      <c r="E34" s="82">
        <v>7.5683794849431889</v>
      </c>
      <c r="F34" s="82">
        <v>1.4408034971121422</v>
      </c>
      <c r="G34" s="81">
        <v>3098</v>
      </c>
      <c r="H34" s="82">
        <v>15.010780822249679</v>
      </c>
      <c r="I34" s="91">
        <v>-1536</v>
      </c>
      <c r="J34" s="92">
        <v>-7.4424013373064906</v>
      </c>
      <c r="K34" s="137"/>
      <c r="L34" s="117"/>
      <c r="M34" s="117"/>
      <c r="N34" s="117"/>
      <c r="O34" s="117"/>
    </row>
    <row r="35" spans="1:15">
      <c r="A35" s="38" t="s">
        <v>48</v>
      </c>
      <c r="B35" s="81">
        <v>1115</v>
      </c>
      <c r="C35" s="82">
        <v>4.6906485715607866</v>
      </c>
      <c r="D35" s="81">
        <v>2191</v>
      </c>
      <c r="E35" s="82">
        <v>7.629494210847044</v>
      </c>
      <c r="F35" s="82">
        <v>1.3777980420233393</v>
      </c>
      <c r="G35" s="81">
        <v>3452</v>
      </c>
      <c r="H35" s="82">
        <v>12.020544963872204</v>
      </c>
      <c r="I35" s="91">
        <v>-1261</v>
      </c>
      <c r="J35" s="92">
        <v>-4.3910507530251595</v>
      </c>
      <c r="K35" s="137"/>
      <c r="L35" s="117"/>
      <c r="M35" s="117"/>
      <c r="N35" s="117"/>
      <c r="O35" s="117"/>
    </row>
    <row r="36" spans="1:15">
      <c r="A36" s="38" t="s">
        <v>49</v>
      </c>
      <c r="B36" s="81">
        <v>714</v>
      </c>
      <c r="C36" s="82">
        <v>6.4204014099705056</v>
      </c>
      <c r="D36" s="81">
        <v>1016</v>
      </c>
      <c r="E36" s="82">
        <v>7.6349645304797402</v>
      </c>
      <c r="F36" s="82">
        <v>1.4420539971668505</v>
      </c>
      <c r="G36" s="81">
        <v>1802</v>
      </c>
      <c r="H36" s="82">
        <v>13.541541421185523</v>
      </c>
      <c r="I36" s="91">
        <v>-786</v>
      </c>
      <c r="J36" s="92">
        <v>-5.9065768907057841</v>
      </c>
      <c r="K36" s="137"/>
      <c r="L36" s="117"/>
      <c r="M36" s="117"/>
      <c r="N36" s="117"/>
      <c r="O36" s="117"/>
    </row>
    <row r="37" spans="1:15">
      <c r="A37" s="38" t="s">
        <v>129</v>
      </c>
      <c r="B37" s="81">
        <v>1018</v>
      </c>
      <c r="C37" s="82">
        <v>4.9840393239723477</v>
      </c>
      <c r="D37" s="81">
        <v>1753</v>
      </c>
      <c r="E37" s="82">
        <v>7.0609464810063356</v>
      </c>
      <c r="F37" s="82">
        <v>1.3941630605523501</v>
      </c>
      <c r="G37" s="81">
        <v>3306</v>
      </c>
      <c r="H37" s="82">
        <v>13.316308651572703</v>
      </c>
      <c r="I37" s="91">
        <v>-1553</v>
      </c>
      <c r="J37" s="92">
        <v>-6.2553621705663662</v>
      </c>
      <c r="K37" s="137"/>
      <c r="L37" s="117"/>
      <c r="M37" s="117"/>
      <c r="N37" s="117"/>
      <c r="O37" s="117"/>
    </row>
    <row r="38" spans="1:15" s="61" customFormat="1" ht="7.15" customHeight="1">
      <c r="A38" s="65"/>
      <c r="B38" s="37"/>
      <c r="C38" s="37"/>
      <c r="D38" s="37"/>
      <c r="E38" s="37"/>
      <c r="F38" s="82"/>
      <c r="G38" s="37"/>
      <c r="H38" s="37"/>
      <c r="I38" s="71"/>
      <c r="J38" s="72"/>
      <c r="K38" s="137"/>
      <c r="L38" s="117"/>
      <c r="M38" s="117"/>
      <c r="N38" s="117"/>
      <c r="O38" s="117"/>
    </row>
    <row r="39" spans="1:15">
      <c r="A39" s="54" t="s">
        <v>51</v>
      </c>
      <c r="B39" s="81">
        <v>0</v>
      </c>
      <c r="C39" s="82">
        <v>0</v>
      </c>
      <c r="D39" s="81">
        <v>178</v>
      </c>
      <c r="E39" s="82">
        <v>7.9227311167490102</v>
      </c>
      <c r="F39" s="82">
        <v>1.2748450090735246</v>
      </c>
      <c r="G39" s="81">
        <v>366</v>
      </c>
      <c r="H39" s="82">
        <v>16.290559487247965</v>
      </c>
      <c r="I39" s="91">
        <v>-188</v>
      </c>
      <c r="J39" s="92">
        <v>-8.3678283704989536</v>
      </c>
      <c r="K39" s="137"/>
      <c r="L39" s="117"/>
      <c r="M39" s="117"/>
      <c r="N39" s="117"/>
      <c r="O39" s="117"/>
    </row>
    <row r="40" spans="1:15">
      <c r="A40" s="54" t="s">
        <v>52</v>
      </c>
      <c r="B40" s="81">
        <v>0</v>
      </c>
      <c r="C40" s="82">
        <v>0</v>
      </c>
      <c r="D40" s="81">
        <v>279</v>
      </c>
      <c r="E40" s="82">
        <v>8.515703690138265</v>
      </c>
      <c r="F40" s="82">
        <v>1.4885862454892924</v>
      </c>
      <c r="G40" s="81">
        <v>401</v>
      </c>
      <c r="H40" s="82">
        <v>12.239416414858225</v>
      </c>
      <c r="I40" s="91">
        <v>-122</v>
      </c>
      <c r="J40" s="92">
        <v>-3.7237127247199586</v>
      </c>
      <c r="K40" s="137"/>
      <c r="L40" s="117"/>
      <c r="M40" s="117"/>
      <c r="N40" s="117"/>
      <c r="O40" s="117"/>
    </row>
    <row r="41" spans="1:15">
      <c r="A41" s="54" t="s">
        <v>53</v>
      </c>
      <c r="B41" s="81">
        <v>0</v>
      </c>
      <c r="C41" s="82">
        <v>0</v>
      </c>
      <c r="D41" s="81">
        <v>135</v>
      </c>
      <c r="E41" s="82">
        <v>5.6689342403628116</v>
      </c>
      <c r="F41" s="82">
        <v>1.044797391223786</v>
      </c>
      <c r="G41" s="81">
        <v>358</v>
      </c>
      <c r="H41" s="82">
        <v>15.033173763332494</v>
      </c>
      <c r="I41" s="91">
        <v>-223</v>
      </c>
      <c r="J41" s="92">
        <v>-9.3642395229696813</v>
      </c>
      <c r="K41" s="137"/>
      <c r="L41" s="117"/>
      <c r="M41" s="117"/>
      <c r="N41" s="117"/>
      <c r="O41" s="117"/>
    </row>
    <row r="42" spans="1:15">
      <c r="A42" s="54" t="s">
        <v>54</v>
      </c>
      <c r="B42" s="81">
        <v>0</v>
      </c>
      <c r="C42" s="82">
        <v>0</v>
      </c>
      <c r="D42" s="81">
        <v>108</v>
      </c>
      <c r="E42" s="82">
        <v>5.3547523427041499</v>
      </c>
      <c r="F42" s="82">
        <v>1.1152824288112662</v>
      </c>
      <c r="G42" s="81">
        <v>349</v>
      </c>
      <c r="H42" s="82">
        <v>17.303783033368042</v>
      </c>
      <c r="I42" s="91">
        <v>-241</v>
      </c>
      <c r="J42" s="92">
        <v>-11.949030690663889</v>
      </c>
      <c r="K42" s="137"/>
      <c r="L42" s="117"/>
      <c r="M42" s="117"/>
      <c r="N42" s="117"/>
      <c r="O42" s="117"/>
    </row>
    <row r="43" spans="1:15">
      <c r="A43" s="54" t="s">
        <v>55</v>
      </c>
      <c r="B43" s="81">
        <v>0</v>
      </c>
      <c r="C43" s="82">
        <v>0</v>
      </c>
      <c r="D43" s="81">
        <v>424</v>
      </c>
      <c r="E43" s="82">
        <v>8.3583031067654954</v>
      </c>
      <c r="F43" s="82">
        <v>1.3764550500574606</v>
      </c>
      <c r="G43" s="81">
        <v>616</v>
      </c>
      <c r="H43" s="82">
        <v>12.143195079640435</v>
      </c>
      <c r="I43" s="91">
        <v>-192</v>
      </c>
      <c r="J43" s="92">
        <v>-3.7848919728749411</v>
      </c>
      <c r="K43" s="137"/>
      <c r="L43" s="117"/>
      <c r="M43" s="117"/>
      <c r="N43" s="117"/>
      <c r="O43" s="117"/>
    </row>
    <row r="44" spans="1:15">
      <c r="A44" s="54" t="s">
        <v>56</v>
      </c>
      <c r="B44" s="81">
        <v>0</v>
      </c>
      <c r="C44" s="82">
        <v>0</v>
      </c>
      <c r="D44" s="81">
        <v>346</v>
      </c>
      <c r="E44" s="82">
        <v>7.7308070426311559</v>
      </c>
      <c r="F44" s="82">
        <v>1.3145758122832587</v>
      </c>
      <c r="G44" s="81">
        <v>555</v>
      </c>
      <c r="H44" s="82">
        <v>12.400571990347663</v>
      </c>
      <c r="I44" s="91">
        <v>-209</v>
      </c>
      <c r="J44" s="92">
        <v>-4.6697649477165077</v>
      </c>
      <c r="K44" s="137"/>
      <c r="L44" s="117"/>
      <c r="M44" s="117"/>
      <c r="N44" s="117"/>
      <c r="O44" s="117"/>
    </row>
    <row r="45" spans="1:15">
      <c r="A45" s="54" t="s">
        <v>57</v>
      </c>
      <c r="B45" s="81">
        <v>0</v>
      </c>
      <c r="C45" s="82">
        <v>0</v>
      </c>
      <c r="D45" s="81">
        <v>183</v>
      </c>
      <c r="E45" s="82">
        <v>8.1919512959398357</v>
      </c>
      <c r="F45" s="82">
        <v>1.6033583272285448</v>
      </c>
      <c r="G45" s="81">
        <v>275</v>
      </c>
      <c r="H45" s="82">
        <v>12.310309324499753</v>
      </c>
      <c r="I45" s="91">
        <v>-92</v>
      </c>
      <c r="J45" s="92">
        <v>-4.1183580285599177</v>
      </c>
      <c r="K45" s="137"/>
      <c r="L45" s="117"/>
      <c r="M45" s="117"/>
      <c r="N45" s="117"/>
      <c r="O45" s="117"/>
    </row>
    <row r="46" spans="1:15">
      <c r="A46" s="54" t="s">
        <v>58</v>
      </c>
      <c r="B46" s="81">
        <v>0</v>
      </c>
      <c r="C46" s="82">
        <v>0</v>
      </c>
      <c r="D46" s="81">
        <v>221</v>
      </c>
      <c r="E46" s="82">
        <v>6.3841465176069558</v>
      </c>
      <c r="F46" s="82">
        <v>1.1887763394729869</v>
      </c>
      <c r="G46" s="81">
        <v>479</v>
      </c>
      <c r="H46" s="82">
        <v>13.837132044949014</v>
      </c>
      <c r="I46" s="91">
        <v>-258</v>
      </c>
      <c r="J46" s="92">
        <v>-7.452985527342058</v>
      </c>
      <c r="K46" s="137"/>
      <c r="L46" s="117"/>
      <c r="M46" s="117"/>
      <c r="N46" s="117"/>
      <c r="O46" s="117"/>
    </row>
    <row r="47" spans="1:15">
      <c r="A47" s="54" t="s">
        <v>59</v>
      </c>
      <c r="B47" s="81">
        <v>0</v>
      </c>
      <c r="C47" s="82">
        <v>0</v>
      </c>
      <c r="D47" s="81">
        <v>113</v>
      </c>
      <c r="E47" s="82">
        <v>5.2266419981498613</v>
      </c>
      <c r="F47" s="82">
        <v>1.2654281387095621</v>
      </c>
      <c r="G47" s="81">
        <v>351</v>
      </c>
      <c r="H47" s="82">
        <v>16.234967622571691</v>
      </c>
      <c r="I47" s="91">
        <v>-238</v>
      </c>
      <c r="J47" s="92">
        <v>-11.008325624421831</v>
      </c>
      <c r="K47" s="137"/>
      <c r="L47" s="117"/>
      <c r="M47" s="117"/>
      <c r="N47" s="118"/>
      <c r="O47" s="117"/>
    </row>
    <row r="48" spans="1:15">
      <c r="A48" s="54" t="s">
        <v>60</v>
      </c>
      <c r="B48" s="81">
        <v>0</v>
      </c>
      <c r="C48" s="82">
        <v>0</v>
      </c>
      <c r="D48" s="81">
        <v>319</v>
      </c>
      <c r="E48" s="82">
        <v>10.443607791782616</v>
      </c>
      <c r="F48" s="82">
        <v>1.7739263517406085</v>
      </c>
      <c r="G48" s="81">
        <v>404</v>
      </c>
      <c r="H48" s="82">
        <v>13.226387297430021</v>
      </c>
      <c r="I48" s="91">
        <v>-85</v>
      </c>
      <c r="J48" s="92">
        <v>-2.7827795056474054</v>
      </c>
      <c r="K48" s="137"/>
      <c r="L48" s="117"/>
      <c r="M48" s="117"/>
      <c r="N48" s="117"/>
      <c r="O48" s="117"/>
    </row>
    <row r="49" spans="1:15">
      <c r="A49" s="54" t="s">
        <v>61</v>
      </c>
      <c r="B49" s="81">
        <v>0</v>
      </c>
      <c r="C49" s="82">
        <v>0</v>
      </c>
      <c r="D49" s="81">
        <v>192</v>
      </c>
      <c r="E49" s="82">
        <v>7.4119827053736875</v>
      </c>
      <c r="F49" s="82">
        <v>1.336770072122893</v>
      </c>
      <c r="G49" s="81">
        <v>450</v>
      </c>
      <c r="H49" s="82">
        <v>17.37183446571958</v>
      </c>
      <c r="I49" s="91">
        <v>-258</v>
      </c>
      <c r="J49" s="92">
        <v>-9.9598517603458934</v>
      </c>
      <c r="K49" s="137"/>
      <c r="L49" s="117"/>
      <c r="M49" s="117"/>
      <c r="N49" s="117"/>
      <c r="O49" s="117"/>
    </row>
    <row r="50" spans="1:15">
      <c r="A50" s="54" t="s">
        <v>62</v>
      </c>
      <c r="B50" s="81">
        <v>0</v>
      </c>
      <c r="C50" s="82">
        <v>0</v>
      </c>
      <c r="D50" s="81">
        <v>187</v>
      </c>
      <c r="E50" s="82">
        <v>6.5903083700440535</v>
      </c>
      <c r="F50" s="82">
        <v>1.4179479691192085</v>
      </c>
      <c r="G50" s="81">
        <v>318</v>
      </c>
      <c r="H50" s="82">
        <v>11.20704845814978</v>
      </c>
      <c r="I50" s="91">
        <v>-131</v>
      </c>
      <c r="J50" s="92">
        <v>-4.6167400881057272</v>
      </c>
      <c r="K50" s="137"/>
      <c r="L50" s="117"/>
      <c r="M50" s="117"/>
      <c r="N50" s="117"/>
      <c r="O50" s="117"/>
    </row>
    <row r="51" spans="1:15">
      <c r="A51" s="54" t="s">
        <v>63</v>
      </c>
      <c r="B51" s="81">
        <v>0</v>
      </c>
      <c r="C51" s="82">
        <v>0</v>
      </c>
      <c r="D51" s="81">
        <v>195</v>
      </c>
      <c r="E51" s="82">
        <v>8.3056478405315612</v>
      </c>
      <c r="F51" s="82">
        <v>1.3700294293250288</v>
      </c>
      <c r="G51" s="81">
        <v>270</v>
      </c>
      <c r="H51" s="82">
        <v>11.500127779197548</v>
      </c>
      <c r="I51" s="91">
        <v>-75</v>
      </c>
      <c r="J51" s="92">
        <v>-3.1944799386659852</v>
      </c>
      <c r="K51" s="137"/>
      <c r="L51" s="117"/>
      <c r="M51" s="117"/>
      <c r="N51" s="117"/>
      <c r="O51" s="117"/>
    </row>
    <row r="52" spans="1:15">
      <c r="A52" s="54" t="s">
        <v>64</v>
      </c>
      <c r="B52" s="81">
        <v>0</v>
      </c>
      <c r="C52" s="82">
        <v>0</v>
      </c>
      <c r="D52" s="81">
        <v>645</v>
      </c>
      <c r="E52" s="82">
        <v>7.7974830450077981</v>
      </c>
      <c r="F52" s="82">
        <v>1.2873982186211195</v>
      </c>
      <c r="G52" s="81">
        <v>980</v>
      </c>
      <c r="H52" s="82">
        <v>11.847338580011847</v>
      </c>
      <c r="I52" s="91">
        <v>-335</v>
      </c>
      <c r="J52" s="92">
        <v>-4.0498555350040499</v>
      </c>
      <c r="K52" s="137"/>
      <c r="L52" s="117"/>
      <c r="M52" s="117"/>
      <c r="N52" s="117"/>
      <c r="O52" s="117"/>
    </row>
    <row r="53" spans="1:15">
      <c r="A53" s="54" t="s">
        <v>65</v>
      </c>
      <c r="B53" s="81">
        <v>0</v>
      </c>
      <c r="C53" s="82">
        <v>0</v>
      </c>
      <c r="D53" s="81">
        <v>280</v>
      </c>
      <c r="E53" s="82">
        <v>8.6636343946285468</v>
      </c>
      <c r="F53" s="82">
        <v>1.514317489004178</v>
      </c>
      <c r="G53" s="81">
        <v>529</v>
      </c>
      <c r="H53" s="82">
        <v>16.368080695566078</v>
      </c>
      <c r="I53" s="91">
        <v>-249</v>
      </c>
      <c r="J53" s="92">
        <v>-7.7044463009375281</v>
      </c>
      <c r="K53" s="137"/>
      <c r="L53" s="117"/>
      <c r="M53" s="117"/>
      <c r="N53" s="117"/>
      <c r="O53" s="117"/>
    </row>
    <row r="54" spans="1:15">
      <c r="A54" s="54" t="s">
        <v>66</v>
      </c>
      <c r="B54" s="81">
        <v>0</v>
      </c>
      <c r="C54" s="82">
        <v>0</v>
      </c>
      <c r="D54" s="81">
        <v>220</v>
      </c>
      <c r="E54" s="82">
        <v>6.3581977399497118</v>
      </c>
      <c r="F54" s="82">
        <v>1.2576707068126225</v>
      </c>
      <c r="G54" s="81">
        <v>509</v>
      </c>
      <c r="H54" s="82">
        <v>14.710557498338199</v>
      </c>
      <c r="I54" s="91">
        <v>-289</v>
      </c>
      <c r="J54" s="92">
        <v>-8.3523597583884861</v>
      </c>
      <c r="K54" s="137"/>
      <c r="L54" s="117"/>
      <c r="M54" s="117"/>
      <c r="N54" s="117"/>
      <c r="O54" s="117"/>
    </row>
    <row r="55" spans="1:15">
      <c r="A55" s="54" t="s">
        <v>67</v>
      </c>
      <c r="B55" s="81">
        <v>0</v>
      </c>
      <c r="C55" s="82">
        <v>0</v>
      </c>
      <c r="D55" s="81">
        <v>205</v>
      </c>
      <c r="E55" s="82">
        <v>8.1660293180369674</v>
      </c>
      <c r="F55" s="82">
        <v>1.5067303240769747</v>
      </c>
      <c r="G55" s="81">
        <v>360</v>
      </c>
      <c r="H55" s="82">
        <v>14.340344168260037</v>
      </c>
      <c r="I55" s="91">
        <v>-155</v>
      </c>
      <c r="J55" s="92">
        <v>-6.1743148502230722</v>
      </c>
      <c r="K55" s="137"/>
      <c r="L55" s="117"/>
      <c r="M55" s="117"/>
      <c r="N55" s="117"/>
      <c r="O55" s="117"/>
    </row>
    <row r="56" spans="1:15">
      <c r="A56" s="54" t="s">
        <v>68</v>
      </c>
      <c r="B56" s="81">
        <v>0</v>
      </c>
      <c r="C56" s="82">
        <v>0</v>
      </c>
      <c r="D56" s="81">
        <v>209</v>
      </c>
      <c r="E56" s="82">
        <v>7.3130620385597815</v>
      </c>
      <c r="F56" s="82">
        <v>1.4578375477062278</v>
      </c>
      <c r="G56" s="81">
        <v>405</v>
      </c>
      <c r="H56" s="82">
        <v>14.171244620175653</v>
      </c>
      <c r="I56" s="91">
        <v>-196</v>
      </c>
      <c r="J56" s="92">
        <v>-6.8581825816158721</v>
      </c>
      <c r="K56" s="137"/>
      <c r="L56" s="117"/>
      <c r="M56" s="117"/>
      <c r="N56" s="117"/>
      <c r="O56" s="117"/>
    </row>
    <row r="57" spans="1:15" ht="7.15" customHeight="1">
      <c r="A57" s="59"/>
      <c r="B57" s="69"/>
      <c r="C57" s="69"/>
      <c r="D57" s="69"/>
      <c r="E57" s="69"/>
      <c r="F57" s="82"/>
      <c r="G57" s="69"/>
      <c r="H57" s="69"/>
      <c r="I57" s="73"/>
      <c r="J57" s="73"/>
      <c r="K57" s="137"/>
      <c r="L57" s="118"/>
      <c r="M57" s="118"/>
      <c r="N57" s="118"/>
      <c r="O57" s="118"/>
    </row>
    <row r="58" spans="1:15">
      <c r="A58" s="88" t="s">
        <v>69</v>
      </c>
      <c r="B58" s="85">
        <v>16112</v>
      </c>
      <c r="C58" s="78">
        <v>6.5045271702884566</v>
      </c>
      <c r="D58" s="85">
        <v>22190</v>
      </c>
      <c r="E58" s="78">
        <v>7.4822360117760081</v>
      </c>
      <c r="F58" s="78">
        <v>1.3299232937799115</v>
      </c>
      <c r="G58" s="85">
        <v>39621</v>
      </c>
      <c r="H58" s="78">
        <v>13.359786977132815</v>
      </c>
      <c r="I58" s="87">
        <v>-17431</v>
      </c>
      <c r="J58" s="79">
        <v>-5.877550965356809</v>
      </c>
      <c r="K58" s="137"/>
      <c r="L58" s="119"/>
      <c r="M58" s="119"/>
      <c r="N58" s="119"/>
      <c r="O58" s="119"/>
    </row>
    <row r="59" spans="1:15">
      <c r="A59" s="89" t="s">
        <v>158</v>
      </c>
      <c r="B59" s="86">
        <v>17688</v>
      </c>
      <c r="C59" s="80">
        <v>7.1706906532917554</v>
      </c>
      <c r="D59" s="86">
        <v>23953</v>
      </c>
      <c r="E59" s="80">
        <v>8.1106705448536704</v>
      </c>
      <c r="F59" s="80">
        <v>1.4510659135653106</v>
      </c>
      <c r="G59" s="86">
        <v>40697</v>
      </c>
      <c r="H59" s="80">
        <v>13.78031808808541</v>
      </c>
      <c r="I59" s="86">
        <v>-16744</v>
      </c>
      <c r="J59" s="80">
        <v>-5.6696475432317399</v>
      </c>
      <c r="K59" s="118"/>
      <c r="L59" s="118"/>
      <c r="M59" s="118"/>
      <c r="N59" s="118"/>
      <c r="O59" s="118"/>
    </row>
    <row r="60" spans="1:15" ht="7.15" customHeight="1">
      <c r="A60" s="102"/>
      <c r="B60" s="70"/>
      <c r="C60" s="70"/>
      <c r="D60" s="70"/>
      <c r="E60" s="70"/>
      <c r="F60" s="83"/>
      <c r="G60" s="70"/>
      <c r="H60" s="70"/>
      <c r="I60" s="71"/>
      <c r="J60" s="77"/>
      <c r="K60" s="118"/>
      <c r="L60" s="118"/>
      <c r="M60" s="118"/>
      <c r="N60" s="118"/>
      <c r="O60" s="118"/>
    </row>
    <row r="61" spans="1:15">
      <c r="A61" s="88" t="s">
        <v>50</v>
      </c>
      <c r="B61" s="85">
        <v>2854</v>
      </c>
      <c r="C61" s="78">
        <v>5.2649735367745674</v>
      </c>
      <c r="D61" s="85">
        <v>5270</v>
      </c>
      <c r="E61" s="78">
        <v>8.2244927579205616</v>
      </c>
      <c r="F61" s="78">
        <v>1.1706871826395078</v>
      </c>
      <c r="G61" s="85">
        <v>8302</v>
      </c>
      <c r="H61" s="78">
        <v>12.956307187145445</v>
      </c>
      <c r="I61" s="87">
        <v>-3032</v>
      </c>
      <c r="J61" s="79">
        <v>-4.7318144292248849</v>
      </c>
      <c r="K61" s="118"/>
      <c r="L61" s="118"/>
      <c r="M61" s="118"/>
      <c r="N61" s="118"/>
      <c r="O61" s="118"/>
    </row>
    <row r="62" spans="1:15">
      <c r="A62" s="88" t="s">
        <v>158</v>
      </c>
      <c r="B62" s="85">
        <v>2953</v>
      </c>
      <c r="C62" s="78">
        <v>5.4731504254526522</v>
      </c>
      <c r="D62" s="85">
        <v>5529</v>
      </c>
      <c r="E62" s="78">
        <v>8.6679919230431555</v>
      </c>
      <c r="F62" s="79">
        <v>1.2496405138815945</v>
      </c>
      <c r="G62" s="85">
        <v>8664</v>
      </c>
      <c r="H62" s="78">
        <v>13.5828327041501</v>
      </c>
      <c r="I62" s="87">
        <v>-3135</v>
      </c>
      <c r="J62" s="79">
        <v>-4.9148407811069443</v>
      </c>
      <c r="K62" s="119"/>
      <c r="L62" s="119"/>
      <c r="M62" s="119"/>
      <c r="N62" s="119"/>
      <c r="O62" s="119"/>
    </row>
    <row r="63" spans="1:15">
      <c r="A63" s="88" t="s">
        <v>70</v>
      </c>
      <c r="B63" s="85">
        <v>296</v>
      </c>
      <c r="C63" s="78">
        <v>4.4228614120283902</v>
      </c>
      <c r="D63" s="85">
        <v>686</v>
      </c>
      <c r="E63" s="78">
        <v>7.6057778345903104</v>
      </c>
      <c r="F63" s="78">
        <v>1.0429105730553894</v>
      </c>
      <c r="G63" s="85">
        <v>1165</v>
      </c>
      <c r="H63" s="78">
        <v>11.081957464248834</v>
      </c>
      <c r="I63" s="87">
        <v>-1500</v>
      </c>
      <c r="J63" s="79">
        <v>-6.8479392268220085</v>
      </c>
      <c r="K63" s="118"/>
      <c r="L63" s="118"/>
      <c r="M63" s="118"/>
      <c r="N63" s="118"/>
      <c r="O63" s="118"/>
    </row>
    <row r="64" spans="1:15">
      <c r="A64" s="89" t="s">
        <v>71</v>
      </c>
      <c r="B64" s="86">
        <v>1092</v>
      </c>
      <c r="C64" s="80">
        <v>6.4950097746681754</v>
      </c>
      <c r="D64" s="86">
        <v>2059</v>
      </c>
      <c r="E64" s="80">
        <v>9.2697508282344305</v>
      </c>
      <c r="F64" s="80">
        <v>1.4728324501900729</v>
      </c>
      <c r="G64" s="86">
        <v>3166</v>
      </c>
      <c r="H64" s="80">
        <v>15.127517615514124</v>
      </c>
      <c r="I64" s="86">
        <v>-306</v>
      </c>
      <c r="J64" s="80">
        <v>-2.808661445797656</v>
      </c>
      <c r="K64" s="118"/>
      <c r="L64" s="118"/>
      <c r="M64" s="118"/>
      <c r="N64" s="118"/>
      <c r="O64" s="118"/>
    </row>
    <row r="65" spans="1:15" ht="7.15" customHeight="1">
      <c r="A65" s="102"/>
      <c r="B65" s="70"/>
      <c r="C65" s="70"/>
      <c r="D65" s="70"/>
      <c r="E65" s="70"/>
      <c r="F65" s="83"/>
      <c r="G65" s="70"/>
      <c r="H65" s="70"/>
      <c r="I65" s="71"/>
      <c r="J65" s="77"/>
      <c r="K65" s="118"/>
      <c r="L65" s="118"/>
      <c r="M65" s="118"/>
      <c r="N65" s="118"/>
      <c r="O65" s="118"/>
    </row>
    <row r="66" spans="1:15">
      <c r="A66" s="88" t="s">
        <v>85</v>
      </c>
      <c r="B66" s="85">
        <v>13258</v>
      </c>
      <c r="C66" s="78">
        <v>6.8517822747731101</v>
      </c>
      <c r="D66" s="85">
        <v>16920</v>
      </c>
      <c r="E66" s="78">
        <v>7.2776635087112602</v>
      </c>
      <c r="F66" s="78">
        <v>1.399525800181264</v>
      </c>
      <c r="G66" s="85">
        <v>31319</v>
      </c>
      <c r="H66" s="78">
        <v>13.470989564381085</v>
      </c>
      <c r="I66" s="87">
        <v>-14399</v>
      </c>
      <c r="J66" s="79">
        <v>-6.1933260556698242</v>
      </c>
      <c r="K66" s="119"/>
      <c r="L66" s="119"/>
      <c r="M66" s="119"/>
      <c r="N66" s="119"/>
      <c r="O66" s="119"/>
    </row>
    <row r="67" spans="1:15">
      <c r="A67" s="88" t="s">
        <v>158</v>
      </c>
      <c r="B67" s="85">
        <v>14735</v>
      </c>
      <c r="C67" s="78">
        <v>7.6459462474671342</v>
      </c>
      <c r="D67" s="85">
        <v>18424</v>
      </c>
      <c r="E67" s="78">
        <v>7.9571358111709136</v>
      </c>
      <c r="F67" s="79">
        <v>1.5426549250031678</v>
      </c>
      <c r="G67" s="85">
        <v>32033</v>
      </c>
      <c r="H67" s="78">
        <v>13.834722722494456</v>
      </c>
      <c r="I67" s="87">
        <v>-13609</v>
      </c>
      <c r="J67" s="79">
        <v>-5.8775869113235437</v>
      </c>
      <c r="K67" s="118"/>
      <c r="L67" s="118"/>
      <c r="M67" s="118"/>
      <c r="N67" s="118"/>
      <c r="O67" s="118"/>
    </row>
    <row r="68" spans="1:15">
      <c r="A68" s="88" t="s">
        <v>70</v>
      </c>
      <c r="B68" s="85">
        <v>681</v>
      </c>
      <c r="C68" s="78">
        <v>4.6906485715607866</v>
      </c>
      <c r="D68" s="85">
        <v>867</v>
      </c>
      <c r="E68" s="78">
        <v>6.1632603108554642</v>
      </c>
      <c r="F68" s="78">
        <v>1.3021594958599931</v>
      </c>
      <c r="G68" s="85">
        <v>1802</v>
      </c>
      <c r="H68" s="78">
        <v>12.020544963872204</v>
      </c>
      <c r="I68" s="87">
        <v>-1912</v>
      </c>
      <c r="J68" s="79">
        <v>-9.359931464936972</v>
      </c>
      <c r="K68" s="118"/>
      <c r="L68" s="118"/>
      <c r="M68" s="118"/>
      <c r="N68" s="118"/>
      <c r="O68" s="118"/>
    </row>
    <row r="69" spans="1:15">
      <c r="A69" s="89" t="s">
        <v>71</v>
      </c>
      <c r="B69" s="86">
        <v>1981</v>
      </c>
      <c r="C69" s="80">
        <v>12.53925057567511</v>
      </c>
      <c r="D69" s="86">
        <v>2502</v>
      </c>
      <c r="E69" s="80">
        <v>7.7217932337092376</v>
      </c>
      <c r="F69" s="80">
        <v>1.4658519104976246</v>
      </c>
      <c r="G69" s="86">
        <v>3945</v>
      </c>
      <c r="H69" s="80">
        <v>15.523191775792435</v>
      </c>
      <c r="I69" s="86">
        <v>-786</v>
      </c>
      <c r="J69" s="80">
        <v>-4.3910507530251595</v>
      </c>
      <c r="K69" s="118"/>
      <c r="L69" s="118"/>
      <c r="M69" s="118"/>
      <c r="N69" s="118"/>
      <c r="O69" s="118"/>
    </row>
    <row r="70" spans="1:15" ht="7.15" customHeight="1">
      <c r="A70" s="102"/>
      <c r="B70" s="70"/>
      <c r="C70" s="70"/>
      <c r="D70" s="70"/>
      <c r="E70" s="70"/>
      <c r="F70" s="83"/>
      <c r="G70" s="70"/>
      <c r="H70" s="70"/>
      <c r="I70" s="71"/>
      <c r="J70" s="77"/>
      <c r="K70" s="119"/>
      <c r="L70" s="119"/>
      <c r="M70" s="119"/>
      <c r="N70" s="119"/>
      <c r="O70" s="119"/>
    </row>
    <row r="71" spans="1:15">
      <c r="A71" s="88" t="s">
        <v>141</v>
      </c>
      <c r="B71" s="81">
        <v>0</v>
      </c>
      <c r="C71" s="81">
        <v>0</v>
      </c>
      <c r="D71" s="85">
        <v>4439</v>
      </c>
      <c r="E71" s="78">
        <v>7.5893704361622643</v>
      </c>
      <c r="F71" s="78">
        <v>1.4</v>
      </c>
      <c r="G71" s="85">
        <v>7975</v>
      </c>
      <c r="H71" s="78">
        <v>13.634879303535495</v>
      </c>
      <c r="I71" s="87">
        <v>-3536</v>
      </c>
      <c r="J71" s="79">
        <v>-6.0455088673732291</v>
      </c>
    </row>
    <row r="72" spans="1:15">
      <c r="A72" s="88" t="s">
        <v>158</v>
      </c>
      <c r="B72" s="81">
        <v>0</v>
      </c>
      <c r="C72" s="81">
        <v>0</v>
      </c>
      <c r="D72" s="85">
        <v>4857</v>
      </c>
      <c r="E72" s="78">
        <v>8.3560571521965397</v>
      </c>
      <c r="F72" s="78">
        <v>1.5250246995916106</v>
      </c>
      <c r="G72" s="85">
        <v>8144</v>
      </c>
      <c r="H72" s="78">
        <v>14.011062270432083</v>
      </c>
      <c r="I72" s="87">
        <v>-3287</v>
      </c>
      <c r="J72" s="79">
        <v>-5.6550051182355423</v>
      </c>
    </row>
    <row r="73" spans="1:15">
      <c r="A73" s="88" t="s">
        <v>70</v>
      </c>
      <c r="B73" s="81">
        <v>0</v>
      </c>
      <c r="C73" s="81">
        <v>0</v>
      </c>
      <c r="D73" s="85">
        <v>108</v>
      </c>
      <c r="E73" s="78">
        <v>5.2266419981498613</v>
      </c>
      <c r="F73" s="78">
        <v>1.044797391223786</v>
      </c>
      <c r="G73" s="85">
        <v>270</v>
      </c>
      <c r="H73" s="78">
        <v>11.20704845814978</v>
      </c>
      <c r="I73" s="87">
        <v>-335</v>
      </c>
      <c r="J73" s="79">
        <v>-11.949030690663889</v>
      </c>
    </row>
    <row r="74" spans="1:15">
      <c r="A74" s="196" t="s">
        <v>71</v>
      </c>
      <c r="B74" s="197">
        <v>0</v>
      </c>
      <c r="C74" s="197">
        <v>0</v>
      </c>
      <c r="D74" s="198">
        <v>645</v>
      </c>
      <c r="E74" s="199">
        <v>10.443607791782616</v>
      </c>
      <c r="F74" s="199">
        <v>1.7739263517406085</v>
      </c>
      <c r="G74" s="198">
        <v>980</v>
      </c>
      <c r="H74" s="199">
        <v>17.37183446571958</v>
      </c>
      <c r="I74" s="198">
        <v>-75</v>
      </c>
      <c r="J74" s="199">
        <v>-2.7827795056474054</v>
      </c>
      <c r="N74" s="141"/>
    </row>
    <row r="75" spans="1:15">
      <c r="B75" s="194"/>
      <c r="C75" s="195"/>
    </row>
  </sheetData>
  <mergeCells count="11">
    <mergeCell ref="A17:A20"/>
    <mergeCell ref="I17:J18"/>
    <mergeCell ref="B17:C18"/>
    <mergeCell ref="D17:E18"/>
    <mergeCell ref="G17:H18"/>
    <mergeCell ref="F17:F19"/>
    <mergeCell ref="K11:M11"/>
    <mergeCell ref="N11:O11"/>
    <mergeCell ref="K15:M15"/>
    <mergeCell ref="N15:O15"/>
    <mergeCell ref="A15:J15"/>
  </mergeCells>
  <conditionalFormatting sqref="G21:J71 A21:E71 A73:E74 A72:C72 G73:J74">
    <cfRule type="expression" dxfId="7" priority="4">
      <formula>MOD(ROW(),2)=0</formula>
    </cfRule>
  </conditionalFormatting>
  <conditionalFormatting sqref="F21:F71 F73:F74">
    <cfRule type="expression" dxfId="6" priority="3">
      <formula>MOD(ROW(),2)=0</formula>
    </cfRule>
  </conditionalFormatting>
  <conditionalFormatting sqref="D72:E72 G72:J72">
    <cfRule type="expression" dxfId="5" priority="2">
      <formula>MOD(ROW(),2)=0</formula>
    </cfRule>
  </conditionalFormatting>
  <conditionalFormatting sqref="F7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Nord&amp;C&amp;8&amp;P&amp;R&amp;8SH.regional Band 1 - 2023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4AAC8"/>
  </sheetPr>
  <dimension ref="A1:I53"/>
  <sheetViews>
    <sheetView workbookViewId="0">
      <selection activeCell="A2" sqref="A2"/>
    </sheetView>
  </sheetViews>
  <sheetFormatPr baseColWidth="10" defaultRowHeight="12.75"/>
  <cols>
    <col min="1" max="1" width="25.7109375" style="60" customWidth="1"/>
  </cols>
  <sheetData>
    <row r="1" spans="1:8" ht="13.15" customHeight="1">
      <c r="A1" s="64"/>
      <c r="B1" t="s">
        <v>97</v>
      </c>
      <c r="G1" s="64" t="s">
        <v>120</v>
      </c>
      <c r="H1" s="96" t="s">
        <v>97</v>
      </c>
    </row>
    <row r="2" spans="1:8">
      <c r="A2" s="90" t="str">
        <f>IF('Tabelle 3_1'!$D$22="",G2,INDEX('Tabelle 3_1'!A$22:A$25,MATCH(B2,'Tabelle 3_1'!J$22:J$25,0)))</f>
        <v>LÜBECK</v>
      </c>
      <c r="B2" s="60">
        <f>IF('Tabelle 3_1'!$D$22="",H2,SMALL('Tabelle 3_1'!J$22:J$25,ROWS('Tabelle 3_1'!J$22:J22)))</f>
        <v>-6.8479392268220085</v>
      </c>
      <c r="G2" s="114" t="s">
        <v>119</v>
      </c>
      <c r="H2" s="114">
        <v>2</v>
      </c>
    </row>
    <row r="3" spans="1:8">
      <c r="A3" s="90" t="str">
        <f>IF('Tabelle 3_1'!$D$22="",G3,INDEX('Tabelle 3_1'!A$22:A$25,MATCH(B3,'Tabelle 3_1'!J$22:J$25,0)))</f>
        <v>NEUMÜNSTER</v>
      </c>
      <c r="B3" s="96">
        <f>IF('Tabelle 3_1'!$D$22="",H3,SMALL('Tabelle 3_1'!J$22:J$25,ROWS('Tabelle 3_1'!J$22:J23)))</f>
        <v>-6.572301552659475</v>
      </c>
      <c r="G3" s="114" t="s">
        <v>119</v>
      </c>
      <c r="H3" s="114">
        <v>1</v>
      </c>
    </row>
    <row r="4" spans="1:8">
      <c r="A4" s="90" t="str">
        <f>IF('Tabelle 3_1'!$D$22="",G4,INDEX('Tabelle 3_1'!A$22:A$25,MATCH(B4,'Tabelle 3_1'!J$22:J$25,0)))</f>
        <v>FLENSBURG</v>
      </c>
      <c r="B4" s="96">
        <f>IF('Tabelle 3_1'!$D$22="",H4,SMALL('Tabelle 3_1'!J$22:J$25,ROWS('Tabelle 3_1'!J$22:J24)))</f>
        <v>-3.3021463951568517</v>
      </c>
      <c r="G4" s="114" t="s">
        <v>119</v>
      </c>
      <c r="H4" s="114">
        <v>-1</v>
      </c>
    </row>
    <row r="5" spans="1:8">
      <c r="A5" s="90" t="str">
        <f>IF('Tabelle 3_1'!$D$22="",G5,INDEX('Tabelle 3_1'!A$22:A$25,MATCH(B5,'Tabelle 3_1'!J$22:J$25,0)))</f>
        <v>KIEL</v>
      </c>
      <c r="B5" s="96">
        <f>IF('Tabelle 3_1'!$D$22="",H5,SMALL('Tabelle 3_1'!J$22:J$25,ROWS('Tabelle 3_1'!J$22:J25)))</f>
        <v>-2.808661445797656</v>
      </c>
      <c r="G5" s="114" t="s">
        <v>119</v>
      </c>
      <c r="H5" s="114">
        <v>-2</v>
      </c>
    </row>
    <row r="6" spans="1:8">
      <c r="B6" s="60" t="s">
        <v>97</v>
      </c>
    </row>
    <row r="7" spans="1:8">
      <c r="A7" s="90" t="str">
        <f>IF('Tabelle 3_1'!$D$22="",G7,INDEX('Tabelle 3_1'!A$27:A$37,MATCH(B7,'Tabelle 3_1'!J$27:J$37,0)))</f>
        <v>Ostholstein</v>
      </c>
      <c r="B7" s="60">
        <f>IF('Tabelle 3_1'!$D$22="",H7,SMALL('Tabelle 3_1'!J$27:J$37,ROWS('Tabelle 3_1'!J$27:J27)))</f>
        <v>-9.359931464936972</v>
      </c>
      <c r="G7" s="114" t="s">
        <v>126</v>
      </c>
      <c r="H7" s="114">
        <v>5</v>
      </c>
    </row>
    <row r="8" spans="1:8">
      <c r="A8" s="90" t="str">
        <f>IF('Tabelle 3_1'!$D$22="",G8,INDEX('Tabelle 3_1'!A$27:A$37,MATCH(B8,'Tabelle 3_1'!J$27:J$37,0)))</f>
        <v>Dithmarschen</v>
      </c>
      <c r="B8" s="96">
        <f>IF('Tabelle 3_1'!$D$22="",H8,SMALL('Tabelle 3_1'!J$27:J$37,ROWS('Tabelle 3_1'!J$27:J28)))</f>
        <v>-7.7477092286937994</v>
      </c>
      <c r="G8" s="114" t="s">
        <v>126</v>
      </c>
      <c r="H8" s="114">
        <v>4</v>
      </c>
    </row>
    <row r="9" spans="1:8">
      <c r="A9" s="90" t="str">
        <f>IF('Tabelle 3_1'!$D$22="",G9,INDEX('Tabelle 3_1'!A$27:A$37,MATCH(B9,'Tabelle 3_1'!J$27:J$37,0)))</f>
        <v>Plön</v>
      </c>
      <c r="B9" s="96">
        <f>IF('Tabelle 3_1'!$D$22="",H9,SMALL('Tabelle 3_1'!J$27:J$37,ROWS('Tabelle 3_1'!J$27:J29)))</f>
        <v>-7.5131308517926465</v>
      </c>
      <c r="G9" s="114" t="s">
        <v>126</v>
      </c>
      <c r="H9" s="114">
        <v>3</v>
      </c>
    </row>
    <row r="10" spans="1:8">
      <c r="A10" s="90" t="str">
        <f>IF('Tabelle 3_1'!$D$22="",G10,INDEX('Tabelle 3_1'!A$27:A$37,MATCH(B10,'Tabelle 3_1'!J$27:J$37,0)))</f>
        <v>Schleswig-Flensburg</v>
      </c>
      <c r="B10" s="96">
        <f>IF('Tabelle 3_1'!$D$22="",H10,SMALL('Tabelle 3_1'!J$27:J$37,ROWS('Tabelle 3_1'!J$27:J30)))</f>
        <v>-7.4424013373064906</v>
      </c>
      <c r="G10" s="114" t="s">
        <v>126</v>
      </c>
      <c r="H10" s="114">
        <v>2</v>
      </c>
    </row>
    <row r="11" spans="1:8">
      <c r="A11" s="90" t="str">
        <f>IF('Tabelle 3_1'!$D$22="",G11,INDEX('Tabelle 3_1'!A$27:A$37,MATCH(B11,'Tabelle 3_1'!J$27:J$37,0)))</f>
        <v>Nordfriesland</v>
      </c>
      <c r="B11" s="96">
        <f>IF('Tabelle 3_1'!$D$22="",H11,SMALL('Tabelle 3_1'!J$27:J$37,ROWS('Tabelle 3_1'!J$27:J31)))</f>
        <v>-6.887951672578188</v>
      </c>
      <c r="G11" s="114" t="s">
        <v>126</v>
      </c>
      <c r="H11" s="114">
        <v>1</v>
      </c>
    </row>
    <row r="12" spans="1:8">
      <c r="A12" s="90" t="str">
        <f>IF('Tabelle 3_1'!$D$22="",G12,INDEX('Tabelle 3_1'!A$27:A$37,MATCH(B12,'Tabelle 3_1'!J$27:J$37,0)))</f>
        <v>Stormarn</v>
      </c>
      <c r="B12" s="96">
        <f>IF('Tabelle 3_1'!$D$22="",H12,SMALL('Tabelle 3_1'!J$27:J$37,ROWS('Tabelle 3_1'!J$27:J32)))</f>
        <v>-6.2553621705663662</v>
      </c>
      <c r="G12" s="114" t="s">
        <v>126</v>
      </c>
      <c r="H12" s="114">
        <v>0</v>
      </c>
    </row>
    <row r="13" spans="1:8">
      <c r="A13" s="90" t="str">
        <f>IF('Tabelle 3_1'!$D$22="",G13,INDEX('Tabelle 3_1'!A$27:A$37,MATCH(B13,'Tabelle 3_1'!J$27:J$37,0)))</f>
        <v>Rendsburg-Eckernförde</v>
      </c>
      <c r="B13" s="96">
        <f>IF('Tabelle 3_1'!$D$22="",H13,SMALL('Tabelle 3_1'!J$27:J$37,ROWS('Tabelle 3_1'!J$27:J33)))</f>
        <v>-6.0207815224537633</v>
      </c>
      <c r="G13" s="114" t="s">
        <v>126</v>
      </c>
      <c r="H13" s="114">
        <v>-1</v>
      </c>
    </row>
    <row r="14" spans="1:8">
      <c r="A14" s="90" t="str">
        <f>IF('Tabelle 3_1'!$D$22="",G14,INDEX('Tabelle 3_1'!A$27:A$37,MATCH(B14,'Tabelle 3_1'!J$27:J$37,0)))</f>
        <v>Steinburg</v>
      </c>
      <c r="B14" s="96">
        <f>IF('Tabelle 3_1'!$D$22="",H14,SMALL('Tabelle 3_1'!J$27:J$37,ROWS('Tabelle 3_1'!J$27:J34)))</f>
        <v>-5.9065768907057841</v>
      </c>
      <c r="G14" s="114" t="s">
        <v>126</v>
      </c>
      <c r="H14" s="114">
        <v>-2</v>
      </c>
    </row>
    <row r="15" spans="1:8">
      <c r="A15" s="90" t="str">
        <f>IF('Tabelle 3_1'!$D$22="",G15,INDEX('Tabelle 3_1'!A$27:A$37,MATCH(B15,'Tabelle 3_1'!J$27:J$37,0)))</f>
        <v>Herzogtum Lauenburg</v>
      </c>
      <c r="B15" s="96">
        <f>IF('Tabelle 3_1'!$D$22="",H15,SMALL('Tabelle 3_1'!J$27:J$37,ROWS('Tabelle 3_1'!J$27:J35)))</f>
        <v>-4.9503017047784565</v>
      </c>
      <c r="G15" s="114" t="s">
        <v>126</v>
      </c>
      <c r="H15" s="114">
        <v>-3</v>
      </c>
    </row>
    <row r="16" spans="1:8">
      <c r="A16" s="90" t="str">
        <f>IF('Tabelle 3_1'!$D$22="",G16,INDEX('Tabelle 3_1'!A$27:A$37,MATCH(B16,'Tabelle 3_1'!J$27:J$37,0)))</f>
        <v>Pinneberg</v>
      </c>
      <c r="B16" s="96">
        <f>IF('Tabelle 3_1'!$D$22="",H16,SMALL('Tabelle 3_1'!J$27:J$37,ROWS('Tabelle 3_1'!J$27:J36)))</f>
        <v>-4.4534562894654002</v>
      </c>
      <c r="G16" s="114" t="s">
        <v>126</v>
      </c>
      <c r="H16" s="114">
        <v>-4</v>
      </c>
    </row>
    <row r="17" spans="1:8">
      <c r="A17" s="90" t="str">
        <f>IF('Tabelle 3_1'!$D$22="",G17,INDEX('Tabelle 3_1'!A$27:A$37,MATCH(B17,'Tabelle 3_1'!J$27:J$37,0)))</f>
        <v>Segeberg</v>
      </c>
      <c r="B17" s="96">
        <f>IF('Tabelle 3_1'!$D$22="",H17,SMALL('Tabelle 3_1'!J$27:J$37,ROWS('Tabelle 3_1'!J$27:J37)))</f>
        <v>-4.3910507530251595</v>
      </c>
      <c r="G17" s="114" t="s">
        <v>126</v>
      </c>
      <c r="H17" s="114">
        <v>-5</v>
      </c>
    </row>
    <row r="18" spans="1:8">
      <c r="B18" s="60" t="s">
        <v>97</v>
      </c>
    </row>
    <row r="19" spans="1:8">
      <c r="A19" s="90" t="str">
        <f>IF('Tabelle 3_1'!$D$22="",G19,INDEX('Tabelle 3_1'!A$39:A$56,MATCH(B19,'Tabelle 3_1'!J$39:J$56,0)))</f>
        <v>Bad Schwartau, Stadt</v>
      </c>
      <c r="B19" s="60">
        <f>IF('Tabelle 3_1'!$D$22="",H19,SMALL('Tabelle 3_1'!J$39:J$56,ROWS('Tabelle 3_1'!J$39:J39)))</f>
        <v>-11.949030690663889</v>
      </c>
      <c r="G19" s="114" t="s">
        <v>126</v>
      </c>
      <c r="H19" s="114">
        <v>9</v>
      </c>
    </row>
    <row r="20" spans="1:8">
      <c r="A20" s="90" t="str">
        <f>IF('Tabelle 3_1'!$D$22="",G20,INDEX('Tabelle 3_1'!A$39:A$56,MATCH(B20,'Tabelle 3_1'!J$39:J$56,0)))</f>
        <v>Eckernförde, Stadt</v>
      </c>
      <c r="B20" s="96">
        <f>IF('Tabelle 3_1'!$D$22="",H20,SMALL('Tabelle 3_1'!J$39:J$56,ROWS('Tabelle 3_1'!J$39:J40)))</f>
        <v>-11.008325624421831</v>
      </c>
      <c r="G20" s="114" t="s">
        <v>126</v>
      </c>
      <c r="H20" s="114">
        <v>8</v>
      </c>
    </row>
    <row r="21" spans="1:8">
      <c r="A21" s="90" t="str">
        <f>IF('Tabelle 3_1'!$D$22="",G21,INDEX('Tabelle 3_1'!A$39:A$56,MATCH(B21,'Tabelle 3_1'!J$39:J$56,0)))</f>
        <v>Schleswig, Stadt</v>
      </c>
      <c r="B21" s="96">
        <f>IF('Tabelle 3_1'!$D$22="",H21,SMALL('Tabelle 3_1'!J$39:J$56,ROWS('Tabelle 3_1'!J$39:J41)))</f>
        <v>-9.9598517603458934</v>
      </c>
      <c r="G21" s="114" t="s">
        <v>126</v>
      </c>
      <c r="H21" s="114">
        <v>7</v>
      </c>
    </row>
    <row r="22" spans="1:8">
      <c r="A22" s="90" t="str">
        <f>IF('Tabelle 3_1'!$D$22="",G22,INDEX('Tabelle 3_1'!A$39:A$56,MATCH(B22,'Tabelle 3_1'!J$39:J$56,0)))</f>
        <v>Husum, Stadt</v>
      </c>
      <c r="B22" s="96">
        <f>IF('Tabelle 3_1'!$D$22="",H22,SMALL('Tabelle 3_1'!J$39:J$56,ROWS('Tabelle 3_1'!J$39:J42)))</f>
        <v>-9.3642395229696813</v>
      </c>
      <c r="G22" s="114" t="s">
        <v>126</v>
      </c>
      <c r="H22" s="114">
        <v>6</v>
      </c>
    </row>
    <row r="23" spans="1:8">
      <c r="A23" s="90" t="str">
        <f>IF('Tabelle 3_1'!$D$22="",G23,INDEX('Tabelle 3_1'!A$39:A$56,MATCH(B23,'Tabelle 3_1'!J$39:J$56,0)))</f>
        <v>Heide, Stadt</v>
      </c>
      <c r="B23" s="96">
        <f>IF('Tabelle 3_1'!$D$22="",H23,SMALL('Tabelle 3_1'!J$39:J$56,ROWS('Tabelle 3_1'!J$39:J43)))</f>
        <v>-8.3678283704989536</v>
      </c>
      <c r="G23" s="114" t="s">
        <v>126</v>
      </c>
      <c r="H23" s="114">
        <v>5</v>
      </c>
    </row>
    <row r="24" spans="1:8">
      <c r="A24" s="90" t="str">
        <f>IF('Tabelle 3_1'!$D$22="",G24,INDEX('Tabelle 3_1'!A$39:A$56,MATCH(B24,'Tabelle 3_1'!J$39:J$56,0)))</f>
        <v>Ahrensburg, Stadt</v>
      </c>
      <c r="B24" s="96">
        <f>IF('Tabelle 3_1'!$D$22="",H24,SMALL('Tabelle 3_1'!J$39:J$56,ROWS('Tabelle 3_1'!J$39:J44)))</f>
        <v>-8.3523597583884861</v>
      </c>
      <c r="G24" s="114" t="s">
        <v>126</v>
      </c>
      <c r="H24" s="114">
        <v>4</v>
      </c>
    </row>
    <row r="25" spans="1:8">
      <c r="A25" s="90" t="str">
        <f>IF('Tabelle 3_1'!$D$22="",G25,INDEX('Tabelle 3_1'!A$39:A$56,MATCH(B25,'Tabelle 3_1'!J$39:J$56,0)))</f>
        <v>Itzehoe, Stadt</v>
      </c>
      <c r="B25" s="96">
        <f>IF('Tabelle 3_1'!$D$22="",H25,SMALL('Tabelle 3_1'!J$39:J$56,ROWS('Tabelle 3_1'!J$39:J45)))</f>
        <v>-7.7044463009375281</v>
      </c>
      <c r="G25" s="114" t="s">
        <v>126</v>
      </c>
      <c r="H25" s="114">
        <v>3</v>
      </c>
    </row>
    <row r="26" spans="1:8">
      <c r="A26" s="90" t="str">
        <f>IF('Tabelle 3_1'!$D$22="",G26,INDEX('Tabelle 3_1'!A$39:A$56,MATCH(B26,'Tabelle 3_1'!J$39:J$56,0)))</f>
        <v>Wedel, Stadt</v>
      </c>
      <c r="B26" s="96">
        <f>IF('Tabelle 3_1'!$D$22="",H26,SMALL('Tabelle 3_1'!J$39:J$56,ROWS('Tabelle 3_1'!J$39:J46)))</f>
        <v>-7.452985527342058</v>
      </c>
      <c r="G26" s="114" t="s">
        <v>126</v>
      </c>
      <c r="H26" s="114">
        <v>2</v>
      </c>
    </row>
    <row r="27" spans="1:8">
      <c r="A27" s="90" t="str">
        <f>IF('Tabelle 3_1'!$D$22="",G27,INDEX('Tabelle 3_1'!A$39:A$56,MATCH(B27,'Tabelle 3_1'!J$39:J$56,0)))</f>
        <v>Reinbek, Stadt</v>
      </c>
      <c r="B27" s="96">
        <f>IF('Tabelle 3_1'!$D$22="",H27,SMALL('Tabelle 3_1'!J$39:J$56,ROWS('Tabelle 3_1'!J$39:J47)))</f>
        <v>-6.8581825816158721</v>
      </c>
      <c r="G27" s="114" t="s">
        <v>126</v>
      </c>
      <c r="H27" s="114">
        <v>1</v>
      </c>
    </row>
    <row r="28" spans="1:8">
      <c r="A28" s="90" t="str">
        <f>IF('Tabelle 3_1'!$D$22="",G28,INDEX('Tabelle 3_1'!A$39:A$56,MATCH(B28,'Tabelle 3_1'!J$39:J$56,0)))</f>
        <v>Bad Oldesloe, Stadt</v>
      </c>
      <c r="B28" s="96">
        <f>IF('Tabelle 3_1'!$D$22="",H28,SMALL('Tabelle 3_1'!J$39:J$56,ROWS('Tabelle 3_1'!J$39:J48)))</f>
        <v>-6.1743148502230722</v>
      </c>
      <c r="G28" s="114" t="s">
        <v>126</v>
      </c>
      <c r="H28" s="114">
        <v>-1</v>
      </c>
    </row>
    <row r="29" spans="1:8">
      <c r="A29" s="90" t="str">
        <f>IF('Tabelle 3_1'!$D$22="",G29,INDEX('Tabelle 3_1'!A$39:A$56,MATCH(B29,'Tabelle 3_1'!J$39:J$56,0)))</f>
        <v>Pinneberg, Stadt</v>
      </c>
      <c r="B29" s="96">
        <f>IF('Tabelle 3_1'!$D$22="",H29,SMALL('Tabelle 3_1'!J$39:J$56,ROWS('Tabelle 3_1'!J$39:J49)))</f>
        <v>-4.6697649477165077</v>
      </c>
      <c r="G29" s="114" t="s">
        <v>126</v>
      </c>
      <c r="H29" s="114">
        <v>-2</v>
      </c>
    </row>
    <row r="30" spans="1:8">
      <c r="A30" s="90" t="str">
        <f>IF('Tabelle 3_1'!$D$22="",G30,INDEX('Tabelle 3_1'!A$39:A$56,MATCH(B30,'Tabelle 3_1'!J$39:J$56,0)))</f>
        <v>Henstedt-Ulzburg</v>
      </c>
      <c r="B30" s="96">
        <f>IF('Tabelle 3_1'!$D$22="",H30,SMALL('Tabelle 3_1'!J$39:J$56,ROWS('Tabelle 3_1'!J$39:J50)))</f>
        <v>-4.6167400881057272</v>
      </c>
      <c r="G30" s="114" t="s">
        <v>126</v>
      </c>
      <c r="H30" s="114">
        <v>-3</v>
      </c>
    </row>
    <row r="31" spans="1:8">
      <c r="A31" s="90" t="str">
        <f>IF('Tabelle 3_1'!$D$22="",G31,INDEX('Tabelle 3_1'!A$39:A$56,MATCH(B31,'Tabelle 3_1'!J$39:J$56,0)))</f>
        <v>Quickborn, Stadt</v>
      </c>
      <c r="B31" s="96">
        <f>IF('Tabelle 3_1'!$D$22="",H31,SMALL('Tabelle 3_1'!J$39:J$56,ROWS('Tabelle 3_1'!J$39:J51)))</f>
        <v>-4.1183580285599177</v>
      </c>
      <c r="G31" s="114" t="s">
        <v>126</v>
      </c>
      <c r="H31" s="114">
        <v>-4</v>
      </c>
    </row>
    <row r="32" spans="1:8">
      <c r="A32" s="90" t="str">
        <f>IF('Tabelle 3_1'!$D$22="",G32,INDEX('Tabelle 3_1'!A$39:A$56,MATCH(B32,'Tabelle 3_1'!J$39:J$56,0)))</f>
        <v>Norderstedt, Stadt</v>
      </c>
      <c r="B32" s="96">
        <f>IF('Tabelle 3_1'!$D$22="",H32,SMALL('Tabelle 3_1'!J$39:J$56,ROWS('Tabelle 3_1'!J$39:J52)))</f>
        <v>-4.0498555350040499</v>
      </c>
      <c r="G32" s="114" t="s">
        <v>126</v>
      </c>
      <c r="H32" s="114">
        <v>-5</v>
      </c>
    </row>
    <row r="33" spans="1:9">
      <c r="A33" s="90" t="str">
        <f>IF('Tabelle 3_1'!$D$22="",G33,INDEX('Tabelle 3_1'!A$39:A$56,MATCH(B33,'Tabelle 3_1'!J$39:J$56,0)))</f>
        <v>Elmshorn, Stadt</v>
      </c>
      <c r="B33" s="96">
        <f>IF('Tabelle 3_1'!$D$22="",H33,SMALL('Tabelle 3_1'!J$39:J$56,ROWS('Tabelle 3_1'!J$39:J53)))</f>
        <v>-3.7848919728749411</v>
      </c>
      <c r="G33" s="114" t="s">
        <v>126</v>
      </c>
      <c r="H33" s="114">
        <v>-6</v>
      </c>
    </row>
    <row r="34" spans="1:9">
      <c r="A34" s="90" t="str">
        <f>IF('Tabelle 3_1'!$D$22="",G34,INDEX('Tabelle 3_1'!A$39:A$56,MATCH(B34,'Tabelle 3_1'!J$39:J$56,0)))</f>
        <v>Geesthacht, Stadt</v>
      </c>
      <c r="B34" s="96">
        <f>IF('Tabelle 3_1'!$D$22="",H34,SMALL('Tabelle 3_1'!J$39:J$56,ROWS('Tabelle 3_1'!J$39:J54)))</f>
        <v>-3.7237127247199586</v>
      </c>
      <c r="G34" s="114" t="s">
        <v>126</v>
      </c>
      <c r="H34" s="114">
        <v>-7</v>
      </c>
    </row>
    <row r="35" spans="1:9">
      <c r="A35" s="90" t="str">
        <f>IF('Tabelle 3_1'!$D$22="",G35,INDEX('Tabelle 3_1'!A$39:A$56,MATCH(B35,'Tabelle 3_1'!J$39:J$56,0)))</f>
        <v>Kaltenkirchen, Stadt</v>
      </c>
      <c r="B35" s="96">
        <f>IF('Tabelle 3_1'!$D$22="",H35,SMALL('Tabelle 3_1'!J$39:J$56,ROWS('Tabelle 3_1'!J$39:J55)))</f>
        <v>-3.1944799386659852</v>
      </c>
      <c r="G35" s="114" t="s">
        <v>126</v>
      </c>
      <c r="H35" s="114">
        <v>-8</v>
      </c>
    </row>
    <row r="36" spans="1:9">
      <c r="A36" s="90" t="str">
        <f>IF('Tabelle 3_1'!$D$22="",G36,INDEX('Tabelle 3_1'!A$39:A$56,MATCH(B36,'Tabelle 3_1'!J$39:J$56,0)))</f>
        <v>Rendsburg, Stadt</v>
      </c>
      <c r="B36" s="96">
        <f>IF('Tabelle 3_1'!$D$22="",H36,SMALL('Tabelle 3_1'!J$39:J$56,ROWS('Tabelle 3_1'!J$39:J56)))</f>
        <v>-2.7827795056474054</v>
      </c>
      <c r="G36" s="114" t="s">
        <v>126</v>
      </c>
      <c r="H36" s="114">
        <v>-9</v>
      </c>
    </row>
    <row r="37" spans="1:9" s="96" customFormat="1">
      <c r="A37" s="90" t="s">
        <v>130</v>
      </c>
      <c r="C37" s="64"/>
      <c r="G37" s="90" t="s">
        <v>130</v>
      </c>
      <c r="I37" s="64"/>
    </row>
    <row r="38" spans="1:9" s="96" customFormat="1">
      <c r="A38" s="96" t="s">
        <v>85</v>
      </c>
      <c r="B38" s="96" t="s">
        <v>69</v>
      </c>
      <c r="G38" s="96" t="s">
        <v>85</v>
      </c>
      <c r="H38" s="96" t="s">
        <v>69</v>
      </c>
    </row>
    <row r="39" spans="1:9" s="96" customFormat="1">
      <c r="A39" s="96">
        <f>IF('Tabelle 3_1'!$D$22="",G39,'Tabelle 3_1'!F22)</f>
        <v>1.3361983277415868</v>
      </c>
      <c r="B39" s="96">
        <f>IF('Tabelle 3_1'!$D$22="",H39,'Tabelle 3_1'!F$58)</f>
        <v>1.3299232937799115</v>
      </c>
      <c r="G39" s="114">
        <v>1.4</v>
      </c>
      <c r="H39" s="114">
        <v>1.7</v>
      </c>
    </row>
    <row r="40" spans="1:9" s="96" customFormat="1">
      <c r="A40" s="96">
        <f>IF('Tabelle 3_1'!$D$22="",G40,'Tabelle 3_1'!F23)</f>
        <v>1.0429105730553894</v>
      </c>
      <c r="B40" s="96">
        <f>IF('Tabelle 3_1'!$D$22="",H40,'Tabelle 3_1'!F$58)</f>
        <v>1.3299232937799115</v>
      </c>
      <c r="G40" s="114">
        <v>1.4</v>
      </c>
      <c r="H40" s="114">
        <v>1.7</v>
      </c>
    </row>
    <row r="41" spans="1:9" s="96" customFormat="1">
      <c r="A41" s="96">
        <f>IF('Tabelle 3_1'!$D$22="",G41,'Tabelle 3_1'!F24)</f>
        <v>1.1990950446333428</v>
      </c>
      <c r="B41" s="96">
        <f>IF('Tabelle 3_1'!$D$22="",H41,'Tabelle 3_1'!F$58)</f>
        <v>1.3299232937799115</v>
      </c>
      <c r="G41" s="114">
        <v>1.4</v>
      </c>
      <c r="H41" s="114">
        <v>1.7</v>
      </c>
    </row>
    <row r="42" spans="1:9" s="96" customFormat="1">
      <c r="A42" s="96">
        <f>IF('Tabelle 3_1'!$D$22="",G42,'Tabelle 3_1'!F25)</f>
        <v>1.4728324501900729</v>
      </c>
      <c r="B42" s="96">
        <f>IF('Tabelle 3_1'!$D$22="",H42,'Tabelle 3_1'!F$58)</f>
        <v>1.3299232937799115</v>
      </c>
      <c r="G42" s="114">
        <v>1.4</v>
      </c>
      <c r="H42" s="114">
        <v>1.7</v>
      </c>
    </row>
    <row r="43" spans="1:9">
      <c r="A43" s="60">
        <f>IF('Tabelle 3_1'!$D$22="",G43,'Tabelle 3_1'!F27)</f>
        <v>1.4658519104976246</v>
      </c>
      <c r="B43">
        <f>IF('Tabelle 3_1'!$D$22="",H43,'Tabelle 3_1'!F$58)</f>
        <v>1.3299232937799115</v>
      </c>
      <c r="G43" s="114">
        <v>1.4</v>
      </c>
      <c r="H43" s="114">
        <v>1.7</v>
      </c>
    </row>
    <row r="44" spans="1:9">
      <c r="A44" s="96">
        <f>IF('Tabelle 3_1'!$D$22="",G44,'Tabelle 3_1'!F28)</f>
        <v>1.4333336648798947</v>
      </c>
      <c r="B44" s="96">
        <f>IF('Tabelle 3_1'!$D$22="",H44,'Tabelle 3_1'!F$58)</f>
        <v>1.3299232937799115</v>
      </c>
      <c r="G44" s="114">
        <v>1.4</v>
      </c>
      <c r="H44" s="114">
        <v>1.7</v>
      </c>
    </row>
    <row r="45" spans="1:9">
      <c r="A45" s="96">
        <f>IF('Tabelle 3_1'!$D$22="",G45,'Tabelle 3_1'!F29)</f>
        <v>1.3250257933917273</v>
      </c>
      <c r="B45" s="96">
        <f>IF('Tabelle 3_1'!$D$22="",H45,'Tabelle 3_1'!F$58)</f>
        <v>1.3299232937799115</v>
      </c>
      <c r="G45" s="114">
        <v>1.4</v>
      </c>
      <c r="H45" s="114">
        <v>1.7</v>
      </c>
    </row>
    <row r="46" spans="1:9">
      <c r="A46" s="96">
        <f>IF('Tabelle 3_1'!$D$22="",G46,'Tabelle 3_1'!F30)</f>
        <v>1.3021594958599931</v>
      </c>
      <c r="B46" s="96">
        <f>IF('Tabelle 3_1'!$D$22="",H46,'Tabelle 3_1'!F$58)</f>
        <v>1.3299232937799115</v>
      </c>
      <c r="G46" s="114">
        <v>1.4</v>
      </c>
      <c r="H46" s="114">
        <v>1.7</v>
      </c>
    </row>
    <row r="47" spans="1:9">
      <c r="A47" s="96">
        <f>IF('Tabelle 3_1'!$D$22="",G47,'Tabelle 3_1'!F31)</f>
        <v>1.4179348247094075</v>
      </c>
      <c r="B47" s="96">
        <f>IF('Tabelle 3_1'!$D$22="",H47,'Tabelle 3_1'!F$58)</f>
        <v>1.3299232937799115</v>
      </c>
      <c r="G47" s="114">
        <v>1.4</v>
      </c>
      <c r="H47" s="114">
        <v>1.7</v>
      </c>
    </row>
    <row r="48" spans="1:9">
      <c r="A48" s="96">
        <f>IF('Tabelle 3_1'!$D$22="",G48,'Tabelle 3_1'!F32)</f>
        <v>1.3657530570595442</v>
      </c>
      <c r="B48" s="96">
        <f>IF('Tabelle 3_1'!$D$22="",H48,'Tabelle 3_1'!F$58)</f>
        <v>1.3299232937799115</v>
      </c>
      <c r="G48" s="114">
        <v>1.4</v>
      </c>
      <c r="H48" s="114">
        <v>1.7</v>
      </c>
    </row>
    <row r="49" spans="1:8">
      <c r="A49" s="96">
        <f>IF('Tabelle 3_1'!$D$22="",G49,'Tabelle 3_1'!F33)</f>
        <v>1.4016460716366055</v>
      </c>
      <c r="B49" s="96">
        <f>IF('Tabelle 3_1'!$D$22="",H49,'Tabelle 3_1'!F$58)</f>
        <v>1.3299232937799115</v>
      </c>
      <c r="G49" s="114">
        <v>1.4</v>
      </c>
      <c r="H49" s="114">
        <v>1.7</v>
      </c>
    </row>
    <row r="50" spans="1:8">
      <c r="A50" s="96">
        <f>IF('Tabelle 3_1'!$D$22="",G50,'Tabelle 3_1'!F34)</f>
        <v>1.4408034971121422</v>
      </c>
      <c r="B50" s="96">
        <f>IF('Tabelle 3_1'!$D$22="",H50,'Tabelle 3_1'!F$58)</f>
        <v>1.3299232937799115</v>
      </c>
      <c r="G50" s="114">
        <v>1.4</v>
      </c>
      <c r="H50" s="114">
        <v>1.7</v>
      </c>
    </row>
    <row r="51" spans="1:8">
      <c r="A51" s="96">
        <f>IF('Tabelle 3_1'!$D$22="",G51,'Tabelle 3_1'!F35)</f>
        <v>1.3777980420233393</v>
      </c>
      <c r="B51" s="96">
        <f>IF('Tabelle 3_1'!$D$22="",H51,'Tabelle 3_1'!F$58)</f>
        <v>1.3299232937799115</v>
      </c>
      <c r="G51" s="114">
        <v>1.4</v>
      </c>
      <c r="H51" s="114">
        <v>1.7</v>
      </c>
    </row>
    <row r="52" spans="1:8">
      <c r="A52" s="96">
        <f>IF('Tabelle 3_1'!$D$22="",G52,'Tabelle 3_1'!F36)</f>
        <v>1.4420539971668505</v>
      </c>
      <c r="B52" s="96">
        <f>IF('Tabelle 3_1'!$D$22="",H52,'Tabelle 3_1'!F$58)</f>
        <v>1.3299232937799115</v>
      </c>
      <c r="G52" s="114">
        <v>1.4</v>
      </c>
      <c r="H52" s="114">
        <v>1.7</v>
      </c>
    </row>
    <row r="53" spans="1:8">
      <c r="A53" s="96">
        <f>IF('Tabelle 3_1'!$D$22="",G53,'Tabelle 3_1'!F37)</f>
        <v>1.3941630605523501</v>
      </c>
      <c r="B53" s="96">
        <f>IF('Tabelle 3_1'!$D$22="",H53,'Tabelle 3_1'!F$58)</f>
        <v>1.3299232937799115</v>
      </c>
      <c r="G53" s="114">
        <v>1.4</v>
      </c>
      <c r="H53" s="114">
        <v>1.7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3"/>
  <sheetViews>
    <sheetView view="pageLayout"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8" width="7.85546875" style="60" customWidth="1"/>
    <col min="9" max="9" width="8.42578125" style="60" customWidth="1"/>
    <col min="10" max="10" width="7.85546875" style="60" customWidth="1"/>
    <col min="11" max="11" width="11.85546875" style="125" customWidth="1"/>
    <col min="12" max="12" width="67.7109375" style="125" customWidth="1"/>
    <col min="13" max="13" width="11.85546875" style="125" customWidth="1"/>
    <col min="14" max="26" width="12.28515625" style="60" customWidth="1"/>
    <col min="27" max="27" width="12.28515625" style="64" customWidth="1"/>
    <col min="28" max="33" width="12.28515625" style="60" customWidth="1"/>
    <col min="34" max="40" width="10.28515625" style="60" customWidth="1"/>
    <col min="41" max="16384" width="10.28515625" style="60"/>
  </cols>
  <sheetData>
    <row r="1" spans="1:13" s="96" customFormat="1" ht="13.35" customHeight="1">
      <c r="A1" s="184" t="s">
        <v>172</v>
      </c>
      <c r="B1" s="184"/>
      <c r="C1" s="184"/>
      <c r="D1" s="184"/>
      <c r="E1" s="184"/>
      <c r="F1" s="184"/>
      <c r="G1" s="184"/>
      <c r="H1" s="184"/>
      <c r="I1" s="184"/>
      <c r="J1" s="161"/>
      <c r="K1" s="184" t="s">
        <v>173</v>
      </c>
      <c r="L1" s="184"/>
      <c r="M1" s="184"/>
    </row>
    <row r="2" spans="1:13" s="96" customFormat="1" ht="13.35" customHeight="1">
      <c r="A2" s="148"/>
      <c r="K2" s="126"/>
      <c r="L2" s="126"/>
      <c r="M2" s="126"/>
    </row>
    <row r="3" spans="1:13" s="61" customFormat="1" ht="15" customHeight="1">
      <c r="A3" s="172" t="s">
        <v>140</v>
      </c>
      <c r="B3" s="175" t="s">
        <v>135</v>
      </c>
      <c r="C3" s="185"/>
      <c r="D3" s="185"/>
      <c r="E3" s="185"/>
      <c r="F3" s="185"/>
      <c r="G3" s="185"/>
      <c r="H3" s="175" t="s">
        <v>116</v>
      </c>
      <c r="I3" s="185"/>
      <c r="J3" s="185"/>
      <c r="K3" s="170"/>
      <c r="L3" s="170"/>
      <c r="M3" s="170"/>
    </row>
    <row r="4" spans="1:13" s="61" customFormat="1" ht="15" customHeight="1">
      <c r="A4" s="173"/>
      <c r="B4" s="175" t="s">
        <v>98</v>
      </c>
      <c r="C4" s="185"/>
      <c r="D4" s="185"/>
      <c r="E4" s="175" t="s">
        <v>99</v>
      </c>
      <c r="F4" s="185"/>
      <c r="G4" s="185"/>
      <c r="H4" s="186"/>
      <c r="I4" s="187"/>
      <c r="J4" s="187"/>
      <c r="K4" s="125"/>
      <c r="L4" s="125"/>
      <c r="M4" s="125"/>
    </row>
    <row r="5" spans="1:13" s="61" customFormat="1" ht="45.95" customHeight="1">
      <c r="A5" s="173"/>
      <c r="B5" s="122" t="s">
        <v>104</v>
      </c>
      <c r="C5" s="123" t="s">
        <v>100</v>
      </c>
      <c r="D5" s="123" t="s">
        <v>94</v>
      </c>
      <c r="E5" s="122" t="s">
        <v>104</v>
      </c>
      <c r="F5" s="123" t="s">
        <v>142</v>
      </c>
      <c r="G5" s="123" t="s">
        <v>94</v>
      </c>
      <c r="H5" s="122" t="s">
        <v>104</v>
      </c>
      <c r="I5" s="123" t="s">
        <v>143</v>
      </c>
      <c r="J5" s="123" t="s">
        <v>94</v>
      </c>
      <c r="K5" s="126"/>
      <c r="L5" s="126"/>
      <c r="M5" s="126"/>
    </row>
    <row r="6" spans="1:13" s="61" customFormat="1" ht="14.1" customHeight="1">
      <c r="A6" s="174"/>
      <c r="B6" s="122" t="s">
        <v>72</v>
      </c>
      <c r="C6" s="122" t="s">
        <v>72</v>
      </c>
      <c r="D6" s="122" t="s">
        <v>72</v>
      </c>
      <c r="E6" s="122" t="s">
        <v>72</v>
      </c>
      <c r="F6" s="122" t="s">
        <v>72</v>
      </c>
      <c r="G6" s="122" t="s">
        <v>72</v>
      </c>
      <c r="H6" s="122" t="s">
        <v>72</v>
      </c>
      <c r="I6" s="122" t="s">
        <v>72</v>
      </c>
      <c r="J6" s="123" t="s">
        <v>72</v>
      </c>
      <c r="K6" s="127"/>
      <c r="L6" s="127"/>
      <c r="M6" s="127"/>
    </row>
    <row r="7" spans="1:13" s="96" customFormat="1" ht="7.35" customHeight="1">
      <c r="A7" s="58"/>
      <c r="B7" s="97"/>
      <c r="C7" s="97"/>
      <c r="D7" s="97"/>
      <c r="E7" s="97"/>
      <c r="F7" s="97"/>
      <c r="G7" s="97"/>
      <c r="H7" s="97"/>
      <c r="I7" s="66"/>
      <c r="J7" s="67"/>
      <c r="K7" s="126"/>
      <c r="L7" s="126"/>
      <c r="M7" s="126"/>
    </row>
    <row r="8" spans="1:13" s="96" customFormat="1" ht="14.25" customHeight="1">
      <c r="A8" s="38" t="s">
        <v>88</v>
      </c>
      <c r="B8" s="81">
        <v>8554</v>
      </c>
      <c r="C8" s="81">
        <v>3061</v>
      </c>
      <c r="D8" s="82">
        <v>92.309020471149395</v>
      </c>
      <c r="E8" s="81">
        <v>8047</v>
      </c>
      <c r="F8" s="81">
        <v>2786</v>
      </c>
      <c r="G8" s="82">
        <v>86.837817130154207</v>
      </c>
      <c r="H8" s="81">
        <v>507</v>
      </c>
      <c r="I8" s="91">
        <v>275</v>
      </c>
      <c r="J8" s="92">
        <v>5.4712033409951761</v>
      </c>
      <c r="K8" s="128"/>
      <c r="L8" s="128"/>
      <c r="M8" s="128"/>
    </row>
    <row r="9" spans="1:13" s="96" customFormat="1">
      <c r="A9" s="38" t="s">
        <v>89</v>
      </c>
      <c r="B9" s="81">
        <v>16816</v>
      </c>
      <c r="C9" s="81">
        <v>4365</v>
      </c>
      <c r="D9" s="82">
        <v>67.568599245398246</v>
      </c>
      <c r="E9" s="81">
        <v>14539</v>
      </c>
      <c r="F9" s="81">
        <v>3471</v>
      </c>
      <c r="G9" s="82">
        <v>58.419354449859966</v>
      </c>
      <c r="H9" s="81">
        <v>2277</v>
      </c>
      <c r="I9" s="91">
        <v>894</v>
      </c>
      <c r="J9" s="92">
        <v>9.1492447955382872</v>
      </c>
      <c r="K9" s="129"/>
      <c r="L9" s="129"/>
      <c r="M9" s="129"/>
    </row>
    <row r="10" spans="1:13" s="96" customFormat="1">
      <c r="A10" s="38" t="s">
        <v>90</v>
      </c>
      <c r="B10" s="81">
        <v>12072</v>
      </c>
      <c r="C10" s="81">
        <v>2985</v>
      </c>
      <c r="D10" s="82">
        <v>55.112214897463524</v>
      </c>
      <c r="E10" s="81">
        <v>9617</v>
      </c>
      <c r="F10" s="81">
        <v>1786</v>
      </c>
      <c r="G10" s="82">
        <v>43.904421029564837</v>
      </c>
      <c r="H10" s="81">
        <v>2455</v>
      </c>
      <c r="I10" s="91">
        <v>1199</v>
      </c>
      <c r="J10" s="92">
        <v>11.207793867898687</v>
      </c>
      <c r="K10" s="129"/>
      <c r="L10" s="129"/>
      <c r="M10" s="129"/>
    </row>
    <row r="11" spans="1:13" s="96" customFormat="1">
      <c r="A11" s="38" t="s">
        <v>91</v>
      </c>
      <c r="B11" s="81">
        <v>8340</v>
      </c>
      <c r="C11" s="81">
        <v>5160</v>
      </c>
      <c r="D11" s="82">
        <v>104.00947808193553</v>
      </c>
      <c r="E11" s="81">
        <v>7191</v>
      </c>
      <c r="F11" s="81">
        <v>1098</v>
      </c>
      <c r="G11" s="82">
        <v>89.680114734676067</v>
      </c>
      <c r="H11" s="81">
        <v>1149</v>
      </c>
      <c r="I11" s="91">
        <v>4062</v>
      </c>
      <c r="J11" s="92">
        <v>14.329363347259463</v>
      </c>
      <c r="K11" s="129"/>
      <c r="L11" s="129"/>
      <c r="M11" s="129"/>
    </row>
    <row r="12" spans="1:13" s="61" customFormat="1" ht="7.35" customHeight="1">
      <c r="A12" s="38"/>
      <c r="B12" s="81"/>
      <c r="C12" s="37"/>
      <c r="D12" s="82"/>
      <c r="E12" s="37"/>
      <c r="F12" s="68"/>
      <c r="G12" s="82"/>
      <c r="H12" s="37"/>
      <c r="I12" s="71"/>
      <c r="J12" s="72"/>
      <c r="K12" s="129"/>
      <c r="L12" s="129"/>
      <c r="M12" s="129"/>
    </row>
    <row r="13" spans="1:13" s="96" customFormat="1">
      <c r="A13" s="38" t="s">
        <v>40</v>
      </c>
      <c r="B13" s="81">
        <v>6434</v>
      </c>
      <c r="C13" s="81">
        <v>2002</v>
      </c>
      <c r="D13" s="82">
        <v>47.429839369567944</v>
      </c>
      <c r="E13" s="81">
        <v>4986</v>
      </c>
      <c r="F13" s="81">
        <v>1588</v>
      </c>
      <c r="G13" s="82">
        <v>36.755545398922251</v>
      </c>
      <c r="H13" s="81">
        <v>1448</v>
      </c>
      <c r="I13" s="91">
        <v>414</v>
      </c>
      <c r="J13" s="92">
        <v>10.674293970645692</v>
      </c>
      <c r="K13" s="129"/>
      <c r="L13" s="129"/>
      <c r="M13" s="129"/>
    </row>
    <row r="14" spans="1:13" s="96" customFormat="1">
      <c r="A14" s="38" t="s">
        <v>41</v>
      </c>
      <c r="B14" s="81">
        <v>10328</v>
      </c>
      <c r="C14" s="81">
        <v>2460</v>
      </c>
      <c r="D14" s="82">
        <v>50.420824464449609</v>
      </c>
      <c r="E14" s="81">
        <v>8136</v>
      </c>
      <c r="F14" s="81">
        <v>1934</v>
      </c>
      <c r="G14" s="82">
        <v>39.719580542482767</v>
      </c>
      <c r="H14" s="81">
        <v>2192</v>
      </c>
      <c r="I14" s="91">
        <v>526</v>
      </c>
      <c r="J14" s="92">
        <v>10.701243921966842</v>
      </c>
      <c r="K14" s="129"/>
      <c r="L14" s="129"/>
      <c r="M14" s="129"/>
    </row>
    <row r="15" spans="1:13" s="96" customFormat="1">
      <c r="A15" s="38" t="s">
        <v>42</v>
      </c>
      <c r="B15" s="81">
        <v>12117</v>
      </c>
      <c r="C15" s="81">
        <v>6216</v>
      </c>
      <c r="D15" s="82">
        <v>71.273535795584891</v>
      </c>
      <c r="E15" s="81">
        <v>9797</v>
      </c>
      <c r="F15" s="81">
        <v>2202</v>
      </c>
      <c r="G15" s="82">
        <v>57.627038886634075</v>
      </c>
      <c r="H15" s="81">
        <v>2320</v>
      </c>
      <c r="I15" s="91">
        <v>4014</v>
      </c>
      <c r="J15" s="92">
        <v>13.646496908950809</v>
      </c>
      <c r="K15" s="129"/>
      <c r="L15" s="129"/>
      <c r="M15" s="129"/>
    </row>
    <row r="16" spans="1:13" s="96" customFormat="1">
      <c r="A16" s="38" t="s">
        <v>43</v>
      </c>
      <c r="B16" s="81">
        <v>11417</v>
      </c>
      <c r="C16" s="81">
        <v>3315</v>
      </c>
      <c r="D16" s="82">
        <v>55.890343899155553</v>
      </c>
      <c r="E16" s="81">
        <v>8819</v>
      </c>
      <c r="F16" s="81">
        <v>2552</v>
      </c>
      <c r="G16" s="82">
        <v>43.172194345857299</v>
      </c>
      <c r="H16" s="81">
        <v>2598</v>
      </c>
      <c r="I16" s="91">
        <v>763</v>
      </c>
      <c r="J16" s="92">
        <v>12.71814955329825</v>
      </c>
      <c r="K16" s="129"/>
      <c r="L16" s="129"/>
      <c r="M16" s="129"/>
    </row>
    <row r="17" spans="1:13" s="96" customFormat="1">
      <c r="A17" s="38" t="s">
        <v>44</v>
      </c>
      <c r="B17" s="81">
        <v>17344</v>
      </c>
      <c r="C17" s="81">
        <v>4970</v>
      </c>
      <c r="D17" s="82">
        <v>53.527890425840539</v>
      </c>
      <c r="E17" s="81">
        <v>13903</v>
      </c>
      <c r="F17" s="81">
        <v>3597</v>
      </c>
      <c r="G17" s="82">
        <v>42.908110043269197</v>
      </c>
      <c r="H17" s="81">
        <v>3441</v>
      </c>
      <c r="I17" s="91">
        <v>1373</v>
      </c>
      <c r="J17" s="92">
        <v>10.619780382571339</v>
      </c>
      <c r="K17" s="129"/>
      <c r="L17" s="129"/>
      <c r="M17" s="129"/>
    </row>
    <row r="18" spans="1:13" s="96" customFormat="1">
      <c r="A18" s="38" t="s">
        <v>45</v>
      </c>
      <c r="B18" s="81">
        <v>6434</v>
      </c>
      <c r="C18" s="81">
        <v>1041</v>
      </c>
      <c r="D18" s="82">
        <v>48.976174164573344</v>
      </c>
      <c r="E18" s="81">
        <v>5318</v>
      </c>
      <c r="F18" s="81">
        <v>945</v>
      </c>
      <c r="G18" s="82">
        <v>40.48108396133059</v>
      </c>
      <c r="H18" s="81">
        <v>1116</v>
      </c>
      <c r="I18" s="91">
        <v>96</v>
      </c>
      <c r="J18" s="92">
        <v>8.49509020324275</v>
      </c>
      <c r="K18" s="129"/>
      <c r="L18" s="129"/>
      <c r="M18" s="129"/>
    </row>
    <row r="19" spans="1:13" s="96" customFormat="1">
      <c r="A19" s="38" t="s">
        <v>46</v>
      </c>
      <c r="B19" s="81">
        <v>15633</v>
      </c>
      <c r="C19" s="81">
        <v>5396</v>
      </c>
      <c r="D19" s="82">
        <v>55.859274504759455</v>
      </c>
      <c r="E19" s="81">
        <v>13059</v>
      </c>
      <c r="F19" s="81">
        <v>2301</v>
      </c>
      <c r="G19" s="82">
        <v>46.661950090043739</v>
      </c>
      <c r="H19" s="81">
        <v>2574</v>
      </c>
      <c r="I19" s="91">
        <v>3095</v>
      </c>
      <c r="J19" s="92">
        <v>9.1973244147157196</v>
      </c>
      <c r="K19" s="129"/>
      <c r="L19" s="129"/>
      <c r="M19" s="129"/>
    </row>
    <row r="20" spans="1:13" s="96" customFormat="1">
      <c r="A20" s="38" t="s">
        <v>47</v>
      </c>
      <c r="B20" s="81">
        <v>10330</v>
      </c>
      <c r="C20" s="81">
        <v>2135</v>
      </c>
      <c r="D20" s="82">
        <v>50.052087118734406</v>
      </c>
      <c r="E20" s="81">
        <v>8262</v>
      </c>
      <c r="F20" s="81">
        <v>2192</v>
      </c>
      <c r="G20" s="82">
        <v>40.031979068246237</v>
      </c>
      <c r="H20" s="81">
        <v>2068</v>
      </c>
      <c r="I20" s="91">
        <v>-57</v>
      </c>
      <c r="J20" s="92">
        <v>10.020108050488165</v>
      </c>
      <c r="K20" s="129"/>
      <c r="L20" s="129"/>
      <c r="M20" s="129"/>
    </row>
    <row r="21" spans="1:13" s="96" customFormat="1">
      <c r="A21" s="38" t="s">
        <v>48</v>
      </c>
      <c r="B21" s="81">
        <v>20822</v>
      </c>
      <c r="C21" s="81">
        <v>7672</v>
      </c>
      <c r="D21" s="82">
        <v>72.506311482545485</v>
      </c>
      <c r="E21" s="81">
        <v>17253</v>
      </c>
      <c r="F21" s="81">
        <v>3387</v>
      </c>
      <c r="G21" s="82">
        <v>60.078349438495685</v>
      </c>
      <c r="H21" s="81">
        <v>3569</v>
      </c>
      <c r="I21" s="91">
        <v>4285</v>
      </c>
      <c r="J21" s="92">
        <v>12.427962044049796</v>
      </c>
      <c r="K21" s="129"/>
      <c r="L21" s="129"/>
      <c r="M21" s="129"/>
    </row>
    <row r="22" spans="1:13" s="96" customFormat="1">
      <c r="A22" s="38" t="s">
        <v>49</v>
      </c>
      <c r="B22" s="81">
        <v>6853</v>
      </c>
      <c r="C22" s="81">
        <v>1799</v>
      </c>
      <c r="D22" s="82">
        <v>51.498436936395336</v>
      </c>
      <c r="E22" s="81">
        <v>5340</v>
      </c>
      <c r="F22" s="81">
        <v>1493</v>
      </c>
      <c r="G22" s="82">
        <v>40.128652158230132</v>
      </c>
      <c r="H22" s="81">
        <v>1513</v>
      </c>
      <c r="I22" s="91">
        <v>306</v>
      </c>
      <c r="J22" s="92">
        <v>11.369784778165203</v>
      </c>
      <c r="K22" s="129"/>
      <c r="L22" s="129"/>
      <c r="M22" s="129"/>
    </row>
    <row r="23" spans="1:13" s="96" customFormat="1">
      <c r="A23" s="38" t="s">
        <v>129</v>
      </c>
      <c r="B23" s="81">
        <v>12599</v>
      </c>
      <c r="C23" s="81">
        <v>2654</v>
      </c>
      <c r="D23" s="82">
        <v>50.747783636165906</v>
      </c>
      <c r="E23" s="81">
        <v>10682</v>
      </c>
      <c r="F23" s="81">
        <v>2241</v>
      </c>
      <c r="G23" s="82">
        <v>43.026258020598789</v>
      </c>
      <c r="H23" s="81">
        <v>1917</v>
      </c>
      <c r="I23" s="91">
        <v>413</v>
      </c>
      <c r="J23" s="92">
        <v>7.7215256155671108</v>
      </c>
      <c r="K23" s="129"/>
      <c r="L23" s="129"/>
      <c r="M23" s="129"/>
    </row>
    <row r="24" spans="1:13" s="61" customFormat="1" ht="7.35" customHeight="1">
      <c r="A24" s="65"/>
      <c r="B24" s="81"/>
      <c r="C24" s="37"/>
      <c r="D24" s="37"/>
      <c r="E24" s="37"/>
      <c r="F24" s="68"/>
      <c r="G24" s="37"/>
      <c r="H24" s="37"/>
      <c r="I24" s="71"/>
      <c r="J24" s="72"/>
      <c r="K24" s="129"/>
      <c r="L24" s="129"/>
      <c r="M24" s="129"/>
    </row>
    <row r="25" spans="1:13" s="96" customFormat="1">
      <c r="A25" s="54" t="s">
        <v>51</v>
      </c>
      <c r="B25" s="81">
        <v>2225</v>
      </c>
      <c r="C25" s="81">
        <v>379</v>
      </c>
      <c r="D25" s="82">
        <v>99.034138959362622</v>
      </c>
      <c r="E25" s="81">
        <v>1718</v>
      </c>
      <c r="F25" s="81">
        <v>187</v>
      </c>
      <c r="G25" s="82">
        <v>76.467708194240444</v>
      </c>
      <c r="H25" s="81">
        <v>507</v>
      </c>
      <c r="I25" s="91">
        <v>192</v>
      </c>
      <c r="J25" s="92">
        <v>22.566430765122178</v>
      </c>
      <c r="K25" s="129"/>
      <c r="L25" s="129"/>
      <c r="M25" s="129"/>
    </row>
    <row r="26" spans="1:13" s="96" customFormat="1">
      <c r="A26" s="54" t="s">
        <v>52</v>
      </c>
      <c r="B26" s="81">
        <v>2512</v>
      </c>
      <c r="C26" s="81">
        <v>677</v>
      </c>
      <c r="D26" s="82">
        <v>76.671855446692916</v>
      </c>
      <c r="E26" s="81">
        <v>1960</v>
      </c>
      <c r="F26" s="81">
        <v>549</v>
      </c>
      <c r="G26" s="82">
        <v>59.823581479107531</v>
      </c>
      <c r="H26" s="81">
        <v>552</v>
      </c>
      <c r="I26" s="91">
        <v>128</v>
      </c>
      <c r="J26" s="92">
        <v>16.848273967585389</v>
      </c>
      <c r="K26" s="129"/>
      <c r="L26" s="129"/>
      <c r="M26" s="129"/>
    </row>
    <row r="27" spans="1:13" s="96" customFormat="1">
      <c r="A27" s="54" t="s">
        <v>53</v>
      </c>
      <c r="B27" s="81">
        <v>1822</v>
      </c>
      <c r="C27" s="81">
        <v>248</v>
      </c>
      <c r="D27" s="82">
        <v>76.509616192155875</v>
      </c>
      <c r="E27" s="81">
        <v>1464</v>
      </c>
      <c r="F27" s="81">
        <v>177</v>
      </c>
      <c r="G27" s="82">
        <v>61.476442428823376</v>
      </c>
      <c r="H27" s="81">
        <v>358</v>
      </c>
      <c r="I27" s="91">
        <v>71</v>
      </c>
      <c r="J27" s="92">
        <v>15.033173763332494</v>
      </c>
      <c r="K27" s="129"/>
      <c r="L27" s="129"/>
      <c r="M27" s="129"/>
    </row>
    <row r="28" spans="1:13" s="96" customFormat="1">
      <c r="A28" s="54" t="s">
        <v>54</v>
      </c>
      <c r="B28" s="81">
        <v>1366</v>
      </c>
      <c r="C28" s="81">
        <v>183</v>
      </c>
      <c r="D28" s="82">
        <v>67.727700927165458</v>
      </c>
      <c r="E28" s="81">
        <v>1209</v>
      </c>
      <c r="F28" s="81">
        <v>155</v>
      </c>
      <c r="G28" s="82">
        <v>59.943477614160344</v>
      </c>
      <c r="H28" s="81">
        <v>157</v>
      </c>
      <c r="I28" s="91">
        <v>28</v>
      </c>
      <c r="J28" s="92">
        <v>7.7842233130051071</v>
      </c>
      <c r="K28" s="129"/>
      <c r="L28" s="129"/>
      <c r="M28" s="129"/>
    </row>
    <row r="29" spans="1:13" s="96" customFormat="1">
      <c r="A29" s="54" t="s">
        <v>55</v>
      </c>
      <c r="B29" s="81">
        <v>3428</v>
      </c>
      <c r="C29" s="81">
        <v>913</v>
      </c>
      <c r="D29" s="82">
        <v>67.576092099038007</v>
      </c>
      <c r="E29" s="81">
        <v>3256</v>
      </c>
      <c r="F29" s="81">
        <v>695</v>
      </c>
      <c r="G29" s="82">
        <v>64.185459706670869</v>
      </c>
      <c r="H29" s="81">
        <v>172</v>
      </c>
      <c r="I29" s="91">
        <v>218</v>
      </c>
      <c r="J29" s="92">
        <v>3.3906323923671344</v>
      </c>
      <c r="K29" s="129"/>
      <c r="L29" s="129"/>
      <c r="M29" s="129"/>
    </row>
    <row r="30" spans="1:13" s="96" customFormat="1">
      <c r="A30" s="54" t="s">
        <v>56</v>
      </c>
      <c r="B30" s="81">
        <v>3600</v>
      </c>
      <c r="C30" s="81">
        <v>865</v>
      </c>
      <c r="D30" s="82">
        <v>80.436142640092953</v>
      </c>
      <c r="E30" s="81">
        <v>2908</v>
      </c>
      <c r="F30" s="81">
        <v>498</v>
      </c>
      <c r="G30" s="82">
        <v>64.974528554830641</v>
      </c>
      <c r="H30" s="81">
        <v>692</v>
      </c>
      <c r="I30" s="91">
        <v>367</v>
      </c>
      <c r="J30" s="92">
        <v>15.461614085262312</v>
      </c>
      <c r="K30" s="129"/>
      <c r="L30" s="129"/>
      <c r="M30" s="129"/>
    </row>
    <row r="31" spans="1:13" s="96" customFormat="1">
      <c r="A31" s="54" t="s">
        <v>57</v>
      </c>
      <c r="B31" s="81">
        <v>1622</v>
      </c>
      <c r="C31" s="81">
        <v>342</v>
      </c>
      <c r="D31" s="82">
        <v>72.608442633958546</v>
      </c>
      <c r="E31" s="81">
        <v>1354</v>
      </c>
      <c r="F31" s="81">
        <v>182</v>
      </c>
      <c r="G31" s="82">
        <v>60.611486637718784</v>
      </c>
      <c r="H31" s="81">
        <v>268</v>
      </c>
      <c r="I31" s="91">
        <v>160</v>
      </c>
      <c r="J31" s="92">
        <v>11.996955996239759</v>
      </c>
      <c r="K31" s="129"/>
      <c r="L31" s="129"/>
      <c r="M31" s="129"/>
    </row>
    <row r="32" spans="1:13" s="96" customFormat="1">
      <c r="A32" s="54" t="s">
        <v>58</v>
      </c>
      <c r="B32" s="81">
        <v>2468</v>
      </c>
      <c r="C32" s="81">
        <v>613</v>
      </c>
      <c r="D32" s="82">
        <v>71.294450703411613</v>
      </c>
      <c r="E32" s="81">
        <v>2113</v>
      </c>
      <c r="F32" s="81">
        <v>321</v>
      </c>
      <c r="G32" s="82">
        <v>61.039373718115371</v>
      </c>
      <c r="H32" s="81">
        <v>355</v>
      </c>
      <c r="I32" s="91">
        <v>292</v>
      </c>
      <c r="J32" s="92">
        <v>10.255076985296242</v>
      </c>
      <c r="K32" s="129"/>
      <c r="L32" s="129"/>
      <c r="M32" s="129"/>
    </row>
    <row r="33" spans="1:13" s="96" customFormat="1">
      <c r="A33" s="54" t="s">
        <v>59</v>
      </c>
      <c r="B33" s="81">
        <v>1625</v>
      </c>
      <c r="C33" s="81">
        <v>212</v>
      </c>
      <c r="D33" s="82">
        <v>75.161887141535615</v>
      </c>
      <c r="E33" s="81">
        <v>1272</v>
      </c>
      <c r="F33" s="81">
        <v>127</v>
      </c>
      <c r="G33" s="82">
        <v>58.834412580943571</v>
      </c>
      <c r="H33" s="81">
        <v>353</v>
      </c>
      <c r="I33" s="91">
        <v>85</v>
      </c>
      <c r="J33" s="92">
        <v>16.327474560592044</v>
      </c>
      <c r="K33" s="129"/>
      <c r="L33" s="129"/>
      <c r="M33" s="129"/>
    </row>
    <row r="34" spans="1:13" s="96" customFormat="1">
      <c r="A34" s="54" t="s">
        <v>60</v>
      </c>
      <c r="B34" s="81">
        <v>5466</v>
      </c>
      <c r="C34" s="81">
        <v>3174</v>
      </c>
      <c r="D34" s="82">
        <v>178.94909150433784</v>
      </c>
      <c r="E34" s="81">
        <v>4619</v>
      </c>
      <c r="F34" s="81">
        <v>643</v>
      </c>
      <c r="G34" s="82">
        <v>151.21951219512195</v>
      </c>
      <c r="H34" s="81">
        <v>847</v>
      </c>
      <c r="I34" s="91">
        <v>2531</v>
      </c>
      <c r="J34" s="92">
        <v>27.729579309215911</v>
      </c>
      <c r="K34" s="129"/>
      <c r="L34" s="129"/>
      <c r="M34" s="129"/>
    </row>
    <row r="35" spans="1:13" s="96" customFormat="1">
      <c r="A35" s="54" t="s">
        <v>61</v>
      </c>
      <c r="B35" s="81">
        <v>2188</v>
      </c>
      <c r="C35" s="81">
        <v>364</v>
      </c>
      <c r="D35" s="82">
        <v>84.465719579987649</v>
      </c>
      <c r="E35" s="81">
        <v>1846</v>
      </c>
      <c r="F35" s="81">
        <v>303</v>
      </c>
      <c r="G35" s="82">
        <v>71.26312538604077</v>
      </c>
      <c r="H35" s="81">
        <v>342</v>
      </c>
      <c r="I35" s="91">
        <v>61</v>
      </c>
      <c r="J35" s="92">
        <v>13.202594193946881</v>
      </c>
      <c r="K35" s="129"/>
      <c r="L35" s="129"/>
      <c r="M35" s="129"/>
    </row>
    <row r="36" spans="1:13" s="96" customFormat="1">
      <c r="A36" s="54" t="s">
        <v>62</v>
      </c>
      <c r="B36" s="81">
        <v>1769</v>
      </c>
      <c r="C36" s="81">
        <v>288</v>
      </c>
      <c r="D36" s="82">
        <v>62.343612334801762</v>
      </c>
      <c r="E36" s="81">
        <v>1557</v>
      </c>
      <c r="F36" s="81">
        <v>247</v>
      </c>
      <c r="G36" s="82">
        <v>54.872246696035241</v>
      </c>
      <c r="H36" s="81">
        <v>212</v>
      </c>
      <c r="I36" s="91">
        <v>41</v>
      </c>
      <c r="J36" s="92">
        <v>7.4713656387665193</v>
      </c>
      <c r="K36" s="129"/>
      <c r="L36" s="129"/>
      <c r="M36" s="129"/>
    </row>
    <row r="37" spans="1:13" s="96" customFormat="1">
      <c r="A37" s="54" t="s">
        <v>63</v>
      </c>
      <c r="B37" s="81">
        <v>1595</v>
      </c>
      <c r="C37" s="81">
        <v>379</v>
      </c>
      <c r="D37" s="82">
        <v>67.935940028963287</v>
      </c>
      <c r="E37" s="81">
        <v>1607</v>
      </c>
      <c r="F37" s="81">
        <v>314</v>
      </c>
      <c r="G37" s="82">
        <v>68.447056819149836</v>
      </c>
      <c r="H37" s="81">
        <v>-12</v>
      </c>
      <c r="I37" s="91">
        <v>65</v>
      </c>
      <c r="J37" s="92">
        <v>-0.51111679018655765</v>
      </c>
      <c r="K37" s="129"/>
      <c r="L37" s="129"/>
      <c r="M37" s="129"/>
    </row>
    <row r="38" spans="1:13" s="96" customFormat="1">
      <c r="A38" s="54" t="s">
        <v>64</v>
      </c>
      <c r="B38" s="81">
        <v>5918</v>
      </c>
      <c r="C38" s="81">
        <v>1074</v>
      </c>
      <c r="D38" s="82">
        <v>71.543418078071554</v>
      </c>
      <c r="E38" s="81">
        <v>4716</v>
      </c>
      <c r="F38" s="81">
        <v>850</v>
      </c>
      <c r="G38" s="82">
        <v>57.012294636057014</v>
      </c>
      <c r="H38" s="81">
        <v>1202</v>
      </c>
      <c r="I38" s="91">
        <v>224</v>
      </c>
      <c r="J38" s="92">
        <v>14.531123442014531</v>
      </c>
      <c r="K38" s="129"/>
      <c r="L38" s="129"/>
      <c r="M38" s="129"/>
    </row>
    <row r="39" spans="1:13" s="96" customFormat="1">
      <c r="A39" s="54" t="s">
        <v>65</v>
      </c>
      <c r="B39" s="81">
        <v>2463</v>
      </c>
      <c r="C39" s="81">
        <v>540</v>
      </c>
      <c r="D39" s="82">
        <v>76.209041121321818</v>
      </c>
      <c r="E39" s="81">
        <v>2155</v>
      </c>
      <c r="F39" s="81">
        <v>351</v>
      </c>
      <c r="G39" s="82">
        <v>66.679043287230428</v>
      </c>
      <c r="H39" s="81">
        <v>308</v>
      </c>
      <c r="I39" s="91">
        <v>189</v>
      </c>
      <c r="J39" s="92">
        <v>9.529997834091402</v>
      </c>
      <c r="K39" s="129"/>
      <c r="L39" s="129"/>
      <c r="M39" s="129"/>
    </row>
    <row r="40" spans="1:13" s="96" customFormat="1">
      <c r="A40" s="54" t="s">
        <v>66</v>
      </c>
      <c r="B40" s="81">
        <v>2373</v>
      </c>
      <c r="C40" s="81">
        <v>318</v>
      </c>
      <c r="D40" s="82">
        <v>68.581832895003046</v>
      </c>
      <c r="E40" s="81">
        <v>2000</v>
      </c>
      <c r="F40" s="81">
        <v>352</v>
      </c>
      <c r="G40" s="82">
        <v>57.801797635906475</v>
      </c>
      <c r="H40" s="81">
        <v>373</v>
      </c>
      <c r="I40" s="91">
        <v>-34</v>
      </c>
      <c r="J40" s="92">
        <v>10.780035259096559</v>
      </c>
      <c r="K40" s="129"/>
      <c r="L40" s="129"/>
      <c r="M40" s="129"/>
    </row>
    <row r="41" spans="1:13" s="96" customFormat="1">
      <c r="A41" s="54" t="s">
        <v>67</v>
      </c>
      <c r="B41" s="81">
        <v>1613</v>
      </c>
      <c r="C41" s="81">
        <v>354</v>
      </c>
      <c r="D41" s="82">
        <v>64.252708731676222</v>
      </c>
      <c r="E41" s="81">
        <v>1294</v>
      </c>
      <c r="F41" s="81">
        <v>212</v>
      </c>
      <c r="G41" s="82">
        <v>51.545570427023584</v>
      </c>
      <c r="H41" s="81">
        <v>319</v>
      </c>
      <c r="I41" s="91">
        <v>142</v>
      </c>
      <c r="J41" s="92">
        <v>12.707138304652645</v>
      </c>
      <c r="K41" s="129"/>
      <c r="L41" s="129"/>
      <c r="M41" s="129"/>
    </row>
    <row r="42" spans="1:13" s="96" customFormat="1">
      <c r="A42" s="54" t="s">
        <v>68</v>
      </c>
      <c r="B42" s="81">
        <v>1937</v>
      </c>
      <c r="C42" s="81">
        <v>337</v>
      </c>
      <c r="D42" s="82">
        <v>67.777039084642567</v>
      </c>
      <c r="E42" s="81">
        <v>1646</v>
      </c>
      <c r="F42" s="81">
        <v>228</v>
      </c>
      <c r="G42" s="82">
        <v>57.594737394590439</v>
      </c>
      <c r="H42" s="81">
        <v>291</v>
      </c>
      <c r="I42" s="91">
        <v>109</v>
      </c>
      <c r="J42" s="92">
        <v>10.182301690052137</v>
      </c>
      <c r="K42" s="129"/>
      <c r="L42" s="129"/>
      <c r="M42" s="129"/>
    </row>
    <row r="43" spans="1:13" s="96" customFormat="1" ht="7.35" customHeight="1">
      <c r="A43" s="59"/>
      <c r="B43" s="81"/>
      <c r="C43" s="69"/>
      <c r="D43" s="69"/>
      <c r="E43" s="69"/>
      <c r="F43" s="69"/>
      <c r="G43" s="69"/>
      <c r="H43" s="69"/>
      <c r="I43" s="73"/>
      <c r="J43" s="73"/>
      <c r="K43" s="129"/>
      <c r="L43" s="129"/>
      <c r="M43" s="129"/>
    </row>
    <row r="44" spans="1:13" s="96" customFormat="1">
      <c r="A44" s="88" t="s">
        <v>69</v>
      </c>
      <c r="B44" s="85">
        <v>169307</v>
      </c>
      <c r="C44" s="85">
        <v>112269</v>
      </c>
      <c r="D44" s="78">
        <v>57.088550358078436</v>
      </c>
      <c r="E44" s="85">
        <v>81125</v>
      </c>
      <c r="F44" s="85">
        <v>33573</v>
      </c>
      <c r="G44" s="78">
        <v>27.354501868198675</v>
      </c>
      <c r="H44" s="85">
        <v>88182</v>
      </c>
      <c r="I44" s="85">
        <v>78696</v>
      </c>
      <c r="J44" s="79">
        <v>29.734048489879761</v>
      </c>
      <c r="K44" s="129"/>
      <c r="L44" s="129"/>
      <c r="M44" s="129"/>
    </row>
    <row r="45" spans="1:13" s="96" customFormat="1">
      <c r="A45" s="89" t="s">
        <v>158</v>
      </c>
      <c r="B45" s="86">
        <v>127720</v>
      </c>
      <c r="C45" s="86">
        <v>70168</v>
      </c>
      <c r="D45" s="80">
        <v>43.246977079643919</v>
      </c>
      <c r="E45" s="86">
        <v>78895</v>
      </c>
      <c r="F45" s="86">
        <v>30552</v>
      </c>
      <c r="G45" s="80">
        <v>26.71445550186742</v>
      </c>
      <c r="H45" s="86">
        <v>48825</v>
      </c>
      <c r="I45" s="86">
        <v>39616</v>
      </c>
      <c r="J45" s="80">
        <v>16.5325215777765</v>
      </c>
      <c r="K45" s="130"/>
      <c r="L45" s="130"/>
      <c r="M45" s="130"/>
    </row>
    <row r="46" spans="1:13" s="96" customFormat="1" ht="7.35" customHeight="1">
      <c r="A46" s="102"/>
      <c r="B46" s="91"/>
      <c r="C46" s="70"/>
      <c r="D46" s="70"/>
      <c r="E46" s="70"/>
      <c r="F46" s="71"/>
      <c r="G46" s="70"/>
      <c r="H46" s="70"/>
      <c r="I46" s="71"/>
      <c r="J46" s="77"/>
      <c r="K46" s="131"/>
      <c r="L46" s="131"/>
      <c r="M46" s="131"/>
    </row>
    <row r="47" spans="1:13" s="96" customFormat="1">
      <c r="A47" s="88" t="s">
        <v>50</v>
      </c>
      <c r="B47" s="85">
        <v>45782</v>
      </c>
      <c r="C47" s="85">
        <v>15571</v>
      </c>
      <c r="D47" s="78">
        <v>71.448525131521649</v>
      </c>
      <c r="E47" s="85">
        <v>39394</v>
      </c>
      <c r="F47" s="85">
        <v>9141</v>
      </c>
      <c r="G47" s="78">
        <v>61.479253834065013</v>
      </c>
      <c r="H47" s="85">
        <v>6388</v>
      </c>
      <c r="I47" s="85">
        <v>6430</v>
      </c>
      <c r="J47" s="79">
        <v>9.9692712974566504</v>
      </c>
      <c r="K47" s="130"/>
      <c r="L47" s="130"/>
      <c r="M47" s="130"/>
    </row>
    <row r="48" spans="1:13" s="96" customFormat="1">
      <c r="A48" s="88" t="s">
        <v>158</v>
      </c>
      <c r="B48" s="85">
        <v>47071</v>
      </c>
      <c r="C48" s="87">
        <v>18413</v>
      </c>
      <c r="D48" s="79">
        <v>73.794727402706542</v>
      </c>
      <c r="E48" s="85">
        <v>38742</v>
      </c>
      <c r="F48" s="85">
        <v>8617</v>
      </c>
      <c r="G48" s="79">
        <v>60.737085021258451</v>
      </c>
      <c r="H48" s="85">
        <v>8329</v>
      </c>
      <c r="I48" s="85">
        <v>9796</v>
      </c>
      <c r="J48" s="79">
        <v>13.057642381448083</v>
      </c>
      <c r="K48" s="130"/>
      <c r="L48" s="130"/>
      <c r="M48" s="130"/>
    </row>
    <row r="49" spans="1:13" s="96" customFormat="1">
      <c r="A49" s="88" t="s">
        <v>70</v>
      </c>
      <c r="B49" s="85">
        <v>8340</v>
      </c>
      <c r="C49" s="85">
        <v>2985</v>
      </c>
      <c r="D49" s="78">
        <v>55.112214897463524</v>
      </c>
      <c r="E49" s="85">
        <v>7191</v>
      </c>
      <c r="F49" s="85">
        <v>1098</v>
      </c>
      <c r="G49" s="78">
        <v>43.904421029564837</v>
      </c>
      <c r="H49" s="85">
        <v>507</v>
      </c>
      <c r="I49" s="87">
        <v>275</v>
      </c>
      <c r="J49" s="79">
        <v>5.4712033409951761</v>
      </c>
      <c r="K49" s="130"/>
      <c r="L49" s="130"/>
      <c r="M49" s="130"/>
    </row>
    <row r="50" spans="1:13" s="96" customFormat="1">
      <c r="A50" s="89" t="s">
        <v>71</v>
      </c>
      <c r="B50" s="86">
        <v>16816</v>
      </c>
      <c r="C50" s="86">
        <v>5160</v>
      </c>
      <c r="D50" s="80">
        <v>104.00947808193553</v>
      </c>
      <c r="E50" s="86">
        <v>14539</v>
      </c>
      <c r="F50" s="86">
        <v>3471</v>
      </c>
      <c r="G50" s="80">
        <v>89.680114734676067</v>
      </c>
      <c r="H50" s="86">
        <v>2455</v>
      </c>
      <c r="I50" s="86">
        <v>4062</v>
      </c>
      <c r="J50" s="80">
        <v>14.329363347259463</v>
      </c>
      <c r="K50" s="131"/>
      <c r="L50" s="131"/>
      <c r="M50" s="131"/>
    </row>
    <row r="51" spans="1:13" s="96" customFormat="1" ht="7.35" customHeight="1">
      <c r="A51" s="102"/>
      <c r="B51" s="91"/>
      <c r="C51" s="70"/>
      <c r="D51" s="70"/>
      <c r="E51" s="70"/>
      <c r="F51" s="71"/>
      <c r="G51" s="70"/>
      <c r="H51" s="70"/>
      <c r="I51" s="71"/>
      <c r="J51" s="77"/>
      <c r="K51" s="130"/>
      <c r="L51" s="130"/>
      <c r="M51" s="130"/>
    </row>
    <row r="52" spans="1:13" s="96" customFormat="1">
      <c r="A52" s="88" t="s">
        <v>85</v>
      </c>
      <c r="B52" s="85">
        <v>176093</v>
      </c>
      <c r="C52" s="85">
        <v>55231</v>
      </c>
      <c r="D52" s="78">
        <v>59.376718612964062</v>
      </c>
      <c r="E52" s="85">
        <v>144949</v>
      </c>
      <c r="F52" s="85">
        <v>33573</v>
      </c>
      <c r="G52" s="78">
        <v>48.875287411938736</v>
      </c>
      <c r="H52" s="85">
        <v>31144</v>
      </c>
      <c r="I52" s="85">
        <v>21658</v>
      </c>
      <c r="J52" s="79">
        <v>10.501431201025325</v>
      </c>
      <c r="K52" s="130"/>
      <c r="L52" s="130"/>
      <c r="M52" s="130"/>
    </row>
    <row r="53" spans="1:13" s="96" customFormat="1">
      <c r="A53" s="88" t="s">
        <v>158</v>
      </c>
      <c r="B53" s="85">
        <v>139218</v>
      </c>
      <c r="C53" s="87">
        <v>51755</v>
      </c>
      <c r="D53" s="79">
        <v>60.126820091163275</v>
      </c>
      <c r="E53" s="85">
        <v>98722</v>
      </c>
      <c r="F53" s="85">
        <v>21935</v>
      </c>
      <c r="G53" s="79">
        <v>42.637014847504069</v>
      </c>
      <c r="H53" s="85">
        <v>40496</v>
      </c>
      <c r="I53" s="85">
        <v>29820</v>
      </c>
      <c r="J53" s="79">
        <v>17.489805243659212</v>
      </c>
      <c r="K53" s="130"/>
      <c r="L53" s="130"/>
      <c r="M53" s="130"/>
    </row>
    <row r="54" spans="1:13" s="96" customFormat="1">
      <c r="A54" s="88" t="s">
        <v>70</v>
      </c>
      <c r="B54" s="85">
        <v>6434</v>
      </c>
      <c r="C54" s="85">
        <v>1041</v>
      </c>
      <c r="D54" s="78">
        <v>47.429839369567944</v>
      </c>
      <c r="E54" s="85">
        <v>4986</v>
      </c>
      <c r="F54" s="85">
        <v>945</v>
      </c>
      <c r="G54" s="78">
        <v>36.755545398922251</v>
      </c>
      <c r="H54" s="85">
        <v>1116</v>
      </c>
      <c r="I54" s="87">
        <v>-57</v>
      </c>
      <c r="J54" s="79">
        <v>7.7215256155671108</v>
      </c>
      <c r="K54" s="131"/>
      <c r="L54" s="131"/>
      <c r="M54" s="131"/>
    </row>
    <row r="55" spans="1:13" s="96" customFormat="1">
      <c r="A55" s="89" t="s">
        <v>71</v>
      </c>
      <c r="B55" s="86">
        <v>20822</v>
      </c>
      <c r="C55" s="86">
        <v>7672</v>
      </c>
      <c r="D55" s="80">
        <v>72.506311482545485</v>
      </c>
      <c r="E55" s="86">
        <v>17253</v>
      </c>
      <c r="F55" s="86">
        <v>3597</v>
      </c>
      <c r="G55" s="80">
        <v>60.078349438495685</v>
      </c>
      <c r="H55" s="86">
        <v>3569</v>
      </c>
      <c r="I55" s="86">
        <v>4285</v>
      </c>
      <c r="J55" s="80">
        <v>13.646496908950809</v>
      </c>
      <c r="K55" s="130"/>
      <c r="L55" s="130"/>
      <c r="M55" s="130"/>
    </row>
    <row r="56" spans="1:13" s="96" customFormat="1" ht="7.35" customHeight="1">
      <c r="A56" s="102"/>
      <c r="B56" s="91"/>
      <c r="C56" s="70"/>
      <c r="D56" s="70"/>
      <c r="E56" s="70"/>
      <c r="F56" s="71"/>
      <c r="G56" s="70"/>
      <c r="H56" s="70"/>
      <c r="I56" s="71"/>
      <c r="J56" s="77"/>
      <c r="K56" s="130"/>
      <c r="L56" s="130"/>
      <c r="M56" s="130"/>
    </row>
    <row r="57" spans="1:13" s="96" customFormat="1">
      <c r="A57" s="88" t="s">
        <v>141</v>
      </c>
      <c r="B57" s="85">
        <v>45990</v>
      </c>
      <c r="C57" s="85">
        <v>11260</v>
      </c>
      <c r="D57" s="78">
        <v>78.629228735999675</v>
      </c>
      <c r="E57" s="85">
        <v>38694</v>
      </c>
      <c r="F57" s="85">
        <v>6391</v>
      </c>
      <c r="G57" s="78">
        <v>66.155237588840421</v>
      </c>
      <c r="H57" s="85">
        <v>7296</v>
      </c>
      <c r="I57" s="85">
        <v>4869</v>
      </c>
      <c r="J57" s="79">
        <v>12.473991147159243</v>
      </c>
      <c r="K57" s="130"/>
      <c r="L57" s="130"/>
      <c r="M57" s="130"/>
    </row>
    <row r="58" spans="1:13" s="96" customFormat="1">
      <c r="A58" s="88" t="s">
        <v>158</v>
      </c>
      <c r="B58" s="85">
        <v>47823</v>
      </c>
      <c r="C58" s="87">
        <v>14537</v>
      </c>
      <c r="D58" s="79">
        <v>82.275421286698617</v>
      </c>
      <c r="E58" s="85">
        <v>37334</v>
      </c>
      <c r="F58" s="85">
        <v>5567</v>
      </c>
      <c r="G58" s="79">
        <v>64.229985118407583</v>
      </c>
      <c r="H58" s="85">
        <v>10489</v>
      </c>
      <c r="I58" s="85">
        <v>8970</v>
      </c>
      <c r="J58" s="79">
        <v>18.045436168291026</v>
      </c>
      <c r="K58" s="131"/>
      <c r="L58" s="131"/>
      <c r="M58" s="131"/>
    </row>
    <row r="59" spans="1:13" s="96" customFormat="1">
      <c r="A59" s="88" t="s">
        <v>70</v>
      </c>
      <c r="B59" s="85">
        <v>1366</v>
      </c>
      <c r="C59" s="85">
        <v>183</v>
      </c>
      <c r="D59" s="78">
        <v>62.343612334801762</v>
      </c>
      <c r="E59" s="85">
        <v>1209</v>
      </c>
      <c r="F59" s="85">
        <v>127</v>
      </c>
      <c r="G59" s="78">
        <v>51.545570427023584</v>
      </c>
      <c r="H59" s="85">
        <v>-12</v>
      </c>
      <c r="I59" s="87">
        <v>-34</v>
      </c>
      <c r="J59" s="79">
        <v>-0.51111679018655765</v>
      </c>
      <c r="K59" s="125"/>
      <c r="L59" s="125"/>
      <c r="M59" s="125"/>
    </row>
    <row r="60" spans="1:13" s="96" customFormat="1">
      <c r="A60" s="89" t="s">
        <v>71</v>
      </c>
      <c r="B60" s="86">
        <v>5918</v>
      </c>
      <c r="C60" s="86">
        <v>3174</v>
      </c>
      <c r="D60" s="80">
        <v>178.94909150433784</v>
      </c>
      <c r="E60" s="86">
        <v>4716</v>
      </c>
      <c r="F60" s="86">
        <v>850</v>
      </c>
      <c r="G60" s="80">
        <v>151.21951219512195</v>
      </c>
      <c r="H60" s="86">
        <v>1202</v>
      </c>
      <c r="I60" s="86">
        <v>2531</v>
      </c>
      <c r="J60" s="80">
        <v>27.729579309215911</v>
      </c>
      <c r="K60" s="125"/>
      <c r="L60" s="125"/>
      <c r="M60" s="125"/>
    </row>
    <row r="61" spans="1:13">
      <c r="A61" s="95"/>
      <c r="B61" s="98"/>
      <c r="C61" s="184"/>
      <c r="D61" s="193"/>
      <c r="E61" s="193"/>
      <c r="F61" s="193"/>
      <c r="G61" s="193"/>
      <c r="H61" s="193"/>
      <c r="I61" s="193"/>
      <c r="J61" s="193"/>
    </row>
    <row r="63" spans="1:13">
      <c r="A63" s="94"/>
      <c r="J63" s="103"/>
    </row>
  </sheetData>
  <mergeCells count="9">
    <mergeCell ref="K3:M3"/>
    <mergeCell ref="K1:M1"/>
    <mergeCell ref="C61:J61"/>
    <mergeCell ref="A1:J1"/>
    <mergeCell ref="A3:A6"/>
    <mergeCell ref="B3:G3"/>
    <mergeCell ref="B4:D4"/>
    <mergeCell ref="E4:G4"/>
    <mergeCell ref="H3:J4"/>
  </mergeCells>
  <conditionalFormatting sqref="A7:E7 G7:J7 A8:A60">
    <cfRule type="expression" dxfId="3" priority="4">
      <formula>MOD(ROW(),2)=0</formula>
    </cfRule>
  </conditionalFormatting>
  <conditionalFormatting sqref="F7">
    <cfRule type="expression" dxfId="2" priority="3">
      <formula>MOD(ROW(),2)=0</formula>
    </cfRule>
  </conditionalFormatting>
  <conditionalFormatting sqref="B8:E60 G8:J60">
    <cfRule type="expression" dxfId="1" priority="2">
      <formula>MOD(ROW(),2)=0</formula>
    </cfRule>
  </conditionalFormatting>
  <conditionalFormatting sqref="F8:F6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Nord&amp;C&amp;8&amp;P&amp;R&amp;8SH.regional Band 1 - 2023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4AAC8"/>
  </sheetPr>
  <dimension ref="A1:H36"/>
  <sheetViews>
    <sheetView workbookViewId="0"/>
  </sheetViews>
  <sheetFormatPr baseColWidth="10" defaultColWidth="11.5703125" defaultRowHeight="12.75"/>
  <cols>
    <col min="1" max="1" width="25.7109375" style="60" customWidth="1"/>
    <col min="2" max="16384" width="11.5703125" style="60"/>
  </cols>
  <sheetData>
    <row r="1" spans="1:8" ht="13.15" customHeight="1">
      <c r="A1" s="64"/>
      <c r="B1" s="60" t="s">
        <v>101</v>
      </c>
      <c r="G1" s="125" t="s">
        <v>120</v>
      </c>
      <c r="H1" s="96" t="s">
        <v>97</v>
      </c>
    </row>
    <row r="2" spans="1:8">
      <c r="A2" s="90" t="str">
        <f>IF('Tabelle 4_1'!$B$44&lt;=0,G2,INDEX('Tabelle 4_1'!A$8:A$11,MATCH('Grafikdaten 4_1'!B2,'Tabelle 4_1'!J$8:J$11,0)))</f>
        <v>FLENSBURG</v>
      </c>
      <c r="B2" s="60">
        <f>IF('Tabelle 4_1'!$B$44&lt;=0,H2,SMALL('Tabelle 4_1'!J$8:J$11,ROWS('Tabelle 4_1'!J$8:J8)))</f>
        <v>5.4712033409951761</v>
      </c>
      <c r="G2" s="114" t="s">
        <v>119</v>
      </c>
      <c r="H2" s="114">
        <v>2</v>
      </c>
    </row>
    <row r="3" spans="1:8">
      <c r="A3" s="90" t="str">
        <f>IF('Tabelle 4_1'!$B$44&lt;=0,G3,INDEX('Tabelle 4_1'!A$8:A$11,MATCH('Grafikdaten 4_1'!B3,'Tabelle 4_1'!J$8:J$11,0)))</f>
        <v>KIEL</v>
      </c>
      <c r="B3" s="96">
        <f>IF('Tabelle 4_1'!$B$44&lt;=0,H3,SMALL('Tabelle 4_1'!J$8:J$11,ROWS('Tabelle 4_1'!J$8:J9)))</f>
        <v>9.1492447955382872</v>
      </c>
      <c r="G3" s="114" t="s">
        <v>119</v>
      </c>
      <c r="H3" s="114">
        <v>1</v>
      </c>
    </row>
    <row r="4" spans="1:8">
      <c r="A4" s="90" t="str">
        <f>IF('Tabelle 4_1'!$B$44&lt;=0,G4,INDEX('Tabelle 4_1'!A$8:A$11,MATCH('Grafikdaten 4_1'!B4,'Tabelle 4_1'!J$8:J$11,0)))</f>
        <v>LÜBECK</v>
      </c>
      <c r="B4" s="96">
        <f>IF('Tabelle 4_1'!$B$44&lt;=0,H4,SMALL('Tabelle 4_1'!J$8:J$11,ROWS('Tabelle 4_1'!J$8:J10)))</f>
        <v>11.207793867898687</v>
      </c>
      <c r="G4" s="114" t="s">
        <v>119</v>
      </c>
      <c r="H4" s="114">
        <v>-1</v>
      </c>
    </row>
    <row r="5" spans="1:8">
      <c r="A5" s="90" t="str">
        <f>IF('Tabelle 4_1'!$B$44&lt;=0,G5,INDEX('Tabelle 4_1'!A$8:A$11,MATCH('Grafikdaten 4_1'!B5,'Tabelle 4_1'!J$8:J$11,0)))</f>
        <v>NEUMÜNSTER</v>
      </c>
      <c r="B5" s="96">
        <f>IF('Tabelle 4_1'!$B$44&lt;=0,H5,SMALL('Tabelle 4_1'!J$8:J$11,ROWS('Tabelle 4_1'!J$8:J11)))</f>
        <v>14.329363347259463</v>
      </c>
      <c r="G5" s="114" t="s">
        <v>119</v>
      </c>
      <c r="H5" s="114">
        <v>-2</v>
      </c>
    </row>
    <row r="6" spans="1:8">
      <c r="B6" s="60" t="s">
        <v>101</v>
      </c>
      <c r="G6" s="96"/>
      <c r="H6" s="96"/>
    </row>
    <row r="7" spans="1:8">
      <c r="A7" s="90" t="str">
        <f>IF('Tabelle 4_1'!$B$44&lt;=0,G7,INDEX('Tabelle 4_1'!A$13:A$23,MATCH(B7,'Tabelle 4_1'!J$13:J$23,0)))</f>
        <v>Stormarn</v>
      </c>
      <c r="B7" s="60">
        <f>IF('Tabelle 4_1'!$B$44&lt;=0,H7,SMALL('Tabelle 4_1'!J$13:J$23,ROWS('Tabelle 4_1'!J$13:J13)))</f>
        <v>7.7215256155671108</v>
      </c>
      <c r="G7" s="114" t="s">
        <v>126</v>
      </c>
      <c r="H7" s="114">
        <v>5</v>
      </c>
    </row>
    <row r="8" spans="1:8">
      <c r="A8" s="90" t="str">
        <f>IF('Tabelle 4_1'!$B$44&lt;=0,G8,INDEX('Tabelle 4_1'!A$13:A$23,MATCH(B8,'Tabelle 4_1'!J$13:J$23,0)))</f>
        <v>Plön</v>
      </c>
      <c r="B8" s="96">
        <f>IF('Tabelle 4_1'!$B$44&lt;=0,H8,SMALL('Tabelle 4_1'!J$13:J$23,ROWS('Tabelle 4_1'!J$13:J14)))</f>
        <v>8.49509020324275</v>
      </c>
      <c r="G8" s="114" t="s">
        <v>126</v>
      </c>
      <c r="H8" s="114">
        <v>4</v>
      </c>
    </row>
    <row r="9" spans="1:8">
      <c r="A9" s="90" t="str">
        <f>IF('Tabelle 4_1'!$B$44&lt;=0,G9,INDEX('Tabelle 4_1'!A$13:A$23,MATCH(B9,'Tabelle 4_1'!J$13:J$23,0)))</f>
        <v>Rendsburg-Eckernförde</v>
      </c>
      <c r="B9" s="96">
        <f>IF('Tabelle 4_1'!$B$44&lt;=0,H9,SMALL('Tabelle 4_1'!J$13:J$23,ROWS('Tabelle 4_1'!J$13:J15)))</f>
        <v>9.1973244147157196</v>
      </c>
      <c r="G9" s="114" t="s">
        <v>126</v>
      </c>
      <c r="H9" s="114">
        <v>3</v>
      </c>
    </row>
    <row r="10" spans="1:8">
      <c r="A10" s="90" t="str">
        <f>IF('Tabelle 4_1'!$B$44&lt;=0,G10,INDEX('Tabelle 4_1'!A$13:A$23,MATCH(B10,'Tabelle 4_1'!J$13:J$23,0)))</f>
        <v>Schleswig-Flensburg</v>
      </c>
      <c r="B10" s="96">
        <f>IF('Tabelle 4_1'!$B$44&lt;=0,H10,SMALL('Tabelle 4_1'!J$13:J$23,ROWS('Tabelle 4_1'!J$13:J16)))</f>
        <v>10.020108050488165</v>
      </c>
      <c r="G10" s="114" t="s">
        <v>126</v>
      </c>
      <c r="H10" s="114">
        <v>2</v>
      </c>
    </row>
    <row r="11" spans="1:8">
      <c r="A11" s="90" t="str">
        <f>IF('Tabelle 4_1'!$B$44&lt;=0,G11,INDEX('Tabelle 4_1'!A$13:A$23,MATCH(B11,'Tabelle 4_1'!J$13:J$23,0)))</f>
        <v>Pinneberg</v>
      </c>
      <c r="B11" s="96">
        <f>IF('Tabelle 4_1'!$B$44&lt;=0,H11,SMALL('Tabelle 4_1'!J$13:J$23,ROWS('Tabelle 4_1'!J$13:J17)))</f>
        <v>10.619780382571339</v>
      </c>
      <c r="G11" s="114" t="s">
        <v>126</v>
      </c>
      <c r="H11" s="114">
        <v>1</v>
      </c>
    </row>
    <row r="12" spans="1:8">
      <c r="A12" s="90" t="str">
        <f>IF('Tabelle 4_1'!$B$44&lt;=0,G12,INDEX('Tabelle 4_1'!A$13:A$23,MATCH(B12,'Tabelle 4_1'!J$13:J$23,0)))</f>
        <v>Dithmarschen</v>
      </c>
      <c r="B12" s="96">
        <f>IF('Tabelle 4_1'!$B$44&lt;=0,H12,SMALL('Tabelle 4_1'!J$13:J$23,ROWS('Tabelle 4_1'!J$13:J18)))</f>
        <v>10.674293970645692</v>
      </c>
      <c r="G12" s="114" t="s">
        <v>126</v>
      </c>
      <c r="H12" s="114">
        <v>0</v>
      </c>
    </row>
    <row r="13" spans="1:8">
      <c r="A13" s="90" t="str">
        <f>IF('Tabelle 4_1'!$B$44&lt;=0,G13,INDEX('Tabelle 4_1'!A$13:A$23,MATCH(B13,'Tabelle 4_1'!J$13:J$23,0)))</f>
        <v>Herzogtum Lauenburg</v>
      </c>
      <c r="B13" s="96">
        <f>IF('Tabelle 4_1'!$B$44&lt;=0,H13,SMALL('Tabelle 4_1'!J$13:J$23,ROWS('Tabelle 4_1'!J$13:J19)))</f>
        <v>10.701243921966842</v>
      </c>
      <c r="G13" s="114" t="s">
        <v>126</v>
      </c>
      <c r="H13" s="114">
        <v>-1</v>
      </c>
    </row>
    <row r="14" spans="1:8">
      <c r="A14" s="90" t="str">
        <f>IF('Tabelle 4_1'!$B$44&lt;=0,G14,INDEX('Tabelle 4_1'!A$13:A$23,MATCH(B14,'Tabelle 4_1'!J$13:J$23,0)))</f>
        <v>Steinburg</v>
      </c>
      <c r="B14" s="96">
        <f>IF('Tabelle 4_1'!$B$44&lt;=0,H14,SMALL('Tabelle 4_1'!J$13:J$23,ROWS('Tabelle 4_1'!J$13:J20)))</f>
        <v>11.369784778165203</v>
      </c>
      <c r="G14" s="114" t="s">
        <v>126</v>
      </c>
      <c r="H14" s="114">
        <v>-2</v>
      </c>
    </row>
    <row r="15" spans="1:8">
      <c r="A15" s="90" t="str">
        <f>IF('Tabelle 4_1'!$B$44&lt;=0,G15,INDEX('Tabelle 4_1'!A$13:A$23,MATCH(B15,'Tabelle 4_1'!J$13:J$23,0)))</f>
        <v>Segeberg</v>
      </c>
      <c r="B15" s="96">
        <f>IF('Tabelle 4_1'!$B$44&lt;=0,H15,SMALL('Tabelle 4_1'!J$13:J$23,ROWS('Tabelle 4_1'!J$13:J21)))</f>
        <v>12.427962044049796</v>
      </c>
      <c r="G15" s="114" t="s">
        <v>126</v>
      </c>
      <c r="H15" s="114">
        <v>-3</v>
      </c>
    </row>
    <row r="16" spans="1:8">
      <c r="A16" s="90" t="str">
        <f>IF('Tabelle 4_1'!$B$44&lt;=0,G16,INDEX('Tabelle 4_1'!A$13:A$23,MATCH(B16,'Tabelle 4_1'!J$13:J$23,0)))</f>
        <v>Ostholstein</v>
      </c>
      <c r="B16" s="96">
        <f>IF('Tabelle 4_1'!$B$44&lt;=0,H16,SMALL('Tabelle 4_1'!J$13:J$23,ROWS('Tabelle 4_1'!J$13:J22)))</f>
        <v>12.71814955329825</v>
      </c>
      <c r="G16" s="114" t="s">
        <v>126</v>
      </c>
      <c r="H16" s="114">
        <v>-4</v>
      </c>
    </row>
    <row r="17" spans="1:8">
      <c r="A17" s="90" t="str">
        <f>IF('Tabelle 4_1'!$B$44&lt;=0,G17,INDEX('Tabelle 4_1'!A$13:A$23,MATCH(B17,'Tabelle 4_1'!J$13:J$23,0)))</f>
        <v>Nordfriesland</v>
      </c>
      <c r="B17" s="96">
        <f>IF('Tabelle 4_1'!$B$44&lt;=0,H17,SMALL('Tabelle 4_1'!J$13:J$23,ROWS('Tabelle 4_1'!J$13:J23)))</f>
        <v>13.646496908950809</v>
      </c>
      <c r="G17" s="114" t="s">
        <v>126</v>
      </c>
      <c r="H17" s="114">
        <v>-5</v>
      </c>
    </row>
    <row r="18" spans="1:8">
      <c r="B18" s="60" t="s">
        <v>101</v>
      </c>
      <c r="G18" s="96"/>
      <c r="H18" s="96"/>
    </row>
    <row r="19" spans="1:8">
      <c r="A19" s="90" t="str">
        <f>IF('Tabelle 4_1'!$B$44&lt;=0,G19,INDEX('Tabelle 4_1'!A$25:A$42,MATCH(B19,'Tabelle 4_1'!J$25:J$42,0)))</f>
        <v>Kaltenkirchen, Stadt</v>
      </c>
      <c r="B19" s="60">
        <f>IF('Tabelle 4_1'!$B$44&lt;=0,H19,SMALL('Tabelle 4_1'!J$25:J$42,ROWS('Tabelle 4_1'!J$25:J25)))</f>
        <v>-0.51111679018655765</v>
      </c>
      <c r="G19" s="114" t="s">
        <v>126</v>
      </c>
      <c r="H19" s="114">
        <v>9</v>
      </c>
    </row>
    <row r="20" spans="1:8">
      <c r="A20" s="90" t="str">
        <f>IF('Tabelle 4_1'!$B$44&lt;=0,G20,INDEX('Tabelle 4_1'!A$25:A$42,MATCH(B20,'Tabelle 4_1'!J$25:J$42,0)))</f>
        <v>Elmshorn, Stadt</v>
      </c>
      <c r="B20" s="96">
        <f>IF('Tabelle 4_1'!$B$44&lt;=0,H20,SMALL('Tabelle 4_1'!J$25:J$42,ROWS('Tabelle 4_1'!J$25:J26)))</f>
        <v>3.3906323923671344</v>
      </c>
      <c r="G20" s="114" t="s">
        <v>126</v>
      </c>
      <c r="H20" s="114">
        <v>8</v>
      </c>
    </row>
    <row r="21" spans="1:8">
      <c r="A21" s="90" t="str">
        <f>IF('Tabelle 4_1'!$B$44&lt;=0,G21,INDEX('Tabelle 4_1'!A$25:A$42,MATCH(B21,'Tabelle 4_1'!J$25:J$42,0)))</f>
        <v>Henstedt-Ulzburg</v>
      </c>
      <c r="B21" s="96">
        <f>IF('Tabelle 4_1'!$B$44&lt;=0,H21,SMALL('Tabelle 4_1'!J$25:J$42,ROWS('Tabelle 4_1'!J$25:J27)))</f>
        <v>7.4713656387665193</v>
      </c>
      <c r="G21" s="114" t="s">
        <v>126</v>
      </c>
      <c r="H21" s="114">
        <v>7</v>
      </c>
    </row>
    <row r="22" spans="1:8">
      <c r="A22" s="90" t="str">
        <f>IF('Tabelle 4_1'!$B$44&lt;=0,G22,INDEX('Tabelle 4_1'!A$25:A$42,MATCH(B22,'Tabelle 4_1'!J$25:J$42,0)))</f>
        <v>Bad Schwartau, Stadt</v>
      </c>
      <c r="B22" s="96">
        <f>IF('Tabelle 4_1'!$B$44&lt;=0,H22,SMALL('Tabelle 4_1'!J$25:J$42,ROWS('Tabelle 4_1'!J$25:J28)))</f>
        <v>7.7842233130051071</v>
      </c>
      <c r="G22" s="114" t="s">
        <v>126</v>
      </c>
      <c r="H22" s="114">
        <v>6</v>
      </c>
    </row>
    <row r="23" spans="1:8">
      <c r="A23" s="90" t="str">
        <f>IF('Tabelle 4_1'!$B$44&lt;=0,G23,INDEX('Tabelle 4_1'!A$25:A$42,MATCH(B23,'Tabelle 4_1'!J$25:J$42,0)))</f>
        <v>Itzehoe, Stadt</v>
      </c>
      <c r="B23" s="96">
        <f>IF('Tabelle 4_1'!$B$44&lt;=0,H23,SMALL('Tabelle 4_1'!J$25:J$42,ROWS('Tabelle 4_1'!J$25:J29)))</f>
        <v>9.529997834091402</v>
      </c>
      <c r="G23" s="114" t="s">
        <v>126</v>
      </c>
      <c r="H23" s="114">
        <v>5</v>
      </c>
    </row>
    <row r="24" spans="1:8">
      <c r="A24" s="90" t="str">
        <f>IF('Tabelle 4_1'!$B$44&lt;=0,G24,INDEX('Tabelle 4_1'!A$25:A$42,MATCH(B24,'Tabelle 4_1'!J$25:J$42,0)))</f>
        <v>Reinbek, Stadt</v>
      </c>
      <c r="B24" s="96">
        <f>IF('Tabelle 4_1'!$B$44&lt;=0,H24,SMALL('Tabelle 4_1'!J$25:J$42,ROWS('Tabelle 4_1'!J$25:J30)))</f>
        <v>10.182301690052137</v>
      </c>
      <c r="G24" s="114" t="s">
        <v>126</v>
      </c>
      <c r="H24" s="114">
        <v>4</v>
      </c>
    </row>
    <row r="25" spans="1:8">
      <c r="A25" s="90" t="str">
        <f>IF('Tabelle 4_1'!$B$44&lt;=0,G25,INDEX('Tabelle 4_1'!A$25:A$42,MATCH(B25,'Tabelle 4_1'!J$25:J$42,0)))</f>
        <v>Wedel, Stadt</v>
      </c>
      <c r="B25" s="96">
        <f>IF('Tabelle 4_1'!$B$44&lt;=0,H25,SMALL('Tabelle 4_1'!J$25:J$42,ROWS('Tabelle 4_1'!J$25:J31)))</f>
        <v>10.255076985296242</v>
      </c>
      <c r="G25" s="114" t="s">
        <v>126</v>
      </c>
      <c r="H25" s="114">
        <v>3</v>
      </c>
    </row>
    <row r="26" spans="1:8">
      <c r="A26" s="90" t="str">
        <f>IF('Tabelle 4_1'!$B$44&lt;=0,G26,INDEX('Tabelle 4_1'!A$25:A$42,MATCH(B26,'Tabelle 4_1'!J$25:J$42,0)))</f>
        <v>Ahrensburg, Stadt</v>
      </c>
      <c r="B26" s="96">
        <f>IF('Tabelle 4_1'!$B$44&lt;=0,H26,SMALL('Tabelle 4_1'!J$25:J$42,ROWS('Tabelle 4_1'!J$25:J32)))</f>
        <v>10.780035259096559</v>
      </c>
      <c r="G26" s="114" t="s">
        <v>126</v>
      </c>
      <c r="H26" s="114">
        <v>2</v>
      </c>
    </row>
    <row r="27" spans="1:8">
      <c r="A27" s="90" t="str">
        <f>IF('Tabelle 4_1'!$B$44&lt;=0,G27,INDEX('Tabelle 4_1'!A$25:A$42,MATCH(B27,'Tabelle 4_1'!J$25:J$42,0)))</f>
        <v>Quickborn, Stadt</v>
      </c>
      <c r="B27" s="96">
        <f>IF('Tabelle 4_1'!$B$44&lt;=0,H27,SMALL('Tabelle 4_1'!J$25:J$42,ROWS('Tabelle 4_1'!J$25:J33)))</f>
        <v>11.996955996239759</v>
      </c>
      <c r="G27" s="114" t="s">
        <v>126</v>
      </c>
      <c r="H27" s="114">
        <v>1</v>
      </c>
    </row>
    <row r="28" spans="1:8">
      <c r="A28" s="90" t="str">
        <f>IF('Tabelle 4_1'!$B$44&lt;=0,G28,INDEX('Tabelle 4_1'!A$25:A$42,MATCH(B28,'Tabelle 4_1'!J$25:J$42,0)))</f>
        <v>Bad Oldesloe, Stadt</v>
      </c>
      <c r="B28" s="96">
        <f>IF('Tabelle 4_1'!$B$44&lt;=0,H28,SMALL('Tabelle 4_1'!J$25:J$42,ROWS('Tabelle 4_1'!J$25:J34)))</f>
        <v>12.707138304652645</v>
      </c>
      <c r="G28" s="114" t="s">
        <v>126</v>
      </c>
      <c r="H28" s="114">
        <v>-1</v>
      </c>
    </row>
    <row r="29" spans="1:8">
      <c r="A29" s="90" t="str">
        <f>IF('Tabelle 4_1'!$B$44&lt;=0,G29,INDEX('Tabelle 4_1'!A$25:A$42,MATCH(B29,'Tabelle 4_1'!J$25:J$42,0)))</f>
        <v>Schleswig, Stadt</v>
      </c>
      <c r="B29" s="96">
        <f>IF('Tabelle 4_1'!$B$44&lt;=0,H29,SMALL('Tabelle 4_1'!J$25:J$42,ROWS('Tabelle 4_1'!J$25:J35)))</f>
        <v>13.202594193946881</v>
      </c>
      <c r="G29" s="114" t="s">
        <v>126</v>
      </c>
      <c r="H29" s="114">
        <v>-2</v>
      </c>
    </row>
    <row r="30" spans="1:8">
      <c r="A30" s="90" t="str">
        <f>IF('Tabelle 4_1'!$B$44&lt;=0,G30,INDEX('Tabelle 4_1'!A$25:A$42,MATCH(B30,'Tabelle 4_1'!J$25:J$42,0)))</f>
        <v>Norderstedt, Stadt</v>
      </c>
      <c r="B30" s="96">
        <f>IF('Tabelle 4_1'!$B$44&lt;=0,H30,SMALL('Tabelle 4_1'!J$25:J$42,ROWS('Tabelle 4_1'!J$25:J36)))</f>
        <v>14.531123442014531</v>
      </c>
      <c r="G30" s="114" t="s">
        <v>126</v>
      </c>
      <c r="H30" s="114">
        <v>-3</v>
      </c>
    </row>
    <row r="31" spans="1:8">
      <c r="A31" s="90" t="str">
        <f>IF('Tabelle 4_1'!$B$44&lt;=0,G31,INDEX('Tabelle 4_1'!A$25:A$42,MATCH(B31,'Tabelle 4_1'!J$25:J$42,0)))</f>
        <v>Husum, Stadt</v>
      </c>
      <c r="B31" s="96">
        <f>IF('Tabelle 4_1'!$B$44&lt;=0,H31,SMALL('Tabelle 4_1'!J$25:J$42,ROWS('Tabelle 4_1'!J$25:J37)))</f>
        <v>15.033173763332494</v>
      </c>
      <c r="G31" s="114" t="s">
        <v>126</v>
      </c>
      <c r="H31" s="114">
        <v>-4</v>
      </c>
    </row>
    <row r="32" spans="1:8">
      <c r="A32" s="90" t="str">
        <f>IF('Tabelle 4_1'!$B$44&lt;=0,G32,INDEX('Tabelle 4_1'!A$25:A$42,MATCH(B32,'Tabelle 4_1'!J$25:J$42,0)))</f>
        <v>Pinneberg, Stadt</v>
      </c>
      <c r="B32" s="96">
        <f>IF('Tabelle 4_1'!$B$44&lt;=0,H32,SMALL('Tabelle 4_1'!J$25:J$42,ROWS('Tabelle 4_1'!J$25:J38)))</f>
        <v>15.461614085262312</v>
      </c>
      <c r="G32" s="114" t="s">
        <v>126</v>
      </c>
      <c r="H32" s="114">
        <v>-5</v>
      </c>
    </row>
    <row r="33" spans="1:8">
      <c r="A33" s="90" t="str">
        <f>IF('Tabelle 4_1'!$B$44&lt;=0,G33,INDEX('Tabelle 4_1'!A$25:A$42,MATCH(B33,'Tabelle 4_1'!J$25:J$42,0)))</f>
        <v>Eckernförde, Stadt</v>
      </c>
      <c r="B33" s="96">
        <f>IF('Tabelle 4_1'!$B$44&lt;=0,H33,SMALL('Tabelle 4_1'!J$25:J$42,ROWS('Tabelle 4_1'!J$25:J39)))</f>
        <v>16.327474560592044</v>
      </c>
      <c r="G33" s="114" t="s">
        <v>126</v>
      </c>
      <c r="H33" s="114">
        <v>-6</v>
      </c>
    </row>
    <row r="34" spans="1:8">
      <c r="A34" s="90" t="str">
        <f>IF('Tabelle 4_1'!$B$44&lt;=0,G34,INDEX('Tabelle 4_1'!A$25:A$42,MATCH(B34,'Tabelle 4_1'!J$25:J$42,0)))</f>
        <v>Geesthacht, Stadt</v>
      </c>
      <c r="B34" s="96">
        <f>IF('Tabelle 4_1'!$B$44&lt;=0,H34,SMALL('Tabelle 4_1'!J$25:J$42,ROWS('Tabelle 4_1'!J$25:J40)))</f>
        <v>16.848273967585389</v>
      </c>
      <c r="G34" s="114" t="s">
        <v>126</v>
      </c>
      <c r="H34" s="114">
        <v>-7</v>
      </c>
    </row>
    <row r="35" spans="1:8">
      <c r="A35" s="90" t="str">
        <f>IF('Tabelle 4_1'!$B$44&lt;=0,G35,INDEX('Tabelle 4_1'!A$25:A$42,MATCH(B35,'Tabelle 4_1'!J$25:J$42,0)))</f>
        <v>Heide, Stadt</v>
      </c>
      <c r="B35" s="96">
        <f>IF('Tabelle 4_1'!$B$44&lt;=0,H35,SMALL('Tabelle 4_1'!J$25:J$42,ROWS('Tabelle 4_1'!J$25:J41)))</f>
        <v>22.566430765122178</v>
      </c>
      <c r="G35" s="114" t="s">
        <v>126</v>
      </c>
      <c r="H35" s="114">
        <v>-8</v>
      </c>
    </row>
    <row r="36" spans="1:8">
      <c r="A36" s="90" t="str">
        <f>IF('Tabelle 4_1'!$B$44&lt;=0,G36,INDEX('Tabelle 4_1'!A$25:A$42,MATCH(B36,'Tabelle 4_1'!J$25:J$42,0)))</f>
        <v>Rendsburg, Stadt</v>
      </c>
      <c r="B36" s="96">
        <f>IF('Tabelle 4_1'!$B$44&lt;=0,H36,SMALL('Tabelle 4_1'!J$25:J$42,ROWS('Tabelle 4_1'!J$25:J42)))</f>
        <v>27.729579309215911</v>
      </c>
      <c r="G36" s="114" t="s">
        <v>126</v>
      </c>
      <c r="H36" s="114">
        <v>-9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90" zoomScaleSheetLayoutView="100" workbookViewId="0">
      <selection sqref="A1:G1"/>
    </sheetView>
  </sheetViews>
  <sheetFormatPr baseColWidth="10" defaultColWidth="10.85546875" defaultRowHeight="12.75"/>
  <cols>
    <col min="1" max="1" width="10" style="9" customWidth="1"/>
    <col min="2" max="2" width="10.140625" style="9" customWidth="1"/>
    <col min="3" max="7" width="14.28515625" style="9" customWidth="1"/>
    <col min="8" max="8" width="10.7109375" style="9" customWidth="1"/>
    <col min="9" max="57" width="12.140625" style="9" customWidth="1"/>
    <col min="58" max="16384" width="10.85546875" style="9"/>
  </cols>
  <sheetData>
    <row r="1" spans="1:7" s="11" customFormat="1" ht="15.75" customHeight="1">
      <c r="A1" s="164" t="s">
        <v>124</v>
      </c>
      <c r="B1" s="164"/>
      <c r="C1" s="164"/>
      <c r="D1" s="164"/>
      <c r="E1" s="164"/>
      <c r="F1" s="164"/>
      <c r="G1" s="164"/>
    </row>
    <row r="2" spans="1:7" s="11" customFormat="1" ht="5.0999999999999996" customHeight="1">
      <c r="A2" s="31"/>
      <c r="B2" s="31"/>
      <c r="C2" s="31"/>
      <c r="D2" s="31"/>
      <c r="E2" s="31"/>
      <c r="F2" s="31"/>
      <c r="G2" s="31"/>
    </row>
    <row r="3" spans="1:7" s="11" customFormat="1">
      <c r="A3" s="12" t="s">
        <v>144</v>
      </c>
    </row>
    <row r="4" spans="1:7" s="11" customFormat="1" ht="14.25">
      <c r="A4" s="120"/>
      <c r="B4" s="120"/>
      <c r="C4" s="120"/>
      <c r="D4" s="120"/>
      <c r="E4" s="120"/>
      <c r="F4" s="120"/>
      <c r="G4" s="120"/>
    </row>
    <row r="5" spans="1:7" s="11" customFormat="1" ht="12.75" customHeight="1">
      <c r="A5" s="155"/>
      <c r="B5" s="155"/>
      <c r="C5" s="155"/>
      <c r="D5" s="155"/>
      <c r="E5" s="155"/>
      <c r="F5" s="155"/>
      <c r="G5" s="155"/>
    </row>
    <row r="6" spans="1:7" s="11" customFormat="1">
      <c r="A6" s="15" t="s">
        <v>23</v>
      </c>
    </row>
    <row r="7" spans="1:7" s="11" customFormat="1" ht="5.0999999999999996" customHeight="1">
      <c r="A7" s="15"/>
    </row>
    <row r="8" spans="1:7" s="11" customFormat="1" ht="12.75" customHeight="1">
      <c r="A8" s="158" t="s">
        <v>13</v>
      </c>
      <c r="B8" s="157"/>
      <c r="C8" s="157"/>
      <c r="D8" s="157"/>
      <c r="E8" s="157"/>
      <c r="F8" s="157"/>
      <c r="G8" s="157"/>
    </row>
    <row r="9" spans="1:7" s="11" customFormat="1">
      <c r="A9" s="156" t="s">
        <v>2</v>
      </c>
      <c r="B9" s="157"/>
      <c r="C9" s="157"/>
      <c r="D9" s="157"/>
      <c r="E9" s="157"/>
      <c r="F9" s="157"/>
      <c r="G9" s="157"/>
    </row>
    <row r="10" spans="1:7" s="11" customFormat="1" ht="5.25" customHeight="1">
      <c r="A10" s="17"/>
    </row>
    <row r="11" spans="1:7" s="11" customFormat="1" ht="12.75" customHeight="1">
      <c r="A11" s="163" t="s">
        <v>0</v>
      </c>
      <c r="B11" s="163"/>
      <c r="C11" s="163"/>
      <c r="D11" s="163"/>
      <c r="E11" s="163"/>
      <c r="F11" s="163"/>
      <c r="G11" s="163"/>
    </row>
    <row r="12" spans="1:7" s="11" customFormat="1">
      <c r="A12" s="156" t="s">
        <v>1</v>
      </c>
      <c r="B12" s="157"/>
      <c r="C12" s="157"/>
      <c r="D12" s="157"/>
      <c r="E12" s="157"/>
      <c r="F12" s="157"/>
      <c r="G12" s="157"/>
    </row>
    <row r="13" spans="1:7" s="11" customFormat="1" ht="12.75" customHeight="1">
      <c r="A13" s="16"/>
      <c r="B13" s="13"/>
      <c r="C13" s="13"/>
      <c r="D13" s="13"/>
      <c r="E13" s="13"/>
      <c r="F13" s="13"/>
      <c r="G13" s="13"/>
    </row>
    <row r="14" spans="1:7" s="11" customFormat="1" ht="12.75" customHeight="1">
      <c r="A14" s="17"/>
    </row>
    <row r="15" spans="1:7" s="11" customFormat="1" ht="12.75" customHeight="1">
      <c r="A15" s="158" t="s">
        <v>14</v>
      </c>
      <c r="B15" s="157"/>
      <c r="C15" s="157"/>
      <c r="D15" s="14"/>
      <c r="E15" s="14"/>
      <c r="F15" s="14"/>
      <c r="G15" s="14"/>
    </row>
    <row r="16" spans="1:7" s="11" customFormat="1" ht="5.25" customHeight="1">
      <c r="A16" s="14"/>
      <c r="B16" s="13"/>
      <c r="C16" s="13"/>
      <c r="D16" s="14"/>
      <c r="E16" s="14"/>
      <c r="F16" s="14"/>
      <c r="G16" s="14"/>
    </row>
    <row r="17" spans="1:7" s="11" customFormat="1" ht="12.75" customHeight="1">
      <c r="A17" s="159" t="s">
        <v>145</v>
      </c>
      <c r="B17" s="157"/>
      <c r="C17" s="157"/>
      <c r="D17" s="16"/>
      <c r="E17" s="16"/>
      <c r="F17" s="16"/>
      <c r="G17" s="16"/>
    </row>
    <row r="18" spans="1:7" s="11" customFormat="1" ht="12.75" customHeight="1">
      <c r="A18" s="18" t="s">
        <v>16</v>
      </c>
      <c r="B18" s="159" t="s">
        <v>146</v>
      </c>
      <c r="C18" s="157"/>
      <c r="D18" s="16"/>
      <c r="E18" s="16"/>
      <c r="F18" s="16"/>
      <c r="G18" s="16"/>
    </row>
    <row r="19" spans="1:7" s="11" customFormat="1" ht="12.75" customHeight="1">
      <c r="A19" s="16" t="s">
        <v>17</v>
      </c>
      <c r="B19" s="160" t="s">
        <v>147</v>
      </c>
      <c r="C19" s="161"/>
      <c r="D19" s="161"/>
      <c r="E19" s="16"/>
      <c r="F19" s="16"/>
      <c r="G19" s="16"/>
    </row>
    <row r="20" spans="1:7" s="11" customFormat="1" ht="12.75" customHeight="1">
      <c r="A20" s="29"/>
      <c r="B20" s="29"/>
      <c r="C20" s="30"/>
      <c r="D20" s="30"/>
      <c r="E20" s="29"/>
      <c r="F20" s="29"/>
      <c r="G20" s="29"/>
    </row>
    <row r="21" spans="1:7" s="11" customFormat="1" ht="12.75" customHeight="1">
      <c r="A21" s="16"/>
      <c r="B21" s="13"/>
      <c r="C21" s="13"/>
      <c r="D21" s="13"/>
      <c r="E21" s="13"/>
      <c r="F21" s="13"/>
      <c r="G21" s="13"/>
    </row>
    <row r="22" spans="1:7" s="11" customFormat="1">
      <c r="A22" s="158" t="s">
        <v>22</v>
      </c>
      <c r="B22" s="157"/>
      <c r="C22" s="14"/>
      <c r="D22" s="14"/>
      <c r="E22" s="14"/>
      <c r="F22" s="14"/>
      <c r="G22" s="14"/>
    </row>
    <row r="23" spans="1:7" s="11" customFormat="1" ht="5.25" customHeight="1">
      <c r="A23" s="14"/>
      <c r="B23" s="13"/>
      <c r="C23" s="14"/>
      <c r="D23" s="14"/>
      <c r="E23" s="14"/>
      <c r="F23" s="14"/>
      <c r="G23" s="14"/>
    </row>
    <row r="24" spans="1:7" s="11" customFormat="1">
      <c r="A24" s="18" t="s">
        <v>18</v>
      </c>
      <c r="B24" s="162" t="s">
        <v>19</v>
      </c>
      <c r="C24" s="157"/>
      <c r="D24" s="16"/>
      <c r="E24" s="16"/>
      <c r="F24" s="16"/>
      <c r="G24" s="16"/>
    </row>
    <row r="25" spans="1:7" s="11" customFormat="1" ht="12.75" customHeight="1">
      <c r="A25" s="16" t="s">
        <v>20</v>
      </c>
      <c r="B25" s="156" t="s">
        <v>21</v>
      </c>
      <c r="C25" s="157"/>
      <c r="D25" s="16"/>
      <c r="E25" s="16"/>
      <c r="F25" s="16"/>
      <c r="G25" s="16"/>
    </row>
    <row r="26" spans="1:7" s="11" customFormat="1">
      <c r="A26" s="16"/>
      <c r="B26" s="157"/>
      <c r="C26" s="157"/>
      <c r="D26" s="13"/>
      <c r="E26" s="13"/>
      <c r="F26" s="13"/>
      <c r="G26" s="13"/>
    </row>
    <row r="27" spans="1:7" s="11" customFormat="1" ht="12.75" customHeight="1">
      <c r="A27" s="17"/>
    </row>
    <row r="28" spans="1:7" s="11" customFormat="1" ht="14.1" customHeight="1">
      <c r="A28" s="12" t="s">
        <v>26</v>
      </c>
      <c r="B28" s="121" t="s">
        <v>27</v>
      </c>
    </row>
    <row r="29" spans="1:7" s="11" customFormat="1" ht="27.4" customHeight="1">
      <c r="A29" s="12"/>
      <c r="B29" s="157" t="s">
        <v>128</v>
      </c>
      <c r="C29" s="157"/>
      <c r="D29" s="157"/>
      <c r="E29" s="157"/>
      <c r="F29" s="157"/>
      <c r="G29" s="157"/>
    </row>
    <row r="30" spans="1:7" s="62" customFormat="1" ht="12.75" customHeight="1">
      <c r="A30" s="12"/>
      <c r="B30" s="121" t="s">
        <v>127</v>
      </c>
    </row>
    <row r="31" spans="1:7" s="11" customFormat="1" ht="12.75" customHeight="1">
      <c r="A31" s="17"/>
    </row>
    <row r="32" spans="1:7" s="11" customFormat="1" ht="27.4" customHeight="1">
      <c r="A32" s="159" t="s">
        <v>150</v>
      </c>
      <c r="B32" s="157"/>
      <c r="C32" s="157"/>
      <c r="D32" s="157"/>
      <c r="E32" s="157"/>
      <c r="F32" s="157"/>
      <c r="G32" s="157"/>
    </row>
    <row r="33" spans="1:7" s="11" customFormat="1" ht="42.6" customHeight="1">
      <c r="A33" s="159" t="s">
        <v>28</v>
      </c>
      <c r="B33" s="159"/>
      <c r="C33" s="159"/>
      <c r="D33" s="159"/>
      <c r="E33" s="159"/>
      <c r="F33" s="159"/>
      <c r="G33" s="159"/>
    </row>
    <row r="34" spans="1:7" s="11" customFormat="1">
      <c r="A34" s="17"/>
    </row>
    <row r="35" spans="1:7" s="11" customFormat="1"/>
    <row r="36" spans="1:7" s="11" customFormat="1"/>
    <row r="37" spans="1:7" s="11" customFormat="1"/>
    <row r="38" spans="1:7" s="11" customFormat="1"/>
    <row r="39" spans="1:7" s="11" customFormat="1"/>
    <row r="40" spans="1:7" s="11" customFormat="1"/>
    <row r="41" spans="1:7" s="11" customFormat="1"/>
    <row r="42" spans="1:7" s="11" customFormat="1"/>
    <row r="43" spans="1:7" s="11" customFormat="1">
      <c r="A43" s="155" t="s">
        <v>25</v>
      </c>
      <c r="B43" s="155"/>
    </row>
    <row r="44" spans="1:7" s="11" customFormat="1" ht="5.85" customHeight="1"/>
    <row r="45" spans="1:7" s="11" customFormat="1">
      <c r="A45" s="6">
        <v>0</v>
      </c>
      <c r="B45" s="7" t="s">
        <v>3</v>
      </c>
    </row>
    <row r="46" spans="1:7" s="11" customFormat="1">
      <c r="A46" s="7" t="s">
        <v>10</v>
      </c>
      <c r="B46" s="7" t="s">
        <v>4</v>
      </c>
    </row>
    <row r="47" spans="1:7" s="11" customFormat="1">
      <c r="A47" s="19" t="s">
        <v>11</v>
      </c>
      <c r="B47" s="7" t="s">
        <v>5</v>
      </c>
    </row>
    <row r="48" spans="1:7" s="11" customFormat="1">
      <c r="A48" s="19" t="s">
        <v>12</v>
      </c>
      <c r="B48" s="7" t="s">
        <v>6</v>
      </c>
    </row>
    <row r="49" spans="1:7" s="11" customFormat="1">
      <c r="A49" s="7" t="s">
        <v>29</v>
      </c>
      <c r="B49" s="7" t="s">
        <v>7</v>
      </c>
    </row>
    <row r="50" spans="1:7" s="11" customFormat="1">
      <c r="A50" s="7" t="s">
        <v>24</v>
      </c>
      <c r="B50" s="7" t="s">
        <v>8</v>
      </c>
    </row>
    <row r="51" spans="1:7">
      <c r="A51" s="7" t="s">
        <v>15</v>
      </c>
      <c r="B51" s="7" t="s">
        <v>9</v>
      </c>
      <c r="C51" s="11"/>
      <c r="D51" s="11"/>
      <c r="E51" s="11"/>
      <c r="F51" s="11"/>
      <c r="G51" s="11"/>
    </row>
    <row r="52" spans="1:7">
      <c r="A52" s="11" t="s">
        <v>30</v>
      </c>
      <c r="B52" s="11" t="s">
        <v>31</v>
      </c>
      <c r="C52" s="11"/>
      <c r="D52" s="11"/>
      <c r="E52" s="11"/>
      <c r="F52" s="11"/>
      <c r="G52" s="11"/>
    </row>
    <row r="53" spans="1:7">
      <c r="A53" s="7" t="s">
        <v>32</v>
      </c>
      <c r="B53" s="10" t="s">
        <v>33</v>
      </c>
      <c r="C53" s="10"/>
      <c r="D53" s="10"/>
      <c r="E53" s="10"/>
      <c r="F53" s="10"/>
      <c r="G53" s="10"/>
    </row>
    <row r="54" spans="1:7">
      <c r="A54" s="10"/>
      <c r="B54" s="10"/>
      <c r="C54" s="10"/>
      <c r="D54" s="10"/>
      <c r="E54" s="10"/>
      <c r="F54" s="10"/>
      <c r="G54" s="10"/>
    </row>
    <row r="55" spans="1:7">
      <c r="A55" s="10"/>
      <c r="B55" s="10"/>
      <c r="C55" s="10"/>
      <c r="D55" s="10"/>
      <c r="E55" s="10"/>
      <c r="F55" s="10"/>
      <c r="G55" s="10"/>
    </row>
    <row r="56" spans="1:7">
      <c r="A56" s="10"/>
      <c r="B56" s="10"/>
      <c r="C56" s="10"/>
      <c r="D56" s="10"/>
      <c r="E56" s="10"/>
      <c r="F56" s="10"/>
      <c r="G56" s="10"/>
    </row>
    <row r="57" spans="1:7">
      <c r="A57" s="10"/>
      <c r="B57" s="10"/>
      <c r="C57" s="10"/>
      <c r="D57" s="10"/>
      <c r="E57" s="10"/>
      <c r="F57" s="10"/>
      <c r="G57" s="10"/>
    </row>
    <row r="58" spans="1:7">
      <c r="A58" s="10"/>
      <c r="B58" s="10"/>
      <c r="C58" s="10"/>
      <c r="D58" s="10"/>
      <c r="E58" s="10"/>
      <c r="F58" s="10"/>
      <c r="G58" s="10"/>
    </row>
    <row r="59" spans="1:7">
      <c r="A59" s="10"/>
      <c r="B59" s="10"/>
      <c r="C59" s="10"/>
      <c r="D59" s="10"/>
      <c r="E59" s="10"/>
      <c r="F59" s="10"/>
      <c r="G59" s="10"/>
    </row>
    <row r="60" spans="1:7">
      <c r="A60" s="10"/>
      <c r="B60" s="10"/>
      <c r="C60" s="10"/>
      <c r="D60" s="10"/>
      <c r="E60" s="10"/>
      <c r="F60" s="10"/>
      <c r="G60" s="10"/>
    </row>
    <row r="61" spans="1:7">
      <c r="A61" s="10"/>
      <c r="B61" s="10"/>
      <c r="C61" s="10"/>
      <c r="D61" s="10"/>
      <c r="E61" s="10"/>
      <c r="F61" s="10"/>
      <c r="G61" s="10"/>
    </row>
    <row r="62" spans="1:7">
      <c r="A62" s="10"/>
      <c r="B62" s="10"/>
      <c r="C62" s="10"/>
      <c r="D62" s="10"/>
      <c r="E62" s="10"/>
      <c r="F62" s="10"/>
      <c r="G62" s="10"/>
    </row>
    <row r="63" spans="1:7">
      <c r="A63" s="10"/>
      <c r="B63" s="10"/>
      <c r="C63" s="10"/>
      <c r="D63" s="10"/>
      <c r="E63" s="10"/>
      <c r="F63" s="10"/>
      <c r="G63" s="10"/>
    </row>
    <row r="64" spans="1:7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  <row r="66" spans="1:7">
      <c r="A66" s="10"/>
      <c r="B66" s="10"/>
      <c r="C66" s="10"/>
      <c r="D66" s="10"/>
      <c r="E66" s="10"/>
      <c r="F66" s="10"/>
      <c r="G66" s="10"/>
    </row>
    <row r="67" spans="1:7">
      <c r="A67" s="10"/>
      <c r="B67" s="10"/>
      <c r="C67" s="10"/>
      <c r="D67" s="10"/>
      <c r="E67" s="10"/>
      <c r="F67" s="10"/>
      <c r="G67" s="10"/>
    </row>
    <row r="68" spans="1:7">
      <c r="A68" s="10"/>
      <c r="B68" s="10"/>
      <c r="C68" s="10"/>
      <c r="D68" s="10"/>
      <c r="E68" s="10"/>
      <c r="F68" s="10"/>
      <c r="G68" s="10"/>
    </row>
    <row r="69" spans="1:7">
      <c r="A69" s="10"/>
      <c r="B69" s="10"/>
      <c r="C69" s="10"/>
      <c r="D69" s="10"/>
      <c r="E69" s="10"/>
      <c r="F69" s="10"/>
      <c r="G69" s="10"/>
    </row>
    <row r="70" spans="1:7">
      <c r="A70" s="10"/>
      <c r="B70" s="10"/>
      <c r="C70" s="10"/>
      <c r="D70" s="10"/>
      <c r="E70" s="10"/>
      <c r="F70" s="10"/>
      <c r="G70" s="10"/>
    </row>
    <row r="71" spans="1:7">
      <c r="A71" s="10"/>
      <c r="B71" s="10"/>
      <c r="C71" s="10"/>
      <c r="D71" s="10"/>
      <c r="E71" s="10"/>
      <c r="F71" s="10"/>
      <c r="G71" s="10"/>
    </row>
    <row r="72" spans="1:7">
      <c r="A72" s="10"/>
      <c r="B72" s="10"/>
      <c r="C72" s="10"/>
      <c r="D72" s="10"/>
      <c r="E72" s="10"/>
      <c r="F72" s="10"/>
      <c r="G72" s="10"/>
    </row>
    <row r="73" spans="1:7">
      <c r="A73" s="10"/>
      <c r="B73" s="10"/>
      <c r="C73" s="10"/>
      <c r="D73" s="10"/>
      <c r="E73" s="10"/>
      <c r="F73" s="10"/>
      <c r="G73" s="10"/>
    </row>
    <row r="74" spans="1:7">
      <c r="A74" s="10"/>
      <c r="B74" s="10"/>
      <c r="C74" s="10"/>
      <c r="D74" s="10"/>
      <c r="E74" s="10"/>
      <c r="F74" s="10"/>
      <c r="G74" s="10"/>
    </row>
    <row r="75" spans="1:7">
      <c r="A75" s="10"/>
      <c r="B75" s="10"/>
      <c r="C75" s="10"/>
      <c r="D75" s="10"/>
      <c r="E75" s="10"/>
      <c r="F75" s="10"/>
      <c r="G75" s="10"/>
    </row>
    <row r="76" spans="1:7">
      <c r="A76" s="10"/>
      <c r="B76" s="10"/>
      <c r="C76" s="10"/>
      <c r="D76" s="10"/>
      <c r="E76" s="10"/>
      <c r="F76" s="10"/>
      <c r="G76" s="10"/>
    </row>
    <row r="77" spans="1:7">
      <c r="A77" s="10"/>
      <c r="B77" s="10"/>
      <c r="C77" s="10"/>
      <c r="D77" s="10"/>
      <c r="E77" s="10"/>
      <c r="F77" s="10"/>
      <c r="G77" s="10"/>
    </row>
    <row r="78" spans="1:7">
      <c r="A78" s="10"/>
      <c r="B78" s="10"/>
      <c r="C78" s="10"/>
      <c r="D78" s="10"/>
      <c r="E78" s="10"/>
      <c r="F78" s="10"/>
      <c r="G78" s="10"/>
    </row>
    <row r="79" spans="1:7">
      <c r="A79" s="10"/>
      <c r="B79" s="10"/>
      <c r="C79" s="10"/>
      <c r="D79" s="10"/>
      <c r="E79" s="10"/>
      <c r="F79" s="10"/>
      <c r="G79" s="10"/>
    </row>
    <row r="80" spans="1:7">
      <c r="A80" s="10"/>
      <c r="B80" s="10"/>
      <c r="C80" s="10"/>
      <c r="D80" s="10"/>
      <c r="E80" s="10"/>
      <c r="F80" s="10"/>
      <c r="G80" s="10"/>
    </row>
    <row r="81" spans="1:7">
      <c r="A81" s="10"/>
      <c r="B81" s="10"/>
      <c r="C81" s="10"/>
      <c r="D81" s="10"/>
      <c r="E81" s="10"/>
      <c r="F81" s="10"/>
      <c r="G81" s="10"/>
    </row>
    <row r="82" spans="1:7">
      <c r="A82" s="10"/>
      <c r="B82" s="10"/>
      <c r="C82" s="10"/>
      <c r="D82" s="10"/>
      <c r="E82" s="10"/>
      <c r="F82" s="10"/>
      <c r="G82" s="10"/>
    </row>
    <row r="83" spans="1:7">
      <c r="A83" s="10"/>
      <c r="B83" s="10"/>
      <c r="C83" s="10"/>
      <c r="D83" s="10"/>
      <c r="E83" s="10"/>
      <c r="F83" s="10"/>
      <c r="G83" s="10"/>
    </row>
    <row r="84" spans="1:7">
      <c r="A84" s="10"/>
      <c r="B84" s="10"/>
      <c r="C84" s="10"/>
      <c r="D84" s="10"/>
      <c r="E84" s="10"/>
      <c r="F84" s="10"/>
      <c r="G84" s="10"/>
    </row>
    <row r="85" spans="1:7">
      <c r="A85" s="10"/>
      <c r="B85" s="10"/>
      <c r="C85" s="10"/>
      <c r="D85" s="10"/>
      <c r="E85" s="10"/>
      <c r="F85" s="10"/>
      <c r="G85" s="10"/>
    </row>
    <row r="86" spans="1:7">
      <c r="A86" s="10"/>
      <c r="B86" s="10"/>
      <c r="C86" s="10"/>
      <c r="D86" s="10"/>
      <c r="E86" s="10"/>
      <c r="F86" s="10"/>
      <c r="G86" s="10"/>
    </row>
    <row r="87" spans="1:7">
      <c r="A87" s="10"/>
      <c r="B87" s="10"/>
      <c r="C87" s="10"/>
      <c r="D87" s="10"/>
      <c r="E87" s="10"/>
      <c r="F87" s="10"/>
      <c r="G87" s="10"/>
    </row>
    <row r="88" spans="1:7">
      <c r="A88" s="10"/>
      <c r="B88" s="10"/>
      <c r="C88" s="10"/>
      <c r="D88" s="10"/>
      <c r="E88" s="10"/>
      <c r="F88" s="10"/>
      <c r="G88" s="10"/>
    </row>
    <row r="89" spans="1:7">
      <c r="A89" s="10"/>
      <c r="B89" s="10"/>
      <c r="C89" s="10"/>
      <c r="D89" s="10"/>
      <c r="E89" s="10"/>
      <c r="F89" s="10"/>
      <c r="G89" s="10"/>
    </row>
    <row r="90" spans="1:7">
      <c r="A90" s="10"/>
      <c r="B90" s="10"/>
      <c r="C90" s="10"/>
      <c r="D90" s="10"/>
      <c r="E90" s="10"/>
      <c r="F90" s="10"/>
      <c r="G90" s="10"/>
    </row>
    <row r="91" spans="1:7">
      <c r="A91" s="10"/>
      <c r="B91" s="10"/>
      <c r="C91" s="10"/>
      <c r="D91" s="10"/>
      <c r="E91" s="10"/>
      <c r="F91" s="10"/>
      <c r="G91" s="10"/>
    </row>
    <row r="92" spans="1:7">
      <c r="A92" s="10"/>
      <c r="B92" s="10"/>
      <c r="C92" s="10"/>
      <c r="D92" s="10"/>
      <c r="E92" s="10"/>
      <c r="F92" s="10"/>
      <c r="G92" s="10"/>
    </row>
    <row r="93" spans="1:7">
      <c r="A93" s="10"/>
      <c r="B93" s="10"/>
      <c r="C93" s="10"/>
      <c r="D93" s="10"/>
      <c r="E93" s="10"/>
      <c r="F93" s="10"/>
      <c r="G93" s="10"/>
    </row>
    <row r="94" spans="1:7">
      <c r="A94" s="10"/>
      <c r="B94" s="10"/>
      <c r="C94" s="10"/>
      <c r="D94" s="10"/>
      <c r="E94" s="10"/>
      <c r="F94" s="10"/>
      <c r="G94" s="10"/>
    </row>
    <row r="95" spans="1:7">
      <c r="A95" s="10"/>
      <c r="B95" s="10"/>
      <c r="C95" s="10"/>
      <c r="D95" s="10"/>
      <c r="E95" s="10"/>
      <c r="F95" s="10"/>
      <c r="G95" s="10"/>
    </row>
    <row r="96" spans="1:7">
      <c r="A96" s="10"/>
      <c r="B96" s="10"/>
      <c r="C96" s="10"/>
      <c r="D96" s="10"/>
      <c r="E96" s="10"/>
      <c r="F96" s="10"/>
      <c r="G96" s="10"/>
    </row>
    <row r="97" spans="1:7">
      <c r="A97" s="10"/>
      <c r="B97" s="10"/>
      <c r="C97" s="10"/>
      <c r="D97" s="10"/>
      <c r="E97" s="10"/>
      <c r="F97" s="10"/>
      <c r="G97" s="10"/>
    </row>
    <row r="98" spans="1:7">
      <c r="A98" s="10"/>
      <c r="B98" s="10"/>
      <c r="C98" s="10"/>
      <c r="D98" s="10"/>
      <c r="E98" s="10"/>
      <c r="F98" s="10"/>
      <c r="G98" s="10"/>
    </row>
    <row r="99" spans="1:7">
      <c r="A99" s="10"/>
      <c r="B99" s="10"/>
      <c r="C99" s="10"/>
      <c r="D99" s="10"/>
      <c r="E99" s="10"/>
      <c r="F99" s="10"/>
      <c r="G99" s="10"/>
    </row>
    <row r="100" spans="1:7">
      <c r="A100" s="10"/>
      <c r="B100" s="10"/>
      <c r="C100" s="10"/>
      <c r="D100" s="10"/>
      <c r="E100" s="10"/>
      <c r="F100" s="10"/>
      <c r="G100" s="10"/>
    </row>
    <row r="101" spans="1:7">
      <c r="A101" s="10"/>
      <c r="B101" s="10"/>
      <c r="C101" s="10"/>
      <c r="D101" s="10"/>
      <c r="E101" s="10"/>
      <c r="F101" s="10"/>
      <c r="G101" s="10"/>
    </row>
    <row r="102" spans="1:7">
      <c r="A102" s="10"/>
      <c r="B102" s="10"/>
      <c r="C102" s="10"/>
      <c r="D102" s="10"/>
      <c r="E102" s="10"/>
      <c r="F102" s="10"/>
      <c r="G102" s="10"/>
    </row>
    <row r="103" spans="1:7">
      <c r="A103" s="10"/>
      <c r="B103" s="10"/>
      <c r="C103" s="10"/>
      <c r="D103" s="10"/>
      <c r="E103" s="10"/>
      <c r="F103" s="10"/>
      <c r="G103" s="10"/>
    </row>
    <row r="104" spans="1:7">
      <c r="A104" s="10"/>
      <c r="B104" s="10"/>
      <c r="C104" s="10"/>
      <c r="D104" s="10"/>
      <c r="E104" s="10"/>
      <c r="F104" s="10"/>
      <c r="G104" s="10"/>
    </row>
    <row r="105" spans="1:7">
      <c r="A105" s="10"/>
      <c r="B105" s="10"/>
      <c r="C105" s="10"/>
      <c r="D105" s="10"/>
      <c r="E105" s="10"/>
      <c r="F105" s="10"/>
      <c r="G105" s="10"/>
    </row>
    <row r="106" spans="1:7">
      <c r="A106" s="10"/>
      <c r="B106" s="10"/>
      <c r="C106" s="10"/>
      <c r="D106" s="10"/>
      <c r="E106" s="10"/>
      <c r="F106" s="10"/>
      <c r="G106" s="10"/>
    </row>
    <row r="107" spans="1:7">
      <c r="A107" s="10"/>
      <c r="B107" s="10"/>
      <c r="C107" s="10"/>
      <c r="D107" s="10"/>
      <c r="E107" s="10"/>
      <c r="F107" s="10"/>
      <c r="G107" s="10"/>
    </row>
    <row r="108" spans="1:7">
      <c r="A108" s="10"/>
      <c r="B108" s="10"/>
      <c r="C108" s="10"/>
      <c r="D108" s="10"/>
      <c r="E108" s="10"/>
      <c r="F108" s="10"/>
      <c r="G108" s="10"/>
    </row>
    <row r="109" spans="1:7">
      <c r="A109" s="10"/>
      <c r="B109" s="10"/>
      <c r="C109" s="10"/>
      <c r="D109" s="10"/>
      <c r="E109" s="10"/>
      <c r="F109" s="10"/>
      <c r="G109" s="10"/>
    </row>
    <row r="110" spans="1:7">
      <c r="A110" s="10"/>
      <c r="B110" s="10"/>
      <c r="C110" s="10"/>
      <c r="D110" s="10"/>
      <c r="E110" s="10"/>
      <c r="F110" s="10"/>
      <c r="G110" s="10"/>
    </row>
    <row r="111" spans="1:7">
      <c r="A111" s="10"/>
      <c r="B111" s="10"/>
      <c r="C111" s="10"/>
      <c r="D111" s="10"/>
      <c r="E111" s="10"/>
      <c r="F111" s="10"/>
      <c r="G111" s="10"/>
    </row>
    <row r="112" spans="1:7">
      <c r="A112" s="10"/>
      <c r="B112" s="10"/>
      <c r="C112" s="10"/>
      <c r="D112" s="10"/>
      <c r="E112" s="10"/>
      <c r="F112" s="10"/>
      <c r="G112" s="10"/>
    </row>
    <row r="113" spans="1:7">
      <c r="A113" s="10"/>
      <c r="B113" s="10"/>
      <c r="C113" s="10"/>
      <c r="D113" s="10"/>
      <c r="E113" s="10"/>
      <c r="F113" s="10"/>
      <c r="G113" s="10"/>
    </row>
    <row r="114" spans="1:7">
      <c r="A114" s="10"/>
      <c r="B114" s="10"/>
      <c r="C114" s="10"/>
      <c r="D114" s="10"/>
      <c r="E114" s="10"/>
      <c r="F114" s="10"/>
      <c r="G114" s="10"/>
    </row>
    <row r="115" spans="1:7">
      <c r="A115" s="10"/>
      <c r="B115" s="10"/>
      <c r="C115" s="10"/>
      <c r="D115" s="10"/>
      <c r="E115" s="10"/>
      <c r="F115" s="10"/>
      <c r="G115" s="10"/>
    </row>
    <row r="116" spans="1:7">
      <c r="A116" s="10"/>
      <c r="B116" s="10"/>
      <c r="C116" s="10"/>
      <c r="D116" s="10"/>
      <c r="E116" s="10"/>
      <c r="F116" s="10"/>
      <c r="G116" s="10"/>
    </row>
    <row r="117" spans="1:7">
      <c r="A117" s="10"/>
      <c r="B117" s="10"/>
      <c r="C117" s="10"/>
      <c r="D117" s="10"/>
      <c r="E117" s="10"/>
      <c r="F117" s="10"/>
      <c r="G117" s="10"/>
    </row>
    <row r="118" spans="1:7">
      <c r="A118" s="10"/>
      <c r="B118" s="10"/>
      <c r="C118" s="10"/>
      <c r="D118" s="10"/>
      <c r="E118" s="10"/>
      <c r="F118" s="10"/>
      <c r="G118" s="10"/>
    </row>
    <row r="119" spans="1:7">
      <c r="A119" s="10"/>
      <c r="B119" s="10"/>
      <c r="C119" s="10"/>
      <c r="D119" s="10"/>
      <c r="E119" s="10"/>
      <c r="F119" s="10"/>
      <c r="G119" s="10"/>
    </row>
    <row r="120" spans="1:7">
      <c r="A120" s="10"/>
      <c r="B120" s="10"/>
      <c r="C120" s="10"/>
      <c r="D120" s="10"/>
      <c r="E120" s="10"/>
      <c r="F120" s="10"/>
      <c r="G120" s="10"/>
    </row>
    <row r="121" spans="1:7">
      <c r="A121" s="10"/>
      <c r="B121" s="10"/>
      <c r="C121" s="10"/>
      <c r="D121" s="10"/>
      <c r="E121" s="10"/>
      <c r="F121" s="10"/>
      <c r="G121" s="10"/>
    </row>
    <row r="122" spans="1:7">
      <c r="A122" s="10"/>
      <c r="B122" s="10"/>
      <c r="C122" s="10"/>
      <c r="D122" s="10"/>
      <c r="E122" s="10"/>
      <c r="F122" s="10"/>
      <c r="G122" s="10"/>
    </row>
    <row r="123" spans="1:7">
      <c r="A123" s="10"/>
      <c r="B123" s="10"/>
      <c r="C123" s="10"/>
      <c r="D123" s="10"/>
      <c r="E123" s="10"/>
      <c r="F123" s="10"/>
      <c r="G123" s="10"/>
    </row>
    <row r="124" spans="1:7">
      <c r="A124" s="10"/>
      <c r="B124" s="10"/>
      <c r="C124" s="10"/>
      <c r="D124" s="10"/>
      <c r="E124" s="10"/>
      <c r="F124" s="10"/>
      <c r="G124" s="10"/>
    </row>
    <row r="125" spans="1:7">
      <c r="A125" s="10"/>
      <c r="B125" s="10"/>
      <c r="C125" s="10"/>
      <c r="D125" s="10"/>
      <c r="E125" s="10"/>
      <c r="F125" s="10"/>
      <c r="G125" s="10"/>
    </row>
    <row r="126" spans="1:7">
      <c r="A126" s="10"/>
      <c r="B126" s="10"/>
      <c r="C126" s="10"/>
      <c r="D126" s="10"/>
      <c r="E126" s="10"/>
      <c r="F126" s="10"/>
      <c r="G126" s="10"/>
    </row>
    <row r="127" spans="1:7">
      <c r="A127" s="10"/>
      <c r="B127" s="10"/>
      <c r="C127" s="10"/>
      <c r="D127" s="10"/>
      <c r="E127" s="10"/>
      <c r="F127" s="10"/>
      <c r="G127" s="10"/>
    </row>
    <row r="128" spans="1:7">
      <c r="A128" s="10"/>
      <c r="B128" s="10"/>
      <c r="C128" s="10"/>
      <c r="D128" s="10"/>
      <c r="E128" s="10"/>
      <c r="F128" s="10"/>
      <c r="G128" s="10"/>
    </row>
    <row r="129" spans="1:7">
      <c r="A129" s="10"/>
      <c r="B129" s="10"/>
      <c r="C129" s="10"/>
      <c r="D129" s="10"/>
      <c r="E129" s="10"/>
      <c r="F129" s="10"/>
      <c r="G129" s="10"/>
    </row>
    <row r="130" spans="1:7">
      <c r="A130" s="10"/>
      <c r="B130" s="10"/>
      <c r="C130" s="10"/>
      <c r="D130" s="10"/>
      <c r="E130" s="10"/>
      <c r="F130" s="10"/>
      <c r="G130" s="10"/>
    </row>
    <row r="131" spans="1:7">
      <c r="A131" s="10"/>
      <c r="B131" s="10"/>
      <c r="C131" s="10"/>
      <c r="D131" s="10"/>
      <c r="E131" s="10"/>
      <c r="F131" s="10"/>
      <c r="G131" s="10"/>
    </row>
    <row r="132" spans="1:7">
      <c r="A132" s="10"/>
      <c r="B132" s="10"/>
      <c r="C132" s="10"/>
      <c r="D132" s="10"/>
      <c r="E132" s="10"/>
      <c r="F132" s="10"/>
      <c r="G132" s="10"/>
    </row>
    <row r="133" spans="1:7">
      <c r="A133" s="10"/>
      <c r="B133" s="10"/>
      <c r="C133" s="10"/>
      <c r="D133" s="10"/>
      <c r="E133" s="10"/>
      <c r="F133" s="10"/>
      <c r="G133" s="10"/>
    </row>
    <row r="134" spans="1:7">
      <c r="A134" s="10"/>
      <c r="B134" s="10"/>
      <c r="C134" s="10"/>
      <c r="D134" s="10"/>
      <c r="E134" s="10"/>
      <c r="F134" s="10"/>
      <c r="G134" s="10"/>
    </row>
    <row r="135" spans="1:7">
      <c r="A135" s="10"/>
      <c r="B135" s="10"/>
      <c r="C135" s="10"/>
      <c r="D135" s="10"/>
      <c r="E135" s="10"/>
      <c r="F135" s="10"/>
      <c r="G135" s="10"/>
    </row>
    <row r="136" spans="1:7">
      <c r="A136" s="10"/>
      <c r="B136" s="10"/>
      <c r="C136" s="10"/>
      <c r="D136" s="10"/>
      <c r="E136" s="10"/>
      <c r="F136" s="10"/>
      <c r="G136" s="10"/>
    </row>
    <row r="137" spans="1:7">
      <c r="A137" s="10"/>
      <c r="B137" s="10"/>
      <c r="C137" s="10"/>
      <c r="D137" s="10"/>
      <c r="E137" s="10"/>
      <c r="F137" s="10"/>
      <c r="G137" s="10"/>
    </row>
    <row r="138" spans="1:7">
      <c r="A138" s="10"/>
      <c r="B138" s="10"/>
      <c r="C138" s="10"/>
      <c r="D138" s="10"/>
      <c r="E138" s="10"/>
      <c r="F138" s="10"/>
      <c r="G138" s="10"/>
    </row>
    <row r="139" spans="1:7">
      <c r="A139" s="10"/>
      <c r="B139" s="10"/>
      <c r="C139" s="10"/>
      <c r="D139" s="10"/>
      <c r="E139" s="10"/>
      <c r="F139" s="10"/>
      <c r="G139" s="10"/>
    </row>
    <row r="140" spans="1:7">
      <c r="A140" s="10"/>
      <c r="B140" s="10"/>
      <c r="C140" s="10"/>
      <c r="D140" s="10"/>
      <c r="E140" s="10"/>
      <c r="F140" s="10"/>
      <c r="G140" s="10"/>
    </row>
    <row r="141" spans="1:7">
      <c r="A141" s="10"/>
      <c r="B141" s="10"/>
      <c r="C141" s="10"/>
      <c r="D141" s="10"/>
      <c r="E141" s="10"/>
      <c r="F141" s="10"/>
      <c r="G141" s="10"/>
    </row>
    <row r="142" spans="1:7">
      <c r="A142" s="10"/>
      <c r="B142" s="10"/>
      <c r="C142" s="10"/>
      <c r="D142" s="10"/>
      <c r="E142" s="10"/>
      <c r="F142" s="10"/>
      <c r="G142" s="10"/>
    </row>
    <row r="143" spans="1:7">
      <c r="A143" s="10"/>
      <c r="B143" s="10"/>
      <c r="C143" s="10"/>
      <c r="D143" s="10"/>
      <c r="E143" s="10"/>
      <c r="F143" s="10"/>
      <c r="G143" s="10"/>
    </row>
    <row r="144" spans="1:7">
      <c r="A144" s="10"/>
      <c r="B144" s="10"/>
      <c r="C144" s="10"/>
      <c r="D144" s="10"/>
      <c r="E144" s="10"/>
      <c r="F144" s="10"/>
      <c r="G144" s="10"/>
    </row>
    <row r="145" spans="1:7">
      <c r="A145" s="10"/>
      <c r="B145" s="10"/>
      <c r="C145" s="10"/>
      <c r="D145" s="10"/>
      <c r="E145" s="10"/>
      <c r="F145" s="10"/>
      <c r="G145" s="10"/>
    </row>
    <row r="146" spans="1:7">
      <c r="A146" s="10"/>
      <c r="B146" s="10"/>
      <c r="C146" s="10"/>
      <c r="D146" s="10"/>
      <c r="E146" s="10"/>
      <c r="F146" s="10"/>
      <c r="G146" s="10"/>
    </row>
    <row r="147" spans="1:7">
      <c r="A147" s="10"/>
      <c r="B147" s="10"/>
      <c r="C147" s="10"/>
      <c r="D147" s="10"/>
      <c r="E147" s="10"/>
      <c r="F147" s="10"/>
      <c r="G147" s="10"/>
    </row>
    <row r="148" spans="1:7">
      <c r="A148" s="10"/>
      <c r="B148" s="10"/>
      <c r="C148" s="10"/>
      <c r="D148" s="10"/>
      <c r="E148" s="10"/>
      <c r="F148" s="10"/>
      <c r="G148" s="10"/>
    </row>
    <row r="149" spans="1:7">
      <c r="A149" s="10"/>
      <c r="B149" s="10"/>
      <c r="C149" s="10"/>
      <c r="D149" s="10"/>
      <c r="E149" s="10"/>
      <c r="F149" s="10"/>
      <c r="G149" s="10"/>
    </row>
    <row r="150" spans="1:7">
      <c r="A150" s="10"/>
      <c r="B150" s="10"/>
      <c r="C150" s="10"/>
      <c r="D150" s="10"/>
      <c r="E150" s="10"/>
      <c r="F150" s="10"/>
      <c r="G150" s="10"/>
    </row>
    <row r="151" spans="1:7">
      <c r="A151" s="10"/>
      <c r="B151" s="10"/>
      <c r="C151" s="10"/>
      <c r="D151" s="10"/>
      <c r="E151" s="10"/>
      <c r="F151" s="10"/>
      <c r="G151" s="10"/>
    </row>
    <row r="152" spans="1:7">
      <c r="A152" s="10"/>
      <c r="B152" s="10"/>
      <c r="C152" s="10"/>
      <c r="D152" s="10"/>
      <c r="E152" s="10"/>
      <c r="F152" s="10"/>
      <c r="G152" s="10"/>
    </row>
    <row r="153" spans="1:7">
      <c r="A153" s="10"/>
      <c r="B153" s="10"/>
      <c r="C153" s="10"/>
      <c r="D153" s="10"/>
      <c r="E153" s="10"/>
      <c r="F153" s="10"/>
      <c r="G153" s="10"/>
    </row>
    <row r="154" spans="1:7">
      <c r="A154" s="10"/>
      <c r="B154" s="10"/>
      <c r="C154" s="10"/>
      <c r="D154" s="10"/>
      <c r="E154" s="10"/>
      <c r="F154" s="10"/>
      <c r="G154" s="10"/>
    </row>
    <row r="155" spans="1:7">
      <c r="A155" s="10"/>
      <c r="B155" s="10"/>
      <c r="C155" s="10"/>
      <c r="D155" s="10"/>
      <c r="E155" s="10"/>
      <c r="F155" s="10"/>
      <c r="G155" s="10"/>
    </row>
    <row r="156" spans="1:7">
      <c r="A156" s="10"/>
      <c r="B156" s="10"/>
      <c r="C156" s="10"/>
      <c r="D156" s="10"/>
      <c r="E156" s="10"/>
      <c r="F156" s="10"/>
      <c r="G156" s="10"/>
    </row>
    <row r="157" spans="1:7">
      <c r="A157" s="10"/>
      <c r="B157" s="10"/>
      <c r="C157" s="10"/>
      <c r="D157" s="10"/>
      <c r="E157" s="10"/>
      <c r="F157" s="10"/>
      <c r="G157" s="10"/>
    </row>
    <row r="158" spans="1:7">
      <c r="A158" s="10"/>
      <c r="B158" s="10"/>
      <c r="C158" s="10"/>
      <c r="D158" s="10"/>
      <c r="E158" s="10"/>
      <c r="F158" s="10"/>
      <c r="G158" s="10"/>
    </row>
    <row r="159" spans="1:7">
      <c r="A159" s="10"/>
      <c r="B159" s="10"/>
      <c r="C159" s="10"/>
      <c r="D159" s="10"/>
      <c r="E159" s="10"/>
      <c r="F159" s="10"/>
      <c r="G159" s="10"/>
    </row>
    <row r="160" spans="1:7">
      <c r="A160" s="10"/>
      <c r="B160" s="10"/>
      <c r="C160" s="10"/>
      <c r="D160" s="10"/>
      <c r="E160" s="10"/>
      <c r="F160" s="10"/>
      <c r="G160" s="10"/>
    </row>
    <row r="161" spans="1:7">
      <c r="A161" s="10"/>
      <c r="B161" s="10"/>
      <c r="C161" s="10"/>
      <c r="D161" s="10"/>
      <c r="E161" s="10"/>
      <c r="F161" s="10"/>
      <c r="G161" s="10"/>
    </row>
    <row r="162" spans="1:7">
      <c r="A162" s="10"/>
      <c r="B162" s="10"/>
      <c r="C162" s="10"/>
      <c r="D162" s="10"/>
      <c r="E162" s="10"/>
      <c r="F162" s="10"/>
      <c r="G162" s="10"/>
    </row>
    <row r="163" spans="1:7">
      <c r="A163" s="10"/>
      <c r="B163" s="10"/>
      <c r="C163" s="10"/>
      <c r="D163" s="10"/>
      <c r="E163" s="10"/>
      <c r="F163" s="10"/>
      <c r="G163" s="10"/>
    </row>
    <row r="164" spans="1:7">
      <c r="A164" s="10"/>
      <c r="B164" s="10"/>
      <c r="C164" s="10"/>
      <c r="D164" s="10"/>
      <c r="E164" s="10"/>
      <c r="F164" s="10"/>
      <c r="G164" s="10"/>
    </row>
    <row r="165" spans="1:7">
      <c r="A165" s="10"/>
      <c r="B165" s="10"/>
      <c r="C165" s="10"/>
      <c r="D165" s="10"/>
      <c r="E165" s="10"/>
      <c r="F165" s="10"/>
      <c r="G165" s="10"/>
    </row>
    <row r="166" spans="1:7">
      <c r="A166" s="10"/>
      <c r="B166" s="10"/>
      <c r="C166" s="10"/>
      <c r="D166" s="10"/>
      <c r="E166" s="10"/>
      <c r="F166" s="10"/>
      <c r="G166" s="10"/>
    </row>
    <row r="167" spans="1:7">
      <c r="A167" s="10"/>
      <c r="B167" s="10"/>
      <c r="C167" s="10"/>
      <c r="D167" s="10"/>
      <c r="E167" s="10"/>
      <c r="F167" s="10"/>
      <c r="G167" s="10"/>
    </row>
    <row r="168" spans="1:7">
      <c r="A168" s="10"/>
      <c r="B168" s="10"/>
      <c r="C168" s="10"/>
      <c r="D168" s="10"/>
      <c r="E168" s="10"/>
      <c r="F168" s="10"/>
      <c r="G168" s="10"/>
    </row>
    <row r="169" spans="1:7">
      <c r="A169" s="10"/>
      <c r="B169" s="10"/>
      <c r="C169" s="10"/>
      <c r="D169" s="10"/>
      <c r="E169" s="10"/>
      <c r="F169" s="10"/>
      <c r="G169" s="10"/>
    </row>
    <row r="170" spans="1:7">
      <c r="A170" s="10"/>
      <c r="B170" s="10"/>
      <c r="C170" s="10"/>
      <c r="D170" s="10"/>
      <c r="E170" s="10"/>
      <c r="F170" s="10"/>
      <c r="G170" s="10"/>
    </row>
    <row r="171" spans="1:7">
      <c r="A171" s="10"/>
      <c r="B171" s="10"/>
      <c r="C171" s="10"/>
      <c r="D171" s="10"/>
      <c r="E171" s="10"/>
      <c r="F171" s="10"/>
      <c r="G171" s="10"/>
    </row>
    <row r="172" spans="1:7">
      <c r="A172" s="10"/>
      <c r="B172" s="10"/>
      <c r="C172" s="10"/>
      <c r="D172" s="10"/>
      <c r="E172" s="10"/>
      <c r="F172" s="10"/>
      <c r="G172" s="10"/>
    </row>
    <row r="173" spans="1:7">
      <c r="A173" s="10"/>
      <c r="B173" s="10"/>
      <c r="C173" s="10"/>
      <c r="D173" s="10"/>
      <c r="E173" s="10"/>
      <c r="F173" s="10"/>
      <c r="G173" s="10"/>
    </row>
    <row r="174" spans="1:7">
      <c r="A174" s="10"/>
      <c r="B174" s="10"/>
      <c r="C174" s="10"/>
      <c r="D174" s="10"/>
      <c r="E174" s="10"/>
      <c r="F174" s="10"/>
      <c r="G174" s="10"/>
    </row>
  </sheetData>
  <mergeCells count="18">
    <mergeCell ref="A11:G11"/>
    <mergeCell ref="A1:G1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B29:G29"/>
  </mergeCells>
  <hyperlinks>
    <hyperlink ref="B27" r:id="rId1" display="www.statistik-nord.de" xr:uid="{00000000-0004-0000-0200-000000000000}"/>
    <hyperlink ref="B19" r:id="rId2" xr:uid="{00000000-0004-0000-0200-000001000000}"/>
    <hyperlink ref="B24" r:id="rId3" xr:uid="{00000000-0004-0000-0200-000002000000}"/>
    <hyperlink ref="B28" r:id="rId4" xr:uid="{00000000-0004-0000-0200-000003000000}"/>
    <hyperlink ref="B30" r:id="rId5" xr:uid="{00000000-0004-0000-0200-000004000000}"/>
  </hyperlinks>
  <pageMargins left="0.59055118110236227" right="0.59055118110236227" top="0.59055118110236227" bottom="0.59055118110236227" header="0" footer="0.39370078740157483"/>
  <pageSetup paperSize="9" orientation="portrait" r:id="rId6"/>
  <headerFooter scaleWithDoc="0">
    <oddFooter>&amp;L&amp;"Arial, Standard"&amp;8Statistikamt Nord&amp;C&amp;"Arial, Standard"&amp;8&amp;P&amp;R&amp;"Arial, Standard"&amp;8SH.regional Band 1 - 2023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5"/>
  <sheetViews>
    <sheetView view="pageLayout" zoomScaleNormal="100" zoomScaleSheetLayoutView="100" workbookViewId="0">
      <selection sqref="A1:G1"/>
    </sheetView>
  </sheetViews>
  <sheetFormatPr baseColWidth="10" defaultColWidth="10.85546875" defaultRowHeight="12.75"/>
  <cols>
    <col min="1" max="1" width="10.140625" style="20" customWidth="1"/>
    <col min="2" max="6" width="15.28515625" style="9" customWidth="1"/>
    <col min="7" max="7" width="5.42578125" style="21" customWidth="1"/>
    <col min="8" max="37" width="12.140625" style="9" customWidth="1"/>
    <col min="38" max="16384" width="10.85546875" style="9"/>
  </cols>
  <sheetData>
    <row r="1" spans="1:7" s="11" customFormat="1" ht="15.75">
      <c r="A1" s="164" t="s">
        <v>34</v>
      </c>
      <c r="B1" s="164"/>
      <c r="C1" s="164"/>
      <c r="D1" s="164"/>
      <c r="E1" s="164"/>
      <c r="F1" s="164"/>
      <c r="G1" s="164"/>
    </row>
    <row r="2" spans="1:7" s="11" customFormat="1" ht="15.75">
      <c r="A2" s="109"/>
      <c r="B2" s="109"/>
      <c r="C2" s="109"/>
      <c r="D2" s="109"/>
      <c r="E2" s="109"/>
      <c r="F2" s="109"/>
      <c r="G2" s="109"/>
    </row>
    <row r="3" spans="1:7" s="11" customFormat="1">
      <c r="A3" s="19"/>
      <c r="B3" s="19"/>
      <c r="C3" s="19"/>
      <c r="D3" s="19"/>
      <c r="E3" s="19"/>
      <c r="F3" s="166" t="s">
        <v>36</v>
      </c>
      <c r="G3" s="166"/>
    </row>
    <row r="4" spans="1:7" s="11" customFormat="1">
      <c r="A4" s="22" t="s">
        <v>35</v>
      </c>
      <c r="B4" s="22"/>
      <c r="C4" s="22"/>
      <c r="D4" s="22"/>
      <c r="E4" s="22"/>
      <c r="F4" s="23"/>
      <c r="G4" s="23"/>
    </row>
    <row r="5" spans="1:7" s="11" customFormat="1" ht="12.75" customHeight="1">
      <c r="A5" s="23"/>
      <c r="B5" s="12"/>
      <c r="C5" s="12"/>
      <c r="D5" s="12"/>
      <c r="E5" s="12"/>
      <c r="F5" s="12"/>
      <c r="G5" s="24"/>
    </row>
    <row r="6" spans="1:7" s="11" customFormat="1" ht="19.7" customHeight="1">
      <c r="A6" s="110" t="s">
        <v>37</v>
      </c>
      <c r="B6" s="165" t="s">
        <v>151</v>
      </c>
      <c r="C6" s="165"/>
      <c r="D6" s="165"/>
      <c r="E6" s="165"/>
      <c r="F6" s="165"/>
      <c r="G6" s="111" t="s">
        <v>111</v>
      </c>
    </row>
    <row r="7" spans="1:7" s="20" customFormat="1" ht="12.75" customHeight="1">
      <c r="A7" s="112"/>
      <c r="B7" s="112"/>
      <c r="C7" s="112"/>
      <c r="D7" s="112"/>
      <c r="E7" s="112"/>
      <c r="F7" s="112"/>
      <c r="G7" s="113"/>
    </row>
    <row r="8" spans="1:7" s="11" customFormat="1" ht="19.7" customHeight="1">
      <c r="A8" s="110" t="s">
        <v>38</v>
      </c>
      <c r="B8" s="165" t="s">
        <v>152</v>
      </c>
      <c r="C8" s="165"/>
      <c r="D8" s="165"/>
      <c r="E8" s="165"/>
      <c r="F8" s="165"/>
      <c r="G8" s="111" t="s">
        <v>131</v>
      </c>
    </row>
    <row r="9" spans="1:7" s="11" customFormat="1" ht="12.75" customHeight="1">
      <c r="A9" s="112"/>
      <c r="B9" s="112"/>
      <c r="C9" s="112"/>
      <c r="D9" s="112"/>
      <c r="E9" s="112"/>
      <c r="F9" s="112"/>
      <c r="G9" s="113"/>
    </row>
    <row r="10" spans="1:7" s="11" customFormat="1" ht="19.7" customHeight="1">
      <c r="A10" s="110" t="s">
        <v>39</v>
      </c>
      <c r="B10" s="165" t="s">
        <v>153</v>
      </c>
      <c r="C10" s="165"/>
      <c r="D10" s="165"/>
      <c r="E10" s="165"/>
      <c r="F10" s="165"/>
      <c r="G10" s="111" t="s">
        <v>132</v>
      </c>
    </row>
    <row r="11" spans="1:7" s="11" customFormat="1" ht="12.75" customHeight="1">
      <c r="A11" s="112"/>
      <c r="B11" s="112"/>
      <c r="C11" s="112"/>
      <c r="D11" s="112"/>
      <c r="E11" s="112"/>
      <c r="F11" s="112"/>
      <c r="G11" s="113"/>
    </row>
    <row r="12" spans="1:7" s="11" customFormat="1" ht="19.7" customHeight="1">
      <c r="A12" s="110" t="s">
        <v>110</v>
      </c>
      <c r="B12" s="165" t="s">
        <v>154</v>
      </c>
      <c r="C12" s="165"/>
      <c r="D12" s="165"/>
      <c r="E12" s="165"/>
      <c r="F12" s="165"/>
      <c r="G12" s="111" t="s">
        <v>133</v>
      </c>
    </row>
    <row r="13" spans="1:7" s="11" customFormat="1" ht="12.75" customHeight="1">
      <c r="A13" s="25"/>
      <c r="B13" s="25"/>
      <c r="C13" s="25"/>
      <c r="D13" s="25"/>
      <c r="E13" s="25"/>
      <c r="F13" s="25"/>
      <c r="G13" s="26"/>
    </row>
    <row r="14" spans="1:7" s="62" customFormat="1" ht="12.75" customHeight="1">
      <c r="A14" s="25"/>
      <c r="B14" s="25"/>
      <c r="C14" s="25"/>
      <c r="D14" s="25"/>
      <c r="E14" s="25"/>
      <c r="F14" s="25"/>
      <c r="G14" s="26"/>
    </row>
    <row r="15" spans="1:7" s="11" customFormat="1" ht="12.75" customHeight="1">
      <c r="A15" s="97"/>
      <c r="B15" s="96"/>
      <c r="C15" s="96"/>
      <c r="D15" s="96"/>
      <c r="E15" s="96"/>
      <c r="F15" s="96"/>
      <c r="G15" s="96"/>
    </row>
    <row r="16" spans="1:7" s="11" customFormat="1" ht="12.75" customHeight="1">
      <c r="A16" s="97"/>
      <c r="B16" s="96"/>
      <c r="C16" s="96"/>
      <c r="D16" s="96"/>
      <c r="E16" s="96"/>
      <c r="F16" s="96"/>
      <c r="G16" s="96"/>
    </row>
    <row r="17" spans="1:7" s="11" customFormat="1" ht="12.75" customHeight="1">
      <c r="A17" s="104"/>
      <c r="B17" s="167"/>
      <c r="C17" s="167"/>
      <c r="D17" s="167"/>
      <c r="E17" s="167"/>
      <c r="F17" s="167"/>
      <c r="G17" s="105"/>
    </row>
    <row r="18" spans="1:7" s="11" customFormat="1" ht="12.75" customHeight="1">
      <c r="A18" s="104"/>
      <c r="B18" s="104"/>
      <c r="C18" s="104"/>
      <c r="D18" s="104"/>
      <c r="E18" s="104"/>
      <c r="F18" s="104"/>
      <c r="G18" s="105"/>
    </row>
    <row r="19" spans="1:7" s="11" customFormat="1" ht="12.75" customHeight="1">
      <c r="A19" s="104"/>
      <c r="B19" s="167"/>
      <c r="C19" s="167"/>
      <c r="D19" s="167"/>
      <c r="E19" s="167"/>
      <c r="F19" s="167"/>
      <c r="G19" s="105"/>
    </row>
    <row r="20" spans="1:7" s="11" customFormat="1" ht="12.75" customHeight="1">
      <c r="A20" s="104"/>
      <c r="B20" s="104"/>
      <c r="C20" s="104"/>
      <c r="D20" s="104"/>
      <c r="E20" s="104"/>
      <c r="F20" s="104"/>
      <c r="G20" s="105"/>
    </row>
    <row r="21" spans="1:7" s="11" customFormat="1" ht="12.75" customHeight="1">
      <c r="A21" s="104"/>
      <c r="B21" s="167"/>
      <c r="C21" s="167"/>
      <c r="D21" s="167"/>
      <c r="E21" s="167"/>
      <c r="F21" s="167"/>
      <c r="G21" s="105"/>
    </row>
    <row r="22" spans="1:7" s="11" customFormat="1" ht="12.75" customHeight="1">
      <c r="A22" s="104"/>
      <c r="B22" s="104"/>
      <c r="C22" s="104"/>
      <c r="D22" s="104"/>
      <c r="E22" s="104"/>
      <c r="F22" s="104"/>
      <c r="G22" s="105"/>
    </row>
    <row r="23" spans="1:7" s="11" customFormat="1" ht="12.75" customHeight="1">
      <c r="A23" s="104"/>
      <c r="B23" s="167"/>
      <c r="C23" s="167"/>
      <c r="D23" s="167"/>
      <c r="E23" s="167"/>
      <c r="F23" s="167"/>
      <c r="G23" s="105"/>
    </row>
    <row r="24" spans="1:7" s="11" customFormat="1" ht="12.75" customHeight="1">
      <c r="A24" s="104"/>
      <c r="B24" s="104"/>
      <c r="C24" s="104"/>
      <c r="D24" s="104"/>
      <c r="E24" s="104"/>
      <c r="F24" s="104"/>
      <c r="G24" s="105"/>
    </row>
    <row r="25" spans="1:7" s="11" customFormat="1" ht="12.75" customHeight="1">
      <c r="A25" s="104"/>
      <c r="B25" s="167"/>
      <c r="C25" s="167"/>
      <c r="D25" s="167"/>
      <c r="E25" s="167"/>
      <c r="F25" s="167"/>
      <c r="G25" s="105"/>
    </row>
    <row r="26" spans="1:7" s="11" customFormat="1" ht="12.75" customHeight="1">
      <c r="A26" s="106"/>
      <c r="B26" s="107"/>
      <c r="C26" s="104"/>
      <c r="D26" s="104"/>
      <c r="E26" s="104"/>
      <c r="F26" s="104"/>
      <c r="G26" s="105"/>
    </row>
    <row r="27" spans="1:7" s="11" customFormat="1" ht="12.75" customHeight="1">
      <c r="A27" s="104"/>
      <c r="B27" s="167"/>
      <c r="C27" s="167"/>
      <c r="D27" s="167"/>
      <c r="E27" s="167"/>
      <c r="F27" s="167"/>
      <c r="G27" s="105"/>
    </row>
    <row r="28" spans="1:7" s="11" customFormat="1" ht="12.75" customHeight="1">
      <c r="A28" s="107"/>
      <c r="B28" s="107"/>
      <c r="C28" s="104"/>
      <c r="D28" s="104"/>
      <c r="E28" s="104"/>
      <c r="F28" s="104"/>
      <c r="G28" s="105"/>
    </row>
    <row r="29" spans="1:7" s="11" customFormat="1" ht="12.75" customHeight="1">
      <c r="A29" s="104"/>
      <c r="B29" s="167"/>
      <c r="C29" s="167"/>
      <c r="D29" s="167"/>
      <c r="E29" s="167"/>
      <c r="F29" s="167"/>
      <c r="G29" s="105"/>
    </row>
    <row r="30" spans="1:7" s="11" customFormat="1" ht="12.75" customHeight="1">
      <c r="A30" s="107"/>
      <c r="B30" s="107"/>
      <c r="C30" s="104"/>
      <c r="D30" s="104"/>
      <c r="E30" s="104"/>
      <c r="F30" s="104"/>
      <c r="G30" s="105"/>
    </row>
    <row r="31" spans="1:7" s="11" customFormat="1" ht="12.75" customHeight="1">
      <c r="A31" s="104"/>
      <c r="B31" s="167"/>
      <c r="C31" s="167"/>
      <c r="D31" s="167"/>
      <c r="E31" s="167"/>
      <c r="F31" s="167"/>
      <c r="G31" s="105"/>
    </row>
    <row r="32" spans="1:7" s="11" customFormat="1" ht="12.75" customHeight="1">
      <c r="A32" s="107"/>
      <c r="B32" s="107"/>
      <c r="C32" s="104"/>
      <c r="D32" s="104"/>
      <c r="E32" s="104"/>
      <c r="F32" s="104"/>
      <c r="G32" s="105"/>
    </row>
    <row r="33" spans="1:7" s="11" customFormat="1" ht="12.75" customHeight="1">
      <c r="A33" s="104"/>
      <c r="B33" s="167"/>
      <c r="C33" s="167"/>
      <c r="D33" s="167"/>
      <c r="E33" s="167"/>
      <c r="F33" s="167"/>
      <c r="G33" s="105"/>
    </row>
    <row r="34" spans="1:7" s="11" customFormat="1" ht="12.75" customHeight="1">
      <c r="A34" s="107"/>
      <c r="B34" s="107"/>
      <c r="C34" s="104"/>
      <c r="D34" s="104"/>
      <c r="E34" s="104"/>
      <c r="F34" s="104"/>
      <c r="G34" s="105"/>
    </row>
    <row r="35" spans="1:7" s="11" customFormat="1" ht="12.75" customHeight="1">
      <c r="A35" s="104"/>
      <c r="B35" s="167"/>
      <c r="C35" s="167"/>
      <c r="D35" s="167"/>
      <c r="E35" s="167"/>
      <c r="F35" s="167"/>
      <c r="G35" s="105"/>
    </row>
    <row r="36" spans="1:7" s="11" customFormat="1" ht="12.75" customHeight="1">
      <c r="A36" s="104"/>
      <c r="B36" s="104"/>
      <c r="C36" s="104"/>
      <c r="D36" s="104"/>
      <c r="E36" s="104"/>
      <c r="F36" s="104"/>
      <c r="G36" s="105"/>
    </row>
    <row r="37" spans="1:7" s="11" customFormat="1" ht="12.75" customHeight="1">
      <c r="A37" s="104"/>
      <c r="B37" s="167"/>
      <c r="C37" s="167"/>
      <c r="D37" s="167"/>
      <c r="E37" s="167"/>
      <c r="F37" s="167"/>
      <c r="G37" s="105"/>
    </row>
    <row r="38" spans="1:7" s="11" customFormat="1" ht="12.75" customHeight="1">
      <c r="A38" s="104"/>
      <c r="B38" s="104"/>
      <c r="C38" s="104"/>
      <c r="D38" s="104"/>
      <c r="E38" s="104"/>
      <c r="F38" s="104"/>
      <c r="G38" s="105"/>
    </row>
    <row r="39" spans="1:7" s="11" customFormat="1" ht="12.75" customHeight="1">
      <c r="A39" s="104"/>
      <c r="B39" s="167"/>
      <c r="C39" s="167"/>
      <c r="D39" s="167"/>
      <c r="E39" s="167"/>
      <c r="F39" s="167"/>
      <c r="G39" s="105"/>
    </row>
    <row r="40" spans="1:7" s="11" customFormat="1" ht="12.75" customHeight="1">
      <c r="A40" s="104"/>
      <c r="B40" s="104"/>
      <c r="C40" s="104"/>
      <c r="D40" s="104"/>
      <c r="E40" s="104"/>
      <c r="F40" s="104"/>
      <c r="G40" s="105"/>
    </row>
    <row r="41" spans="1:7" s="11" customFormat="1" ht="12.75" customHeight="1">
      <c r="A41" s="104"/>
      <c r="B41" s="167"/>
      <c r="C41" s="167"/>
      <c r="D41" s="167"/>
      <c r="E41" s="167"/>
      <c r="F41" s="167"/>
      <c r="G41" s="105"/>
    </row>
    <row r="42" spans="1:7" s="11" customFormat="1" ht="12.75" customHeight="1">
      <c r="A42" s="104"/>
      <c r="B42" s="104"/>
      <c r="C42" s="104"/>
      <c r="D42" s="104"/>
      <c r="E42" s="104"/>
      <c r="F42" s="104"/>
      <c r="G42" s="105"/>
    </row>
    <row r="43" spans="1:7" s="11" customFormat="1" ht="12.75" customHeight="1">
      <c r="A43" s="104"/>
      <c r="B43" s="167"/>
      <c r="C43" s="167"/>
      <c r="D43" s="167"/>
      <c r="E43" s="167"/>
      <c r="F43" s="167"/>
      <c r="G43" s="105"/>
    </row>
    <row r="44" spans="1:7" s="11" customFormat="1" ht="12.75" customHeight="1">
      <c r="A44" s="104"/>
      <c r="B44" s="108"/>
      <c r="C44" s="108"/>
      <c r="D44" s="108"/>
      <c r="E44" s="108"/>
      <c r="F44" s="108"/>
      <c r="G44" s="105"/>
    </row>
    <row r="45" spans="1:7" s="11" customFormat="1" ht="12.75" customHeight="1">
      <c r="A45" s="104"/>
      <c r="B45" s="167"/>
      <c r="C45" s="167"/>
      <c r="D45" s="167"/>
      <c r="E45" s="167"/>
      <c r="F45" s="167"/>
      <c r="G45" s="105"/>
    </row>
    <row r="46" spans="1:7" ht="12.75" customHeight="1">
      <c r="A46" s="104"/>
      <c r="B46" s="108"/>
      <c r="C46" s="108"/>
      <c r="D46" s="108"/>
      <c r="E46" s="108"/>
      <c r="F46" s="108"/>
      <c r="G46" s="105"/>
    </row>
    <row r="47" spans="1:7" ht="12.75" customHeight="1">
      <c r="A47" s="104"/>
      <c r="B47" s="167"/>
      <c r="C47" s="167"/>
      <c r="D47" s="167"/>
      <c r="E47" s="167"/>
      <c r="F47" s="167"/>
      <c r="G47" s="105"/>
    </row>
    <row r="48" spans="1:7">
      <c r="A48" s="104"/>
      <c r="B48" s="108"/>
      <c r="C48" s="108"/>
      <c r="D48" s="108"/>
      <c r="E48" s="108"/>
      <c r="F48" s="108"/>
      <c r="G48" s="105"/>
    </row>
    <row r="49" spans="1:7">
      <c r="A49" s="104"/>
      <c r="B49" s="108"/>
      <c r="C49" s="108"/>
      <c r="D49" s="108"/>
      <c r="E49" s="108"/>
      <c r="F49" s="108"/>
      <c r="G49" s="105"/>
    </row>
    <row r="50" spans="1:7">
      <c r="A50" s="104"/>
      <c r="B50" s="108"/>
      <c r="C50" s="108"/>
      <c r="D50" s="108"/>
      <c r="E50" s="108"/>
      <c r="F50" s="108"/>
      <c r="G50" s="105"/>
    </row>
    <row r="51" spans="1:7">
      <c r="A51" s="25"/>
      <c r="B51" s="27"/>
      <c r="C51" s="27"/>
      <c r="D51" s="27"/>
      <c r="E51" s="27"/>
      <c r="F51" s="27"/>
      <c r="G51" s="26"/>
    </row>
    <row r="52" spans="1:7">
      <c r="A52" s="25"/>
      <c r="B52" s="27"/>
      <c r="C52" s="27"/>
      <c r="D52" s="27"/>
      <c r="E52" s="27"/>
      <c r="F52" s="27"/>
      <c r="G52" s="26"/>
    </row>
    <row r="53" spans="1:7">
      <c r="A53" s="25"/>
      <c r="B53" s="27"/>
      <c r="C53" s="27"/>
      <c r="D53" s="27"/>
      <c r="E53" s="27"/>
      <c r="F53" s="27"/>
      <c r="G53" s="26"/>
    </row>
    <row r="54" spans="1:7">
      <c r="A54" s="25"/>
      <c r="B54" s="27"/>
      <c r="C54" s="27"/>
      <c r="D54" s="27"/>
      <c r="E54" s="27"/>
      <c r="F54" s="27"/>
      <c r="G54" s="26"/>
    </row>
    <row r="55" spans="1:7">
      <c r="A55" s="25"/>
      <c r="B55" s="27"/>
      <c r="C55" s="27"/>
      <c r="D55" s="27"/>
      <c r="E55" s="27"/>
      <c r="F55" s="27"/>
      <c r="G55" s="26"/>
    </row>
    <row r="56" spans="1:7">
      <c r="A56" s="25"/>
      <c r="B56" s="27"/>
      <c r="C56" s="27"/>
      <c r="D56" s="27"/>
      <c r="E56" s="27"/>
      <c r="F56" s="27"/>
      <c r="G56" s="26"/>
    </row>
    <row r="57" spans="1:7">
      <c r="A57" s="25"/>
      <c r="B57" s="27"/>
      <c r="C57" s="27"/>
      <c r="D57" s="27"/>
      <c r="E57" s="27"/>
      <c r="F57" s="27"/>
      <c r="G57" s="26"/>
    </row>
    <row r="58" spans="1:7">
      <c r="A58" s="25"/>
      <c r="B58" s="27"/>
      <c r="C58" s="27"/>
      <c r="D58" s="27"/>
      <c r="E58" s="27"/>
      <c r="F58" s="27"/>
      <c r="G58" s="26"/>
    </row>
    <row r="59" spans="1:7">
      <c r="A59" s="25"/>
      <c r="B59" s="27"/>
      <c r="C59" s="27"/>
      <c r="D59" s="27"/>
      <c r="E59" s="27"/>
      <c r="F59" s="27"/>
      <c r="G59" s="26"/>
    </row>
    <row r="60" spans="1:7">
      <c r="A60" s="25"/>
      <c r="B60" s="27"/>
      <c r="C60" s="27"/>
      <c r="D60" s="27"/>
      <c r="E60" s="27"/>
      <c r="F60" s="27"/>
      <c r="G60" s="26"/>
    </row>
    <row r="61" spans="1:7">
      <c r="A61" s="25"/>
      <c r="B61" s="27"/>
      <c r="C61" s="27"/>
      <c r="D61" s="27"/>
      <c r="E61" s="27"/>
      <c r="F61" s="27"/>
      <c r="G61" s="26"/>
    </row>
    <row r="62" spans="1:7">
      <c r="A62" s="25"/>
      <c r="B62" s="27"/>
      <c r="C62" s="27"/>
      <c r="D62" s="27"/>
      <c r="E62" s="27"/>
      <c r="F62" s="27"/>
      <c r="G62" s="26"/>
    </row>
    <row r="63" spans="1:7">
      <c r="A63" s="25"/>
      <c r="B63" s="27"/>
      <c r="C63" s="27"/>
      <c r="D63" s="27"/>
      <c r="E63" s="27"/>
      <c r="F63" s="27"/>
      <c r="G63" s="26"/>
    </row>
    <row r="64" spans="1:7">
      <c r="A64" s="25"/>
      <c r="B64" s="27"/>
      <c r="C64" s="27"/>
      <c r="D64" s="27"/>
      <c r="E64" s="27"/>
      <c r="F64" s="27"/>
      <c r="G64" s="26"/>
    </row>
    <row r="65" spans="1:7">
      <c r="A65" s="25"/>
      <c r="B65" s="27"/>
      <c r="C65" s="27"/>
      <c r="D65" s="27"/>
      <c r="E65" s="27"/>
      <c r="F65" s="27"/>
      <c r="G65" s="26"/>
    </row>
    <row r="66" spans="1:7">
      <c r="A66" s="25"/>
      <c r="B66" s="27"/>
      <c r="C66" s="27"/>
      <c r="D66" s="27"/>
      <c r="E66" s="27"/>
      <c r="F66" s="27"/>
      <c r="G66" s="26"/>
    </row>
    <row r="67" spans="1:7">
      <c r="A67" s="25"/>
      <c r="B67" s="27"/>
      <c r="C67" s="27"/>
      <c r="D67" s="27"/>
      <c r="E67" s="27"/>
      <c r="F67" s="27"/>
      <c r="G67" s="26"/>
    </row>
    <row r="68" spans="1:7">
      <c r="A68" s="25"/>
      <c r="B68" s="27"/>
      <c r="C68" s="27"/>
      <c r="D68" s="27"/>
      <c r="E68" s="27"/>
      <c r="F68" s="27"/>
      <c r="G68" s="26"/>
    </row>
    <row r="69" spans="1:7">
      <c r="A69" s="25"/>
      <c r="B69" s="27"/>
      <c r="C69" s="27"/>
      <c r="D69" s="27"/>
      <c r="E69" s="27"/>
      <c r="F69" s="27"/>
      <c r="G69" s="26"/>
    </row>
    <row r="70" spans="1:7">
      <c r="A70" s="25"/>
      <c r="B70" s="27"/>
      <c r="C70" s="27"/>
      <c r="D70" s="27"/>
      <c r="E70" s="27"/>
      <c r="F70" s="27"/>
      <c r="G70" s="26"/>
    </row>
    <row r="71" spans="1:7">
      <c r="A71" s="25"/>
      <c r="B71" s="27"/>
      <c r="C71" s="27"/>
      <c r="D71" s="27"/>
      <c r="E71" s="27"/>
      <c r="F71" s="27"/>
      <c r="G71" s="26"/>
    </row>
    <row r="72" spans="1:7">
      <c r="A72" s="25"/>
      <c r="B72" s="27"/>
      <c r="C72" s="27"/>
      <c r="D72" s="27"/>
      <c r="E72" s="27"/>
      <c r="F72" s="27"/>
      <c r="G72" s="26"/>
    </row>
    <row r="73" spans="1:7">
      <c r="A73" s="25"/>
      <c r="B73" s="27"/>
      <c r="C73" s="27"/>
      <c r="D73" s="27"/>
      <c r="E73" s="27"/>
      <c r="F73" s="27"/>
      <c r="G73" s="26"/>
    </row>
    <row r="74" spans="1:7">
      <c r="A74" s="25"/>
      <c r="B74" s="27"/>
      <c r="C74" s="27"/>
      <c r="D74" s="27"/>
      <c r="E74" s="27"/>
      <c r="F74" s="27"/>
      <c r="G74" s="26"/>
    </row>
    <row r="75" spans="1:7">
      <c r="A75" s="25"/>
      <c r="B75" s="27"/>
      <c r="C75" s="27"/>
      <c r="D75" s="27"/>
      <c r="E75" s="27"/>
      <c r="F75" s="27"/>
      <c r="G75" s="26"/>
    </row>
    <row r="76" spans="1:7">
      <c r="A76" s="25"/>
      <c r="B76" s="27"/>
      <c r="C76" s="27"/>
      <c r="D76" s="27"/>
      <c r="E76" s="27"/>
      <c r="F76" s="27"/>
      <c r="G76" s="26"/>
    </row>
    <row r="77" spans="1:7">
      <c r="A77" s="25"/>
      <c r="B77" s="27"/>
      <c r="C77" s="27"/>
      <c r="D77" s="27"/>
      <c r="E77" s="27"/>
      <c r="F77" s="27"/>
      <c r="G77" s="26"/>
    </row>
    <row r="78" spans="1:7">
      <c r="A78" s="25"/>
      <c r="B78" s="27"/>
      <c r="C78" s="27"/>
      <c r="D78" s="27"/>
      <c r="E78" s="27"/>
      <c r="F78" s="27"/>
      <c r="G78" s="26"/>
    </row>
    <row r="79" spans="1:7">
      <c r="A79" s="25"/>
      <c r="B79" s="27"/>
      <c r="C79" s="27"/>
      <c r="D79" s="27"/>
      <c r="E79" s="27"/>
      <c r="F79" s="27"/>
      <c r="G79" s="26"/>
    </row>
    <row r="80" spans="1:7">
      <c r="A80" s="25"/>
      <c r="B80" s="27"/>
      <c r="C80" s="27"/>
      <c r="D80" s="27"/>
      <c r="E80" s="27"/>
      <c r="F80" s="27"/>
      <c r="G80" s="26"/>
    </row>
    <row r="81" spans="1:7">
      <c r="A81" s="25"/>
      <c r="B81" s="27"/>
      <c r="C81" s="27"/>
      <c r="D81" s="27"/>
      <c r="E81" s="27"/>
      <c r="F81" s="27"/>
      <c r="G81" s="26"/>
    </row>
    <row r="82" spans="1:7">
      <c r="A82" s="25"/>
      <c r="B82" s="27"/>
      <c r="C82" s="27"/>
      <c r="D82" s="27"/>
      <c r="E82" s="27"/>
      <c r="F82" s="27"/>
      <c r="G82" s="26"/>
    </row>
    <row r="83" spans="1:7">
      <c r="A83" s="25"/>
      <c r="B83" s="27"/>
      <c r="C83" s="27"/>
      <c r="D83" s="27"/>
      <c r="E83" s="27"/>
      <c r="F83" s="27"/>
      <c r="G83" s="26"/>
    </row>
    <row r="84" spans="1:7">
      <c r="A84" s="25"/>
      <c r="B84" s="27"/>
      <c r="C84" s="27"/>
      <c r="D84" s="27"/>
      <c r="E84" s="27"/>
      <c r="F84" s="27"/>
      <c r="G84" s="26"/>
    </row>
    <row r="85" spans="1:7">
      <c r="A85" s="25"/>
      <c r="B85" s="27"/>
      <c r="C85" s="27"/>
      <c r="D85" s="27"/>
      <c r="E85" s="27"/>
      <c r="F85" s="27"/>
      <c r="G85" s="26"/>
    </row>
    <row r="86" spans="1:7">
      <c r="A86" s="25"/>
      <c r="B86" s="27"/>
      <c r="C86" s="27"/>
      <c r="D86" s="27"/>
      <c r="E86" s="27"/>
      <c r="F86" s="27"/>
      <c r="G86" s="26"/>
    </row>
    <row r="87" spans="1:7">
      <c r="A87" s="25"/>
      <c r="B87" s="27"/>
      <c r="C87" s="27"/>
      <c r="D87" s="27"/>
      <c r="E87" s="27"/>
      <c r="F87" s="27"/>
      <c r="G87" s="26"/>
    </row>
    <row r="88" spans="1:7">
      <c r="A88" s="25"/>
      <c r="B88" s="27"/>
      <c r="C88" s="27"/>
      <c r="D88" s="27"/>
      <c r="E88" s="27"/>
      <c r="F88" s="27"/>
      <c r="G88" s="26"/>
    </row>
    <row r="89" spans="1:7">
      <c r="A89" s="25"/>
      <c r="B89" s="27"/>
      <c r="C89" s="27"/>
      <c r="D89" s="27"/>
      <c r="E89" s="27"/>
      <c r="F89" s="27"/>
      <c r="G89" s="26"/>
    </row>
    <row r="90" spans="1:7">
      <c r="A90" s="25"/>
      <c r="B90" s="27"/>
      <c r="C90" s="27"/>
      <c r="D90" s="27"/>
      <c r="E90" s="27"/>
      <c r="F90" s="27"/>
      <c r="G90" s="26"/>
    </row>
    <row r="91" spans="1:7">
      <c r="B91" s="28"/>
      <c r="C91" s="28"/>
      <c r="D91" s="28"/>
      <c r="E91" s="28"/>
      <c r="F91" s="28"/>
    </row>
    <row r="92" spans="1:7">
      <c r="B92" s="28"/>
      <c r="C92" s="28"/>
      <c r="D92" s="28"/>
      <c r="E92" s="28"/>
      <c r="F92" s="28"/>
    </row>
    <row r="93" spans="1:7">
      <c r="B93" s="28"/>
      <c r="C93" s="28"/>
      <c r="D93" s="28"/>
      <c r="E93" s="28"/>
      <c r="F93" s="28"/>
    </row>
    <row r="94" spans="1:7">
      <c r="B94" s="28"/>
      <c r="C94" s="28"/>
      <c r="D94" s="28"/>
      <c r="E94" s="28"/>
      <c r="F94" s="28"/>
    </row>
    <row r="95" spans="1:7">
      <c r="B95" s="28"/>
      <c r="C95" s="28"/>
      <c r="D95" s="28"/>
      <c r="E95" s="28"/>
      <c r="F95" s="28"/>
    </row>
    <row r="96" spans="1:7">
      <c r="B96" s="28"/>
      <c r="C96" s="28"/>
      <c r="D96" s="28"/>
      <c r="E96" s="28"/>
      <c r="F96" s="28"/>
    </row>
    <row r="97" spans="1:7">
      <c r="B97" s="28"/>
      <c r="C97" s="28"/>
      <c r="D97" s="28"/>
      <c r="E97" s="28"/>
      <c r="F97" s="28"/>
    </row>
    <row r="98" spans="1:7">
      <c r="B98" s="28"/>
      <c r="C98" s="28"/>
      <c r="D98" s="28"/>
      <c r="E98" s="28"/>
      <c r="F98" s="28"/>
    </row>
    <row r="99" spans="1:7">
      <c r="B99" s="28"/>
      <c r="C99" s="28"/>
      <c r="D99" s="28"/>
      <c r="E99" s="28"/>
      <c r="F99" s="28"/>
    </row>
    <row r="100" spans="1:7">
      <c r="B100" s="28"/>
      <c r="C100" s="28"/>
      <c r="D100" s="28"/>
      <c r="E100" s="28"/>
      <c r="F100" s="28"/>
    </row>
    <row r="101" spans="1:7">
      <c r="B101" s="28"/>
      <c r="C101" s="28"/>
      <c r="D101" s="28"/>
      <c r="E101" s="28"/>
      <c r="F101" s="28"/>
    </row>
    <row r="102" spans="1:7">
      <c r="B102" s="28"/>
      <c r="C102" s="28"/>
      <c r="D102" s="28"/>
      <c r="E102" s="28"/>
      <c r="F102" s="28"/>
    </row>
    <row r="103" spans="1:7">
      <c r="A103" s="9"/>
      <c r="B103" s="28"/>
      <c r="C103" s="28"/>
      <c r="D103" s="28"/>
      <c r="E103" s="28"/>
      <c r="F103" s="28"/>
      <c r="G103" s="9"/>
    </row>
    <row r="104" spans="1:7">
      <c r="A104" s="9"/>
      <c r="B104" s="28"/>
      <c r="C104" s="28"/>
      <c r="D104" s="28"/>
      <c r="E104" s="28"/>
      <c r="F104" s="28"/>
      <c r="G104" s="9"/>
    </row>
    <row r="105" spans="1:7">
      <c r="A105" s="9"/>
      <c r="B105" s="28"/>
      <c r="C105" s="28"/>
      <c r="D105" s="28"/>
      <c r="E105" s="28"/>
      <c r="F105" s="28"/>
      <c r="G105" s="9"/>
    </row>
    <row r="106" spans="1:7">
      <c r="A106" s="9"/>
      <c r="B106" s="28"/>
      <c r="C106" s="28"/>
      <c r="D106" s="28"/>
      <c r="E106" s="28"/>
      <c r="F106" s="28"/>
      <c r="G106" s="9"/>
    </row>
    <row r="107" spans="1:7">
      <c r="A107" s="9"/>
      <c r="B107" s="28"/>
      <c r="C107" s="28"/>
      <c r="D107" s="28"/>
      <c r="E107" s="28"/>
      <c r="F107" s="28"/>
      <c r="G107" s="9"/>
    </row>
    <row r="108" spans="1:7">
      <c r="A108" s="9"/>
      <c r="B108" s="28"/>
      <c r="C108" s="28"/>
      <c r="D108" s="28"/>
      <c r="E108" s="28"/>
      <c r="F108" s="28"/>
      <c r="G108" s="9"/>
    </row>
    <row r="109" spans="1:7">
      <c r="A109" s="9"/>
      <c r="B109" s="28"/>
      <c r="C109" s="28"/>
      <c r="D109" s="28"/>
      <c r="E109" s="28"/>
      <c r="F109" s="28"/>
      <c r="G109" s="9"/>
    </row>
    <row r="110" spans="1:7">
      <c r="A110" s="9"/>
      <c r="B110" s="28"/>
      <c r="C110" s="28"/>
      <c r="D110" s="28"/>
      <c r="E110" s="28"/>
      <c r="F110" s="28"/>
      <c r="G110" s="9"/>
    </row>
    <row r="111" spans="1:7">
      <c r="A111" s="9"/>
      <c r="B111" s="28"/>
      <c r="C111" s="28"/>
      <c r="D111" s="28"/>
      <c r="E111" s="28"/>
      <c r="F111" s="28"/>
      <c r="G111" s="9"/>
    </row>
    <row r="112" spans="1:7">
      <c r="A112" s="9"/>
      <c r="B112" s="28"/>
      <c r="C112" s="28"/>
      <c r="D112" s="28"/>
      <c r="E112" s="28"/>
      <c r="F112" s="28"/>
      <c r="G112" s="9"/>
    </row>
    <row r="113" spans="1:7">
      <c r="A113" s="9"/>
      <c r="B113" s="28"/>
      <c r="C113" s="28"/>
      <c r="D113" s="28"/>
      <c r="E113" s="28"/>
      <c r="F113" s="28"/>
      <c r="G113" s="9"/>
    </row>
    <row r="114" spans="1:7">
      <c r="A114" s="9"/>
      <c r="B114" s="28"/>
      <c r="C114" s="28"/>
      <c r="D114" s="28"/>
      <c r="E114" s="28"/>
      <c r="F114" s="28"/>
      <c r="G114" s="9"/>
    </row>
    <row r="115" spans="1:7">
      <c r="A115" s="9"/>
      <c r="B115" s="28"/>
      <c r="C115" s="28"/>
      <c r="D115" s="28"/>
      <c r="E115" s="28"/>
      <c r="F115" s="28"/>
      <c r="G115" s="9"/>
    </row>
    <row r="116" spans="1:7">
      <c r="A116" s="9"/>
      <c r="B116" s="28"/>
      <c r="C116" s="28"/>
      <c r="D116" s="28"/>
      <c r="E116" s="28"/>
      <c r="F116" s="28"/>
      <c r="G116" s="9"/>
    </row>
    <row r="117" spans="1:7">
      <c r="A117" s="9"/>
      <c r="B117" s="28"/>
      <c r="C117" s="28"/>
      <c r="D117" s="28"/>
      <c r="E117" s="28"/>
      <c r="F117" s="28"/>
      <c r="G117" s="9"/>
    </row>
    <row r="118" spans="1:7">
      <c r="A118" s="9"/>
      <c r="B118" s="28"/>
      <c r="C118" s="28"/>
      <c r="D118" s="28"/>
      <c r="E118" s="28"/>
      <c r="F118" s="28"/>
      <c r="G118" s="9"/>
    </row>
    <row r="119" spans="1:7">
      <c r="A119" s="9"/>
      <c r="B119" s="28"/>
      <c r="C119" s="28"/>
      <c r="D119" s="28"/>
      <c r="E119" s="28"/>
      <c r="F119" s="28"/>
      <c r="G119" s="9"/>
    </row>
    <row r="120" spans="1:7">
      <c r="A120" s="9"/>
      <c r="B120" s="28"/>
      <c r="C120" s="28"/>
      <c r="D120" s="28"/>
      <c r="E120" s="28"/>
      <c r="F120" s="28"/>
      <c r="G120" s="9"/>
    </row>
    <row r="121" spans="1:7">
      <c r="A121" s="9"/>
      <c r="B121" s="28"/>
      <c r="C121" s="28"/>
      <c r="D121" s="28"/>
      <c r="E121" s="28"/>
      <c r="F121" s="28"/>
      <c r="G121" s="9"/>
    </row>
    <row r="122" spans="1:7">
      <c r="A122" s="9"/>
      <c r="B122" s="28"/>
      <c r="C122" s="28"/>
      <c r="D122" s="28"/>
      <c r="E122" s="28"/>
      <c r="F122" s="28"/>
      <c r="G122" s="9"/>
    </row>
    <row r="123" spans="1:7">
      <c r="A123" s="9"/>
      <c r="B123" s="28"/>
      <c r="C123" s="28"/>
      <c r="D123" s="28"/>
      <c r="E123" s="28"/>
      <c r="F123" s="28"/>
      <c r="G123" s="9"/>
    </row>
    <row r="124" spans="1:7">
      <c r="A124" s="9"/>
      <c r="B124" s="28"/>
      <c r="C124" s="28"/>
      <c r="D124" s="28"/>
      <c r="E124" s="28"/>
      <c r="F124" s="28"/>
      <c r="G124" s="9"/>
    </row>
    <row r="125" spans="1:7">
      <c r="A125" s="9"/>
      <c r="B125" s="28"/>
      <c r="C125" s="28"/>
      <c r="D125" s="28"/>
      <c r="E125" s="28"/>
      <c r="F125" s="28"/>
      <c r="G125" s="9"/>
    </row>
    <row r="126" spans="1:7">
      <c r="A126" s="9"/>
      <c r="B126" s="28"/>
      <c r="C126" s="28"/>
      <c r="D126" s="28"/>
      <c r="E126" s="28"/>
      <c r="F126" s="28"/>
      <c r="G126" s="9"/>
    </row>
    <row r="127" spans="1:7">
      <c r="A127" s="9"/>
      <c r="B127" s="28"/>
      <c r="C127" s="28"/>
      <c r="D127" s="28"/>
      <c r="E127" s="28"/>
      <c r="F127" s="28"/>
      <c r="G127" s="9"/>
    </row>
    <row r="128" spans="1:7">
      <c r="A128" s="9"/>
      <c r="B128" s="28"/>
      <c r="C128" s="28"/>
      <c r="D128" s="28"/>
      <c r="E128" s="28"/>
      <c r="F128" s="28"/>
      <c r="G128" s="9"/>
    </row>
    <row r="129" spans="1:7">
      <c r="A129" s="9"/>
      <c r="B129" s="28"/>
      <c r="C129" s="28"/>
      <c r="D129" s="28"/>
      <c r="E129" s="28"/>
      <c r="F129" s="28"/>
      <c r="G129" s="9"/>
    </row>
    <row r="130" spans="1:7">
      <c r="A130" s="9"/>
      <c r="B130" s="28"/>
      <c r="C130" s="28"/>
      <c r="D130" s="28"/>
      <c r="E130" s="28"/>
      <c r="F130" s="28"/>
      <c r="G130" s="9"/>
    </row>
    <row r="131" spans="1:7">
      <c r="A131" s="9"/>
      <c r="B131" s="28"/>
      <c r="C131" s="28"/>
      <c r="D131" s="28"/>
      <c r="E131" s="28"/>
      <c r="F131" s="28"/>
      <c r="G131" s="9"/>
    </row>
    <row r="132" spans="1:7">
      <c r="A132" s="9"/>
      <c r="B132" s="28"/>
      <c r="C132" s="28"/>
      <c r="D132" s="28"/>
      <c r="E132" s="28"/>
      <c r="F132" s="28"/>
      <c r="G132" s="9"/>
    </row>
    <row r="133" spans="1:7">
      <c r="A133" s="9"/>
      <c r="B133" s="28"/>
      <c r="C133" s="28"/>
      <c r="D133" s="28"/>
      <c r="E133" s="28"/>
      <c r="F133" s="28"/>
      <c r="G133" s="9"/>
    </row>
    <row r="134" spans="1:7">
      <c r="A134" s="9"/>
      <c r="B134" s="28"/>
      <c r="C134" s="28"/>
      <c r="D134" s="28"/>
      <c r="E134" s="28"/>
      <c r="F134" s="28"/>
      <c r="G134" s="9"/>
    </row>
    <row r="135" spans="1:7">
      <c r="A135" s="9"/>
      <c r="B135" s="28"/>
      <c r="C135" s="28"/>
      <c r="D135" s="28"/>
      <c r="E135" s="28"/>
      <c r="F135" s="28"/>
      <c r="G135" s="9"/>
    </row>
    <row r="136" spans="1:7">
      <c r="A136" s="9"/>
      <c r="B136" s="28"/>
      <c r="C136" s="28"/>
      <c r="D136" s="28"/>
      <c r="E136" s="28"/>
      <c r="F136" s="28"/>
      <c r="G136" s="9"/>
    </row>
    <row r="137" spans="1:7">
      <c r="A137" s="9"/>
      <c r="B137" s="28"/>
      <c r="C137" s="28"/>
      <c r="D137" s="28"/>
      <c r="E137" s="28"/>
      <c r="F137" s="28"/>
      <c r="G137" s="9"/>
    </row>
    <row r="138" spans="1:7">
      <c r="A138" s="9"/>
      <c r="B138" s="28"/>
      <c r="C138" s="28"/>
      <c r="D138" s="28"/>
      <c r="E138" s="28"/>
      <c r="F138" s="28"/>
      <c r="G138" s="9"/>
    </row>
    <row r="139" spans="1:7">
      <c r="A139" s="9"/>
      <c r="B139" s="28"/>
      <c r="C139" s="28"/>
      <c r="D139" s="28"/>
      <c r="E139" s="28"/>
      <c r="F139" s="28"/>
      <c r="G139" s="9"/>
    </row>
    <row r="140" spans="1:7">
      <c r="A140" s="9"/>
      <c r="B140" s="28"/>
      <c r="C140" s="28"/>
      <c r="D140" s="28"/>
      <c r="E140" s="28"/>
      <c r="F140" s="28"/>
      <c r="G140" s="9"/>
    </row>
    <row r="141" spans="1:7">
      <c r="A141" s="9"/>
      <c r="B141" s="28"/>
      <c r="C141" s="28"/>
      <c r="D141" s="28"/>
      <c r="E141" s="28"/>
      <c r="F141" s="28"/>
      <c r="G141" s="9"/>
    </row>
    <row r="142" spans="1:7">
      <c r="A142" s="9"/>
      <c r="B142" s="28"/>
      <c r="C142" s="28"/>
      <c r="D142" s="28"/>
      <c r="E142" s="28"/>
      <c r="F142" s="28"/>
      <c r="G142" s="9"/>
    </row>
    <row r="143" spans="1:7">
      <c r="A143" s="9"/>
      <c r="B143" s="28"/>
      <c r="C143" s="28"/>
      <c r="D143" s="28"/>
      <c r="E143" s="28"/>
      <c r="F143" s="28"/>
      <c r="G143" s="9"/>
    </row>
    <row r="144" spans="1:7">
      <c r="A144" s="9"/>
      <c r="B144" s="28"/>
      <c r="C144" s="28"/>
      <c r="D144" s="28"/>
      <c r="E144" s="28"/>
      <c r="F144" s="28"/>
      <c r="G144" s="9"/>
    </row>
    <row r="145" spans="1:7">
      <c r="A145" s="9"/>
      <c r="B145" s="28"/>
      <c r="C145" s="28"/>
      <c r="D145" s="28"/>
      <c r="E145" s="28"/>
      <c r="F145" s="28"/>
      <c r="G145" s="9"/>
    </row>
    <row r="146" spans="1:7">
      <c r="A146" s="9"/>
      <c r="B146" s="28"/>
      <c r="C146" s="28"/>
      <c r="D146" s="28"/>
      <c r="E146" s="28"/>
      <c r="F146" s="28"/>
      <c r="G146" s="9"/>
    </row>
    <row r="147" spans="1:7">
      <c r="A147" s="9"/>
      <c r="B147" s="10"/>
      <c r="C147" s="10"/>
      <c r="D147" s="10"/>
      <c r="E147" s="10"/>
      <c r="F147" s="10"/>
      <c r="G147" s="9"/>
    </row>
    <row r="148" spans="1:7">
      <c r="A148" s="9"/>
      <c r="B148" s="10"/>
      <c r="C148" s="10"/>
      <c r="D148" s="10"/>
      <c r="E148" s="10"/>
      <c r="F148" s="10"/>
      <c r="G148" s="9"/>
    </row>
    <row r="149" spans="1:7">
      <c r="A149" s="9"/>
      <c r="B149" s="10"/>
      <c r="C149" s="10"/>
      <c r="D149" s="10"/>
      <c r="E149" s="10"/>
      <c r="F149" s="10"/>
      <c r="G149" s="9"/>
    </row>
    <row r="150" spans="1:7">
      <c r="A150" s="9"/>
      <c r="B150" s="10"/>
      <c r="C150" s="10"/>
      <c r="D150" s="10"/>
      <c r="E150" s="10"/>
      <c r="F150" s="10"/>
      <c r="G150" s="9"/>
    </row>
    <row r="151" spans="1:7">
      <c r="A151" s="9"/>
      <c r="B151" s="10"/>
      <c r="C151" s="10"/>
      <c r="D151" s="10"/>
      <c r="E151" s="10"/>
      <c r="F151" s="10"/>
      <c r="G151" s="9"/>
    </row>
    <row r="152" spans="1:7">
      <c r="A152" s="9"/>
      <c r="B152" s="10"/>
      <c r="C152" s="10"/>
      <c r="D152" s="10"/>
      <c r="E152" s="10"/>
      <c r="F152" s="10"/>
      <c r="G152" s="9"/>
    </row>
    <row r="153" spans="1:7">
      <c r="A153" s="9"/>
      <c r="B153" s="10"/>
      <c r="C153" s="10"/>
      <c r="D153" s="10"/>
      <c r="E153" s="10"/>
      <c r="F153" s="10"/>
      <c r="G153" s="9"/>
    </row>
    <row r="154" spans="1:7">
      <c r="A154" s="9"/>
      <c r="B154" s="10"/>
      <c r="C154" s="10"/>
      <c r="D154" s="10"/>
      <c r="E154" s="10"/>
      <c r="F154" s="10"/>
      <c r="G154" s="9"/>
    </row>
    <row r="155" spans="1:7">
      <c r="A155" s="9"/>
      <c r="B155" s="10"/>
      <c r="C155" s="10"/>
      <c r="D155" s="10"/>
      <c r="E155" s="10"/>
      <c r="F155" s="10"/>
      <c r="G155" s="9"/>
    </row>
    <row r="156" spans="1:7">
      <c r="A156" s="9"/>
      <c r="B156" s="10"/>
      <c r="C156" s="10"/>
      <c r="D156" s="10"/>
      <c r="E156" s="10"/>
      <c r="F156" s="10"/>
      <c r="G156" s="9"/>
    </row>
    <row r="157" spans="1:7">
      <c r="A157" s="9"/>
      <c r="B157" s="10"/>
      <c r="C157" s="10"/>
      <c r="D157" s="10"/>
      <c r="E157" s="10"/>
      <c r="F157" s="10"/>
      <c r="G157" s="9"/>
    </row>
    <row r="158" spans="1:7">
      <c r="A158" s="9"/>
      <c r="B158" s="10"/>
      <c r="C158" s="10"/>
      <c r="D158" s="10"/>
      <c r="E158" s="10"/>
      <c r="F158" s="10"/>
      <c r="G158" s="9"/>
    </row>
    <row r="159" spans="1:7">
      <c r="A159" s="9"/>
      <c r="B159" s="10"/>
      <c r="C159" s="10"/>
      <c r="D159" s="10"/>
      <c r="E159" s="10"/>
      <c r="F159" s="10"/>
      <c r="G159" s="9"/>
    </row>
    <row r="160" spans="1:7">
      <c r="A160" s="9"/>
      <c r="B160" s="10"/>
      <c r="C160" s="10"/>
      <c r="D160" s="10"/>
      <c r="E160" s="10"/>
      <c r="F160" s="10"/>
      <c r="G160" s="9"/>
    </row>
    <row r="161" spans="1:7">
      <c r="A161" s="9"/>
      <c r="B161" s="10"/>
      <c r="C161" s="10"/>
      <c r="D161" s="10"/>
      <c r="E161" s="10"/>
      <c r="F161" s="10"/>
      <c r="G161" s="9"/>
    </row>
    <row r="162" spans="1:7">
      <c r="A162" s="9"/>
      <c r="B162" s="10"/>
      <c r="C162" s="10"/>
      <c r="D162" s="10"/>
      <c r="E162" s="10"/>
      <c r="F162" s="10"/>
      <c r="G162" s="9"/>
    </row>
    <row r="163" spans="1:7">
      <c r="A163" s="9"/>
      <c r="B163" s="10"/>
      <c r="C163" s="10"/>
      <c r="D163" s="10"/>
      <c r="E163" s="10"/>
      <c r="F163" s="10"/>
      <c r="G163" s="9"/>
    </row>
    <row r="164" spans="1:7">
      <c r="A164" s="9"/>
      <c r="B164" s="10"/>
      <c r="C164" s="10"/>
      <c r="D164" s="10"/>
      <c r="E164" s="10"/>
      <c r="F164" s="10"/>
      <c r="G164" s="9"/>
    </row>
    <row r="165" spans="1:7">
      <c r="A165" s="9"/>
      <c r="B165" s="10"/>
      <c r="C165" s="10"/>
      <c r="D165" s="10"/>
      <c r="E165" s="10"/>
      <c r="F165" s="10"/>
      <c r="G165" s="9"/>
    </row>
  </sheetData>
  <mergeCells count="22">
    <mergeCell ref="B41:F41"/>
    <mergeCell ref="B43:F43"/>
    <mergeCell ref="B45:F45"/>
    <mergeCell ref="B47:F47"/>
    <mergeCell ref="B29:F29"/>
    <mergeCell ref="B31:F31"/>
    <mergeCell ref="B33:F33"/>
    <mergeCell ref="B35:F35"/>
    <mergeCell ref="B37:F37"/>
    <mergeCell ref="B39:F39"/>
    <mergeCell ref="B27:F27"/>
    <mergeCell ref="B17:F17"/>
    <mergeCell ref="B19:F19"/>
    <mergeCell ref="B21:F21"/>
    <mergeCell ref="B23:F23"/>
    <mergeCell ref="B25:F25"/>
    <mergeCell ref="B12:F12"/>
    <mergeCell ref="A1:G1"/>
    <mergeCell ref="F3:G3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1"/>
  <sheetViews>
    <sheetView view="pageLayout" zoomScaleNormal="100" workbookViewId="0"/>
  </sheetViews>
  <sheetFormatPr baseColWidth="10" defaultRowHeight="12.75"/>
  <sheetData>
    <row r="1" spans="1:8">
      <c r="A1" s="142"/>
      <c r="B1" s="142"/>
      <c r="C1" s="142"/>
      <c r="D1" s="142"/>
      <c r="E1" s="142"/>
      <c r="F1" s="142"/>
      <c r="G1" s="142"/>
      <c r="H1" s="142"/>
    </row>
    <row r="2" spans="1:8">
      <c r="A2" s="142"/>
      <c r="B2" s="142"/>
      <c r="C2" s="142"/>
      <c r="D2" s="142"/>
      <c r="E2" s="142"/>
      <c r="F2" s="142"/>
      <c r="G2" s="142"/>
      <c r="H2" s="142"/>
    </row>
    <row r="3" spans="1:8">
      <c r="A3" s="142"/>
      <c r="B3" s="142"/>
      <c r="C3" s="142"/>
      <c r="D3" s="142"/>
      <c r="E3" s="142"/>
      <c r="F3" s="142"/>
      <c r="G3" s="142"/>
      <c r="H3" s="142"/>
    </row>
    <row r="4" spans="1:8">
      <c r="A4" s="142"/>
      <c r="B4" s="142"/>
      <c r="C4" s="142"/>
      <c r="D4" s="142"/>
      <c r="E4" s="142"/>
      <c r="F4" s="142"/>
      <c r="G4" s="142"/>
      <c r="H4" s="142"/>
    </row>
    <row r="5" spans="1:8">
      <c r="A5" s="142"/>
      <c r="B5" s="142"/>
      <c r="C5" s="142"/>
      <c r="D5" s="142"/>
      <c r="E5" s="142"/>
      <c r="F5" s="142"/>
      <c r="G5" s="142"/>
      <c r="H5" s="142"/>
    </row>
    <row r="6" spans="1:8">
      <c r="A6" s="142"/>
      <c r="B6" s="142"/>
      <c r="C6" s="142"/>
      <c r="D6" s="142"/>
      <c r="E6" s="142"/>
      <c r="F6" s="142"/>
      <c r="G6" s="142"/>
      <c r="H6" s="142"/>
    </row>
    <row r="7" spans="1:8">
      <c r="A7" s="142"/>
      <c r="B7" s="142"/>
      <c r="C7" s="142"/>
      <c r="D7" s="142"/>
      <c r="E7" s="142"/>
      <c r="F7" s="142"/>
      <c r="G7" s="142"/>
      <c r="H7" s="142"/>
    </row>
    <row r="8" spans="1:8">
      <c r="A8" s="142"/>
      <c r="B8" s="142"/>
      <c r="C8" s="142"/>
      <c r="D8" s="142"/>
      <c r="E8" s="142"/>
      <c r="F8" s="142"/>
      <c r="G8" s="142"/>
      <c r="H8" s="142"/>
    </row>
    <row r="9" spans="1:8">
      <c r="A9" s="142"/>
      <c r="B9" s="142"/>
      <c r="C9" s="142"/>
      <c r="D9" s="142"/>
      <c r="E9" s="142"/>
      <c r="F9" s="142"/>
      <c r="G9" s="142"/>
      <c r="H9" s="142"/>
    </row>
    <row r="10" spans="1:8">
      <c r="A10" s="142"/>
      <c r="B10" s="142"/>
      <c r="C10" s="142"/>
      <c r="D10" s="142"/>
      <c r="E10" s="142"/>
      <c r="F10" s="142"/>
      <c r="G10" s="142"/>
      <c r="H10" s="142"/>
    </row>
    <row r="11" spans="1:8">
      <c r="A11" s="142"/>
      <c r="B11" s="142"/>
      <c r="C11" s="142"/>
      <c r="D11" s="142"/>
      <c r="E11" s="142"/>
      <c r="F11" s="142"/>
      <c r="G11" s="142"/>
      <c r="H11" s="142"/>
    </row>
    <row r="12" spans="1:8">
      <c r="A12" s="142"/>
      <c r="B12" s="142"/>
      <c r="C12" s="142"/>
      <c r="D12" s="142"/>
      <c r="E12" s="142"/>
      <c r="F12" s="142"/>
      <c r="G12" s="142"/>
      <c r="H12" s="142"/>
    </row>
    <row r="13" spans="1:8">
      <c r="A13" s="142"/>
      <c r="B13" s="142"/>
      <c r="C13" s="142"/>
      <c r="D13" s="142"/>
      <c r="E13" s="142"/>
      <c r="F13" s="142"/>
      <c r="G13" s="142"/>
      <c r="H13" s="142"/>
    </row>
    <row r="14" spans="1:8">
      <c r="A14" s="142"/>
      <c r="B14" s="142"/>
      <c r="C14" s="142"/>
      <c r="D14" s="142"/>
      <c r="E14" s="142"/>
      <c r="F14" s="142"/>
      <c r="G14" s="142"/>
      <c r="H14" s="142"/>
    </row>
    <row r="15" spans="1:8">
      <c r="A15" s="142"/>
      <c r="B15" s="142"/>
      <c r="C15" s="142"/>
      <c r="D15" s="142"/>
      <c r="E15" s="142"/>
      <c r="F15" s="142"/>
      <c r="G15" s="142"/>
      <c r="H15" s="142"/>
    </row>
    <row r="16" spans="1:8">
      <c r="A16" s="142"/>
      <c r="B16" s="142"/>
      <c r="C16" s="142"/>
      <c r="D16" s="142"/>
      <c r="E16" s="142"/>
      <c r="F16" s="142"/>
      <c r="G16" s="142"/>
      <c r="H16" s="142"/>
    </row>
    <row r="17" spans="1:8">
      <c r="A17" s="142"/>
      <c r="B17" s="142"/>
      <c r="C17" s="142"/>
      <c r="D17" s="142"/>
      <c r="E17" s="142"/>
      <c r="F17" s="142"/>
      <c r="G17" s="142"/>
      <c r="H17" s="142"/>
    </row>
    <row r="18" spans="1:8">
      <c r="A18" s="142"/>
      <c r="B18" s="142"/>
      <c r="C18" s="142"/>
      <c r="D18" s="142"/>
      <c r="E18" s="142"/>
      <c r="F18" s="142"/>
      <c r="G18" s="142"/>
      <c r="H18" s="142"/>
    </row>
    <row r="19" spans="1:8">
      <c r="A19" s="142"/>
      <c r="B19" s="142"/>
      <c r="C19" s="142"/>
      <c r="D19" s="142"/>
      <c r="E19" s="142"/>
      <c r="F19" s="142"/>
      <c r="G19" s="142"/>
      <c r="H19" s="142"/>
    </row>
    <row r="20" spans="1:8">
      <c r="A20" s="142"/>
      <c r="B20" s="142"/>
      <c r="C20" s="142"/>
      <c r="D20" s="142"/>
      <c r="E20" s="142"/>
      <c r="F20" s="142"/>
      <c r="G20" s="142"/>
      <c r="H20" s="142"/>
    </row>
    <row r="21" spans="1:8">
      <c r="A21" s="142"/>
      <c r="B21" s="142"/>
      <c r="C21" s="142"/>
      <c r="D21" s="142"/>
      <c r="E21" s="142"/>
      <c r="F21" s="142"/>
      <c r="G21" s="142"/>
      <c r="H21" s="142"/>
    </row>
    <row r="22" spans="1:8">
      <c r="A22" s="142"/>
      <c r="B22" s="142"/>
      <c r="C22" s="142"/>
      <c r="D22" s="142"/>
      <c r="E22" s="142"/>
      <c r="F22" s="142"/>
      <c r="G22" s="142"/>
      <c r="H22" s="142"/>
    </row>
    <row r="23" spans="1:8">
      <c r="A23" s="142"/>
      <c r="B23" s="142"/>
      <c r="C23" s="142"/>
      <c r="D23" s="142"/>
      <c r="E23" s="142"/>
      <c r="F23" s="142"/>
      <c r="G23" s="142"/>
      <c r="H23" s="142"/>
    </row>
    <row r="24" spans="1:8">
      <c r="A24" s="142"/>
      <c r="B24" s="142"/>
      <c r="C24" s="142"/>
      <c r="D24" s="142"/>
      <c r="E24" s="142"/>
      <c r="F24" s="142"/>
      <c r="G24" s="142"/>
      <c r="H24" s="142"/>
    </row>
    <row r="25" spans="1:8">
      <c r="A25" s="142"/>
      <c r="B25" s="142"/>
      <c r="C25" s="142"/>
      <c r="D25" s="142"/>
      <c r="E25" s="142"/>
      <c r="F25" s="142"/>
      <c r="G25" s="142"/>
      <c r="H25" s="142"/>
    </row>
    <row r="26" spans="1:8">
      <c r="A26" s="142"/>
      <c r="B26" s="142"/>
      <c r="C26" s="142"/>
      <c r="D26" s="142"/>
      <c r="E26" s="142"/>
      <c r="F26" s="142"/>
      <c r="G26" s="142"/>
      <c r="H26" s="142"/>
    </row>
    <row r="27" spans="1:8">
      <c r="A27" s="142"/>
      <c r="B27" s="142"/>
      <c r="C27" s="142"/>
      <c r="D27" s="142"/>
      <c r="E27" s="142"/>
      <c r="F27" s="142"/>
      <c r="G27" s="142"/>
      <c r="H27" s="142"/>
    </row>
    <row r="28" spans="1:8">
      <c r="A28" s="142"/>
      <c r="B28" s="142"/>
      <c r="C28" s="142"/>
      <c r="D28" s="142"/>
      <c r="E28" s="142"/>
      <c r="F28" s="142"/>
      <c r="G28" s="142"/>
      <c r="H28" s="142"/>
    </row>
    <row r="29" spans="1:8">
      <c r="A29" s="142"/>
      <c r="B29" s="142"/>
      <c r="C29" s="142"/>
      <c r="D29" s="142"/>
      <c r="E29" s="142"/>
      <c r="F29" s="142"/>
      <c r="G29" s="142"/>
      <c r="H29" s="142"/>
    </row>
    <row r="30" spans="1:8">
      <c r="A30" s="142"/>
      <c r="B30" s="142"/>
      <c r="C30" s="142"/>
      <c r="D30" s="142"/>
      <c r="E30" s="142"/>
      <c r="F30" s="142"/>
      <c r="G30" s="142"/>
      <c r="H30" s="142"/>
    </row>
    <row r="31" spans="1:8">
      <c r="A31" s="142"/>
      <c r="B31" s="142"/>
      <c r="C31" s="142"/>
      <c r="D31" s="142"/>
      <c r="E31" s="142"/>
      <c r="F31" s="142"/>
      <c r="G31" s="142"/>
      <c r="H31" s="142"/>
    </row>
    <row r="32" spans="1:8">
      <c r="A32" s="142"/>
      <c r="B32" s="142"/>
      <c r="C32" s="142"/>
      <c r="D32" s="142"/>
      <c r="E32" s="142"/>
      <c r="F32" s="142"/>
      <c r="G32" s="142"/>
      <c r="H32" s="142"/>
    </row>
    <row r="33" spans="1:8">
      <c r="A33" s="142"/>
      <c r="B33" s="142"/>
      <c r="C33" s="142"/>
      <c r="D33" s="142"/>
      <c r="E33" s="142"/>
      <c r="F33" s="142"/>
      <c r="G33" s="142"/>
      <c r="H33" s="142"/>
    </row>
    <row r="34" spans="1:8">
      <c r="A34" s="142"/>
      <c r="B34" s="142"/>
      <c r="C34" s="142"/>
      <c r="D34" s="142"/>
      <c r="E34" s="142"/>
      <c r="F34" s="142"/>
      <c r="G34" s="142"/>
      <c r="H34" s="142"/>
    </row>
    <row r="35" spans="1:8">
      <c r="A35" s="142"/>
      <c r="B35" s="142"/>
      <c r="C35" s="142"/>
      <c r="D35" s="142"/>
      <c r="E35" s="142"/>
      <c r="F35" s="142"/>
      <c r="G35" s="142"/>
      <c r="H35" s="142"/>
    </row>
    <row r="36" spans="1:8">
      <c r="A36" s="142"/>
      <c r="B36" s="142"/>
      <c r="C36" s="142"/>
      <c r="D36" s="142"/>
      <c r="E36" s="142"/>
      <c r="F36" s="142"/>
      <c r="G36" s="142"/>
      <c r="H36" s="142"/>
    </row>
    <row r="37" spans="1:8">
      <c r="A37" s="142"/>
      <c r="B37" s="142"/>
      <c r="C37" s="142"/>
      <c r="D37" s="142"/>
      <c r="E37" s="142"/>
      <c r="F37" s="142"/>
      <c r="G37" s="142"/>
      <c r="H37" s="142"/>
    </row>
    <row r="38" spans="1:8">
      <c r="A38" s="142"/>
      <c r="B38" s="142"/>
      <c r="C38" s="142"/>
      <c r="D38" s="142"/>
      <c r="E38" s="142"/>
      <c r="F38" s="142"/>
      <c r="G38" s="142"/>
      <c r="H38" s="142"/>
    </row>
    <row r="39" spans="1:8">
      <c r="A39" s="142"/>
      <c r="B39" s="142"/>
      <c r="C39" s="142"/>
      <c r="D39" s="142"/>
      <c r="E39" s="142"/>
      <c r="F39" s="142"/>
      <c r="G39" s="142"/>
      <c r="H39" s="142"/>
    </row>
    <row r="40" spans="1:8">
      <c r="A40" s="142"/>
      <c r="B40" s="142"/>
      <c r="C40" s="142"/>
      <c r="D40" s="142"/>
      <c r="E40" s="142"/>
      <c r="F40" s="142"/>
      <c r="G40" s="142"/>
      <c r="H40" s="142"/>
    </row>
    <row r="41" spans="1:8">
      <c r="A41" s="142"/>
      <c r="B41" s="142"/>
      <c r="C41" s="142"/>
      <c r="D41" s="142"/>
      <c r="E41" s="142"/>
      <c r="F41" s="142"/>
      <c r="G41" s="142"/>
      <c r="H41" s="142"/>
    </row>
    <row r="42" spans="1:8">
      <c r="A42" s="142"/>
      <c r="B42" s="142"/>
      <c r="C42" s="142"/>
      <c r="D42" s="142"/>
      <c r="E42" s="142"/>
      <c r="F42" s="142"/>
      <c r="G42" s="142"/>
      <c r="H42" s="142"/>
    </row>
    <row r="43" spans="1:8">
      <c r="A43" s="142"/>
      <c r="B43" s="142"/>
      <c r="C43" s="142"/>
      <c r="D43" s="142"/>
      <c r="E43" s="142"/>
      <c r="F43" s="142"/>
      <c r="G43" s="142"/>
      <c r="H43" s="142"/>
    </row>
    <row r="44" spans="1:8">
      <c r="A44" s="142"/>
      <c r="B44" s="142"/>
      <c r="C44" s="142"/>
      <c r="D44" s="142"/>
      <c r="E44" s="142"/>
      <c r="F44" s="142"/>
      <c r="G44" s="142"/>
      <c r="H44" s="142"/>
    </row>
    <row r="45" spans="1:8">
      <c r="A45" s="142"/>
      <c r="B45" s="142"/>
      <c r="C45" s="142"/>
      <c r="D45" s="142"/>
      <c r="E45" s="142"/>
      <c r="F45" s="142"/>
      <c r="G45" s="142"/>
      <c r="H45" s="142"/>
    </row>
    <row r="46" spans="1:8">
      <c r="A46" s="142"/>
      <c r="B46" s="142"/>
      <c r="C46" s="142"/>
      <c r="D46" s="142"/>
      <c r="E46" s="142"/>
      <c r="F46" s="142"/>
      <c r="G46" s="142"/>
      <c r="H46" s="142"/>
    </row>
    <row r="47" spans="1:8">
      <c r="A47" s="142"/>
      <c r="B47" s="142"/>
      <c r="C47" s="142"/>
      <c r="D47" s="142"/>
      <c r="E47" s="142"/>
      <c r="F47" s="142"/>
      <c r="G47" s="142"/>
      <c r="H47" s="142"/>
    </row>
    <row r="48" spans="1:8">
      <c r="A48" s="142"/>
      <c r="B48" s="142"/>
      <c r="C48" s="142"/>
      <c r="D48" s="142"/>
      <c r="E48" s="142"/>
      <c r="F48" s="142"/>
      <c r="G48" s="142"/>
      <c r="H48" s="142"/>
    </row>
    <row r="49" spans="1:8">
      <c r="A49" s="142"/>
      <c r="B49" s="142"/>
      <c r="C49" s="142"/>
      <c r="D49" s="142"/>
      <c r="E49" s="142"/>
      <c r="F49" s="142"/>
      <c r="G49" s="142"/>
      <c r="H49" s="142"/>
    </row>
    <row r="50" spans="1:8">
      <c r="A50" s="142"/>
      <c r="B50" s="142"/>
      <c r="C50" s="142"/>
      <c r="D50" s="142"/>
      <c r="E50" s="142"/>
      <c r="F50" s="142"/>
      <c r="G50" s="142"/>
      <c r="H50" s="142"/>
    </row>
    <row r="51" spans="1:8">
      <c r="A51" s="142"/>
      <c r="B51" s="142"/>
      <c r="C51" s="142"/>
      <c r="D51" s="142"/>
      <c r="E51" s="142"/>
      <c r="F51" s="142"/>
      <c r="G51" s="142"/>
      <c r="H51" s="142"/>
    </row>
    <row r="52" spans="1:8">
      <c r="A52" s="142"/>
      <c r="B52" s="142"/>
      <c r="C52" s="142"/>
      <c r="D52" s="142"/>
      <c r="E52" s="142"/>
      <c r="F52" s="142"/>
      <c r="G52" s="142"/>
      <c r="H52" s="142"/>
    </row>
    <row r="53" spans="1:8">
      <c r="A53" s="142"/>
      <c r="B53" s="142"/>
      <c r="C53" s="142"/>
      <c r="D53" s="142"/>
      <c r="E53" s="142"/>
      <c r="F53" s="142"/>
      <c r="G53" s="142"/>
      <c r="H53" s="142"/>
    </row>
    <row r="54" spans="1:8">
      <c r="A54" s="142"/>
      <c r="B54" s="142"/>
      <c r="C54" s="142"/>
      <c r="D54" s="142"/>
      <c r="E54" s="142"/>
      <c r="F54" s="142"/>
      <c r="G54" s="142"/>
      <c r="H54" s="142"/>
    </row>
    <row r="55" spans="1:8">
      <c r="A55" s="142"/>
      <c r="B55" s="142"/>
      <c r="C55" s="142"/>
      <c r="D55" s="142"/>
      <c r="E55" s="142"/>
      <c r="F55" s="142"/>
      <c r="G55" s="142"/>
      <c r="H55" s="142"/>
    </row>
    <row r="56" spans="1:8">
      <c r="A56" s="142"/>
      <c r="B56" s="142"/>
      <c r="C56" s="142"/>
      <c r="D56" s="142"/>
      <c r="E56" s="142"/>
      <c r="F56" s="142"/>
      <c r="G56" s="142"/>
      <c r="H56" s="142"/>
    </row>
    <row r="57" spans="1:8">
      <c r="A57" s="142"/>
      <c r="B57" s="142"/>
      <c r="C57" s="142"/>
      <c r="D57" s="142"/>
      <c r="E57" s="142"/>
      <c r="F57" s="142"/>
      <c r="G57" s="142"/>
      <c r="H57" s="142"/>
    </row>
    <row r="58" spans="1:8">
      <c r="A58" s="142"/>
      <c r="B58" s="142"/>
      <c r="C58" s="142"/>
      <c r="D58" s="142"/>
      <c r="E58" s="142"/>
      <c r="F58" s="142"/>
      <c r="G58" s="142"/>
      <c r="H58" s="142"/>
    </row>
    <row r="59" spans="1:8">
      <c r="A59" s="142"/>
      <c r="B59" s="142"/>
      <c r="C59" s="142"/>
      <c r="D59" s="142"/>
      <c r="E59" s="142"/>
      <c r="F59" s="142"/>
      <c r="G59" s="142"/>
      <c r="H59" s="142"/>
    </row>
    <row r="60" spans="1:8">
      <c r="A60" s="142"/>
      <c r="B60" s="142"/>
      <c r="C60" s="142"/>
      <c r="D60" s="142"/>
      <c r="E60" s="142"/>
      <c r="F60" s="142"/>
      <c r="G60" s="142"/>
      <c r="H60" s="142"/>
    </row>
    <row r="61" spans="1:8">
      <c r="A61" s="142"/>
      <c r="B61" s="142"/>
      <c r="C61" s="142"/>
      <c r="D61" s="142"/>
      <c r="E61" s="142"/>
      <c r="F61" s="142"/>
      <c r="G61" s="142"/>
      <c r="H61" s="142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1 - 2023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"/>
  <sheetViews>
    <sheetView view="pageLayout" zoomScaleNormal="100" workbookViewId="0">
      <selection sqref="A1:H1"/>
    </sheetView>
  </sheetViews>
  <sheetFormatPr baseColWidth="10" defaultRowHeight="12.75"/>
  <sheetData>
    <row r="1" spans="1:9" ht="15.75">
      <c r="A1" s="168" t="s">
        <v>134</v>
      </c>
      <c r="B1" s="169"/>
      <c r="C1" s="169"/>
      <c r="D1" s="169"/>
      <c r="E1" s="169"/>
      <c r="F1" s="169"/>
      <c r="G1" s="169"/>
      <c r="H1" s="169"/>
      <c r="I1" s="132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1 - 2023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9"/>
  <sheetViews>
    <sheetView view="pageLayout"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5" width="10.140625" customWidth="1"/>
    <col min="6" max="6" width="5" style="9" customWidth="1"/>
    <col min="7" max="7" width="10.140625" customWidth="1"/>
    <col min="8" max="8" width="5" customWidth="1"/>
    <col min="9" max="9" width="10.140625" style="9" customWidth="1"/>
    <col min="10" max="10" width="11.85546875" style="64" customWidth="1"/>
    <col min="11" max="11" width="67.7109375" style="64" customWidth="1"/>
    <col min="12" max="13" width="11.85546875" style="64" customWidth="1"/>
    <col min="14" max="14" width="67.7109375" style="64" customWidth="1"/>
    <col min="15" max="15" width="11.85546875" style="64" customWidth="1"/>
    <col min="16" max="17" width="2.85546875" style="125" customWidth="1"/>
    <col min="18" max="18" width="2.85546875" style="96" customWidth="1"/>
    <col min="19" max="20" width="2.85546875" style="52" customWidth="1"/>
    <col min="21" max="21" width="2.85546875" customWidth="1"/>
    <col min="22" max="22" width="2.85546875" style="96" customWidth="1"/>
  </cols>
  <sheetData>
    <row r="1" spans="1:22" ht="13.35" customHeight="1">
      <c r="A1" s="170" t="s">
        <v>155</v>
      </c>
      <c r="B1" s="170"/>
      <c r="C1" s="170"/>
      <c r="D1" s="170"/>
      <c r="E1" s="170"/>
      <c r="F1" s="170"/>
      <c r="G1" s="170"/>
      <c r="H1" s="170"/>
      <c r="I1" s="171"/>
      <c r="J1" s="170" t="s">
        <v>156</v>
      </c>
      <c r="K1" s="170"/>
      <c r="L1" s="170"/>
      <c r="M1" s="170" t="s">
        <v>157</v>
      </c>
      <c r="N1" s="170"/>
      <c r="O1" s="170"/>
    </row>
    <row r="2" spans="1:22" ht="13.35" customHeight="1"/>
    <row r="3" spans="1:22" s="8" customFormat="1" ht="13.9" customHeight="1">
      <c r="A3" s="172" t="s">
        <v>140</v>
      </c>
      <c r="B3" s="177" t="s">
        <v>106</v>
      </c>
      <c r="C3" s="177" t="s">
        <v>107</v>
      </c>
      <c r="D3" s="177" t="s">
        <v>86</v>
      </c>
      <c r="E3" s="179" t="s">
        <v>87</v>
      </c>
      <c r="F3" s="180"/>
      <c r="G3" s="181" t="s">
        <v>108</v>
      </c>
      <c r="H3" s="182"/>
      <c r="I3" s="175" t="s">
        <v>109</v>
      </c>
      <c r="J3" s="93"/>
      <c r="K3" s="93"/>
      <c r="L3" s="93"/>
      <c r="M3" s="93"/>
      <c r="N3" s="93"/>
      <c r="O3" s="93"/>
      <c r="P3" s="124"/>
      <c r="Q3" s="124"/>
      <c r="R3" s="61"/>
      <c r="S3" s="49"/>
      <c r="T3" s="49"/>
      <c r="V3" s="61"/>
    </row>
    <row r="4" spans="1:22" s="8" customFormat="1" ht="42.6" customHeight="1">
      <c r="A4" s="173"/>
      <c r="B4" s="178"/>
      <c r="C4" s="178"/>
      <c r="D4" s="178"/>
      <c r="E4" s="178"/>
      <c r="F4" s="178"/>
      <c r="G4" s="183"/>
      <c r="H4" s="183"/>
      <c r="I4" s="176"/>
      <c r="J4" s="115"/>
      <c r="K4" s="115"/>
      <c r="L4" s="115"/>
      <c r="M4" s="115"/>
      <c r="N4" s="115"/>
      <c r="O4" s="115"/>
      <c r="P4" s="53"/>
      <c r="Q4" s="53"/>
      <c r="R4" s="61"/>
      <c r="S4" s="53"/>
      <c r="T4" s="53"/>
      <c r="V4" s="61"/>
    </row>
    <row r="5" spans="1:22" s="8" customFormat="1" ht="13.9" customHeight="1">
      <c r="A5" s="174"/>
      <c r="B5" s="57" t="s">
        <v>72</v>
      </c>
      <c r="C5" s="33" t="s">
        <v>72</v>
      </c>
      <c r="D5" s="33" t="s">
        <v>72</v>
      </c>
      <c r="E5" s="33" t="s">
        <v>72</v>
      </c>
      <c r="F5" s="33" t="s">
        <v>73</v>
      </c>
      <c r="G5" s="33" t="s">
        <v>72</v>
      </c>
      <c r="H5" s="33" t="s">
        <v>73</v>
      </c>
      <c r="I5" s="40" t="s">
        <v>77</v>
      </c>
      <c r="J5" s="93"/>
      <c r="K5" s="93"/>
      <c r="L5" s="93"/>
      <c r="M5" s="93"/>
      <c r="N5" s="93"/>
      <c r="O5" s="93"/>
      <c r="P5" s="124"/>
      <c r="Q5" s="124"/>
      <c r="R5" s="61"/>
      <c r="S5" s="49"/>
      <c r="T5" s="49"/>
      <c r="V5" s="61"/>
    </row>
    <row r="6" spans="1:22" s="9" customFormat="1" ht="6.95" customHeight="1">
      <c r="A6" s="34"/>
      <c r="B6" s="35"/>
      <c r="C6" s="35"/>
      <c r="D6" s="35"/>
      <c r="E6" s="35"/>
      <c r="F6" s="35"/>
      <c r="G6" s="35"/>
      <c r="H6" s="35"/>
      <c r="I6" s="35"/>
      <c r="J6" s="116"/>
      <c r="K6" s="116"/>
      <c r="L6" s="116"/>
      <c r="M6" s="116"/>
      <c r="N6" s="116"/>
      <c r="O6" s="116"/>
      <c r="P6" s="125"/>
      <c r="Q6" s="125"/>
      <c r="R6" s="96"/>
      <c r="S6" s="52"/>
      <c r="T6" s="52"/>
      <c r="V6" s="96"/>
    </row>
    <row r="7" spans="1:22" s="56" customFormat="1" ht="13.35" customHeight="1">
      <c r="A7" s="38" t="s">
        <v>88</v>
      </c>
      <c r="B7" s="81">
        <v>92667</v>
      </c>
      <c r="C7" s="37">
        <v>117</v>
      </c>
      <c r="D7" s="81">
        <v>45905</v>
      </c>
      <c r="E7" s="81">
        <v>46762</v>
      </c>
      <c r="F7" s="68">
        <v>50.46240840860284</v>
      </c>
      <c r="G7" s="81">
        <v>17302</v>
      </c>
      <c r="H7" s="68">
        <v>18.671155859151586</v>
      </c>
      <c r="I7" s="81">
        <v>1633.4562410721728</v>
      </c>
      <c r="J7" s="136"/>
      <c r="K7" s="117"/>
      <c r="L7" s="117"/>
      <c r="M7" s="117"/>
      <c r="N7" s="117"/>
      <c r="O7" s="117"/>
      <c r="P7" s="124"/>
      <c r="Q7" s="124"/>
      <c r="R7" s="61"/>
      <c r="S7" s="49"/>
      <c r="T7" s="49"/>
      <c r="V7" s="61"/>
    </row>
    <row r="8" spans="1:22" s="56" customFormat="1" ht="13.35" customHeight="1">
      <c r="A8" s="38" t="s">
        <v>89</v>
      </c>
      <c r="B8" s="81">
        <v>248873</v>
      </c>
      <c r="C8" s="37">
        <v>1156</v>
      </c>
      <c r="D8" s="81">
        <v>120699</v>
      </c>
      <c r="E8" s="81">
        <v>128174</v>
      </c>
      <c r="F8" s="68">
        <v>51.501769979065628</v>
      </c>
      <c r="G8" s="81">
        <v>34945</v>
      </c>
      <c r="H8" s="68">
        <v>14.041298172160097</v>
      </c>
      <c r="I8" s="81">
        <v>2097.5853692710407</v>
      </c>
      <c r="J8" s="136"/>
      <c r="K8" s="117"/>
      <c r="L8" s="117"/>
      <c r="M8" s="117"/>
      <c r="N8" s="117"/>
      <c r="O8" s="117"/>
      <c r="P8" s="124"/>
      <c r="Q8" s="124"/>
      <c r="R8" s="61"/>
      <c r="S8" s="49"/>
      <c r="T8" s="49"/>
      <c r="V8" s="61"/>
    </row>
    <row r="9" spans="1:22" s="56" customFormat="1" ht="13.35" customHeight="1">
      <c r="A9" s="38" t="s">
        <v>90</v>
      </c>
      <c r="B9" s="81">
        <v>219044</v>
      </c>
      <c r="C9" s="37">
        <v>949</v>
      </c>
      <c r="D9" s="81">
        <v>105259</v>
      </c>
      <c r="E9" s="81">
        <v>113785</v>
      </c>
      <c r="F9" s="68">
        <v>51.94618432826281</v>
      </c>
      <c r="G9" s="81">
        <v>29292</v>
      </c>
      <c r="H9" s="68">
        <v>13.372655722138019</v>
      </c>
      <c r="I9" s="81">
        <v>1022.6643616862862</v>
      </c>
      <c r="J9" s="135"/>
      <c r="K9" s="117"/>
      <c r="L9" s="117"/>
      <c r="M9" s="117"/>
      <c r="N9" s="117"/>
      <c r="O9" s="117"/>
      <c r="P9" s="124"/>
      <c r="Q9" s="124"/>
      <c r="R9" s="61"/>
      <c r="S9" s="49"/>
      <c r="T9" s="49"/>
      <c r="V9" s="61"/>
    </row>
    <row r="10" spans="1:22" s="56" customFormat="1" ht="13.35" customHeight="1">
      <c r="A10" s="38" t="s">
        <v>91</v>
      </c>
      <c r="B10" s="81">
        <v>80185</v>
      </c>
      <c r="C10" s="37">
        <v>683</v>
      </c>
      <c r="D10" s="81">
        <v>39772</v>
      </c>
      <c r="E10" s="81">
        <v>40413</v>
      </c>
      <c r="F10" s="68">
        <v>50.399700692149409</v>
      </c>
      <c r="G10" s="81">
        <v>12440</v>
      </c>
      <c r="H10" s="68">
        <v>15.514123589199974</v>
      </c>
      <c r="I10" s="81">
        <v>1118.953874344822</v>
      </c>
      <c r="J10" s="135"/>
      <c r="K10" s="117"/>
      <c r="L10" s="117"/>
      <c r="M10" s="117"/>
      <c r="N10" s="117"/>
      <c r="O10" s="117"/>
      <c r="P10" s="124"/>
      <c r="Q10" s="124"/>
      <c r="R10" s="61"/>
      <c r="S10" s="49"/>
      <c r="T10" s="49"/>
      <c r="V10" s="61"/>
    </row>
    <row r="11" spans="1:22" s="41" customFormat="1" ht="6.95" customHeight="1">
      <c r="A11" s="38"/>
      <c r="B11" s="37"/>
      <c r="C11" s="37"/>
      <c r="D11" s="37"/>
      <c r="E11" s="37"/>
      <c r="F11" s="37"/>
      <c r="G11" s="37"/>
      <c r="H11" s="68"/>
      <c r="I11" s="81"/>
      <c r="K11" s="117"/>
      <c r="L11" s="117"/>
      <c r="M11" s="117"/>
      <c r="N11" s="117"/>
      <c r="O11" s="117"/>
      <c r="P11" s="124"/>
      <c r="Q11" s="124"/>
      <c r="R11" s="61"/>
      <c r="S11" s="49"/>
      <c r="T11" s="49"/>
      <c r="V11" s="61"/>
    </row>
    <row r="12" spans="1:22" s="8" customFormat="1" ht="13.35" customHeight="1">
      <c r="A12" s="38" t="s">
        <v>40</v>
      </c>
      <c r="B12" s="81">
        <v>135653</v>
      </c>
      <c r="C12" s="37">
        <v>401</v>
      </c>
      <c r="D12" s="81">
        <v>66955</v>
      </c>
      <c r="E12" s="81">
        <v>68698</v>
      </c>
      <c r="F12" s="68">
        <v>50.642448010733268</v>
      </c>
      <c r="G12" s="81">
        <v>11472</v>
      </c>
      <c r="H12" s="68">
        <v>8.4568715767436036</v>
      </c>
      <c r="I12" s="81">
        <v>94.983488236715132</v>
      </c>
      <c r="J12" s="135"/>
      <c r="K12" s="117"/>
      <c r="L12" s="117"/>
      <c r="M12" s="117"/>
      <c r="N12" s="117"/>
      <c r="O12" s="117"/>
      <c r="P12" s="124"/>
      <c r="Q12" s="124"/>
      <c r="R12" s="61"/>
      <c r="S12" s="49"/>
      <c r="T12" s="49"/>
      <c r="V12" s="61"/>
    </row>
    <row r="13" spans="1:22" s="8" customFormat="1" ht="13.35" customHeight="1">
      <c r="A13" s="38" t="s">
        <v>41</v>
      </c>
      <c r="B13" s="81">
        <v>204836</v>
      </c>
      <c r="C13" s="37">
        <v>1124</v>
      </c>
      <c r="D13" s="81">
        <v>100423</v>
      </c>
      <c r="E13" s="81">
        <v>104413</v>
      </c>
      <c r="F13" s="68">
        <v>50.97394989162062</v>
      </c>
      <c r="G13" s="81">
        <v>22017</v>
      </c>
      <c r="H13" s="68">
        <v>10.748598879103282</v>
      </c>
      <c r="I13" s="81">
        <v>162.17358434341085</v>
      </c>
      <c r="J13" s="135"/>
      <c r="K13" s="117"/>
      <c r="L13" s="117"/>
      <c r="M13" s="117"/>
      <c r="N13" s="117"/>
      <c r="O13" s="117"/>
      <c r="P13" s="124"/>
      <c r="Q13" s="124"/>
      <c r="R13" s="61"/>
      <c r="S13" s="49"/>
      <c r="T13" s="49"/>
      <c r="V13" s="61"/>
    </row>
    <row r="14" spans="1:22" s="8" customFormat="1" ht="13.35" customHeight="1">
      <c r="A14" s="38" t="s">
        <v>42</v>
      </c>
      <c r="B14" s="81">
        <v>170007</v>
      </c>
      <c r="C14" s="37">
        <v>964</v>
      </c>
      <c r="D14" s="81">
        <v>83329</v>
      </c>
      <c r="E14" s="81">
        <v>86678</v>
      </c>
      <c r="F14" s="68">
        <v>50.984959442846467</v>
      </c>
      <c r="G14" s="81">
        <v>17261</v>
      </c>
      <c r="H14" s="68">
        <v>10.153111342474133</v>
      </c>
      <c r="I14" s="81">
        <v>81.594702527903593</v>
      </c>
      <c r="J14" s="135"/>
      <c r="K14" s="117"/>
      <c r="L14" s="117"/>
      <c r="M14" s="117"/>
      <c r="N14" s="117"/>
      <c r="O14" s="117"/>
      <c r="P14" s="124"/>
      <c r="Q14" s="124"/>
      <c r="R14" s="61"/>
      <c r="S14" s="49"/>
      <c r="T14" s="49"/>
      <c r="V14" s="61"/>
    </row>
    <row r="15" spans="1:22" s="8" customFormat="1" ht="13.35" customHeight="1">
      <c r="A15" s="38" t="s">
        <v>43</v>
      </c>
      <c r="B15" s="81">
        <v>204275</v>
      </c>
      <c r="C15" s="37">
        <v>669</v>
      </c>
      <c r="D15" s="81">
        <v>98217</v>
      </c>
      <c r="E15" s="81">
        <v>106058</v>
      </c>
      <c r="F15" s="68">
        <v>51.919226532860122</v>
      </c>
      <c r="G15" s="81">
        <v>16788</v>
      </c>
      <c r="H15" s="68">
        <v>8.2183331293599302</v>
      </c>
      <c r="I15" s="81">
        <v>146.64187581097346</v>
      </c>
      <c r="J15" s="135"/>
      <c r="K15" s="117"/>
      <c r="L15" s="117"/>
      <c r="M15" s="117"/>
      <c r="N15" s="117"/>
      <c r="O15" s="117"/>
      <c r="P15" s="124"/>
      <c r="Q15" s="124"/>
      <c r="R15" s="61"/>
      <c r="S15" s="49"/>
      <c r="T15" s="49"/>
      <c r="V15" s="61"/>
    </row>
    <row r="16" spans="1:22" s="8" customFormat="1" ht="13.35" customHeight="1">
      <c r="A16" s="38" t="s">
        <v>44</v>
      </c>
      <c r="B16" s="81">
        <v>324018</v>
      </c>
      <c r="C16" s="37">
        <v>1888</v>
      </c>
      <c r="D16" s="81">
        <v>158966</v>
      </c>
      <c r="E16" s="81">
        <v>165052</v>
      </c>
      <c r="F16" s="68">
        <v>50.939145356122197</v>
      </c>
      <c r="G16" s="81">
        <v>44682</v>
      </c>
      <c r="H16" s="68">
        <v>13.789974631039017</v>
      </c>
      <c r="I16" s="81">
        <v>487.79240485736869</v>
      </c>
      <c r="J16" s="135"/>
      <c r="K16" s="117"/>
      <c r="L16" s="117"/>
      <c r="M16" s="117"/>
      <c r="N16" s="117"/>
      <c r="O16" s="117"/>
      <c r="P16" s="124"/>
      <c r="Q16" s="124"/>
      <c r="R16" s="61"/>
      <c r="S16" s="49"/>
      <c r="T16" s="49"/>
      <c r="V16" s="61"/>
    </row>
    <row r="17" spans="1:22" s="8" customFormat="1" ht="13.35" customHeight="1">
      <c r="A17" s="38" t="s">
        <v>45</v>
      </c>
      <c r="B17" s="81">
        <v>131370</v>
      </c>
      <c r="C17" s="37">
        <v>104</v>
      </c>
      <c r="D17" s="81">
        <v>63340</v>
      </c>
      <c r="E17" s="81">
        <v>68030</v>
      </c>
      <c r="F17" s="68">
        <v>51.785034635000379</v>
      </c>
      <c r="G17" s="81">
        <v>8163</v>
      </c>
      <c r="H17" s="68">
        <v>6.2137474309203018</v>
      </c>
      <c r="I17" s="81">
        <v>121.23918630463619</v>
      </c>
      <c r="J17" s="135"/>
      <c r="K17" s="117"/>
      <c r="L17" s="117"/>
      <c r="M17" s="117"/>
      <c r="N17" s="117"/>
      <c r="O17" s="117"/>
      <c r="P17" s="124"/>
      <c r="Q17" s="124"/>
      <c r="R17" s="61"/>
      <c r="S17" s="49"/>
      <c r="T17" s="49"/>
      <c r="V17" s="61"/>
    </row>
    <row r="18" spans="1:22" s="8" customFormat="1" ht="13.35" customHeight="1">
      <c r="A18" s="38" t="s">
        <v>46</v>
      </c>
      <c r="B18" s="81">
        <v>279864</v>
      </c>
      <c r="C18" s="37">
        <v>885</v>
      </c>
      <c r="D18" s="81">
        <v>137946</v>
      </c>
      <c r="E18" s="81">
        <v>141918</v>
      </c>
      <c r="F18" s="68">
        <v>50.709630391904639</v>
      </c>
      <c r="G18" s="81">
        <v>20173</v>
      </c>
      <c r="H18" s="68">
        <v>7.2081439556355944</v>
      </c>
      <c r="I18" s="81">
        <v>127.80411707054951</v>
      </c>
      <c r="J18" s="135"/>
      <c r="K18" s="117"/>
      <c r="L18" s="117"/>
      <c r="M18" s="117"/>
      <c r="N18" s="117"/>
      <c r="O18" s="117"/>
      <c r="P18" s="124"/>
      <c r="Q18" s="124"/>
      <c r="R18" s="61"/>
      <c r="S18" s="49"/>
      <c r="T18" s="49"/>
      <c r="V18" s="61"/>
    </row>
    <row r="19" spans="1:22" s="8" customFormat="1" ht="13.35" customHeight="1">
      <c r="A19" s="38" t="s">
        <v>47</v>
      </c>
      <c r="B19" s="81">
        <v>206385</v>
      </c>
      <c r="C19" s="37">
        <v>347</v>
      </c>
      <c r="D19" s="81">
        <v>101821</v>
      </c>
      <c r="E19" s="81">
        <v>104564</v>
      </c>
      <c r="F19" s="68">
        <v>50.664534728783586</v>
      </c>
      <c r="G19" s="81">
        <v>14177</v>
      </c>
      <c r="H19" s="68">
        <v>6.869200765559512</v>
      </c>
      <c r="I19" s="81">
        <v>99.641441202006064</v>
      </c>
      <c r="J19" s="135"/>
      <c r="K19" s="117"/>
      <c r="L19" s="117"/>
      <c r="M19" s="117"/>
      <c r="N19" s="117"/>
      <c r="O19" s="117"/>
      <c r="P19" s="124"/>
      <c r="Q19" s="124"/>
      <c r="R19" s="61"/>
      <c r="S19" s="49"/>
      <c r="T19" s="49"/>
      <c r="V19" s="61"/>
    </row>
    <row r="20" spans="1:22" s="8" customFormat="1" ht="13.35" customHeight="1">
      <c r="A20" s="38" t="s">
        <v>48</v>
      </c>
      <c r="B20" s="81">
        <v>287175</v>
      </c>
      <c r="C20" s="37">
        <v>2187</v>
      </c>
      <c r="D20" s="81">
        <v>142076</v>
      </c>
      <c r="E20" s="81">
        <v>145099</v>
      </c>
      <c r="F20" s="68">
        <v>50.526334116827719</v>
      </c>
      <c r="G20" s="81">
        <v>33046</v>
      </c>
      <c r="H20" s="68">
        <v>11.507269086793768</v>
      </c>
      <c r="I20" s="81">
        <v>213.59777897938972</v>
      </c>
      <c r="J20" s="135"/>
      <c r="K20" s="117"/>
      <c r="L20" s="117"/>
      <c r="M20" s="117"/>
      <c r="N20" s="117"/>
      <c r="O20" s="117"/>
      <c r="P20" s="124"/>
      <c r="Q20" s="124"/>
      <c r="R20" s="61"/>
      <c r="S20" s="49"/>
      <c r="T20" s="49"/>
      <c r="V20" s="61"/>
    </row>
    <row r="21" spans="1:22" s="8" customFormat="1" ht="13.35" customHeight="1">
      <c r="A21" s="38" t="s">
        <v>49</v>
      </c>
      <c r="B21" s="81">
        <v>133072</v>
      </c>
      <c r="C21" s="37">
        <v>653</v>
      </c>
      <c r="D21" s="81">
        <v>65749</v>
      </c>
      <c r="E21" s="81">
        <v>67323</v>
      </c>
      <c r="F21" s="68">
        <v>50.591409161957436</v>
      </c>
      <c r="G21" s="81">
        <v>12266</v>
      </c>
      <c r="H21" s="68">
        <v>9.217566430203199</v>
      </c>
      <c r="I21" s="81">
        <v>126.05133278359853</v>
      </c>
      <c r="J21" s="135"/>
      <c r="K21" s="117"/>
      <c r="L21" s="117"/>
      <c r="M21" s="117"/>
      <c r="N21" s="117"/>
      <c r="O21" s="117"/>
      <c r="P21" s="124"/>
      <c r="Q21" s="124"/>
      <c r="R21" s="61"/>
      <c r="S21" s="49"/>
      <c r="T21" s="49"/>
      <c r="V21" s="61"/>
    </row>
    <row r="22" spans="1:22" s="8" customFormat="1" ht="13.35" customHeight="1">
      <c r="A22" s="38" t="s">
        <v>129</v>
      </c>
      <c r="B22" s="81">
        <v>248267</v>
      </c>
      <c r="C22" s="37">
        <v>294</v>
      </c>
      <c r="D22" s="81">
        <v>120986</v>
      </c>
      <c r="E22" s="81">
        <v>127281</v>
      </c>
      <c r="F22" s="68">
        <v>51.267788308554906</v>
      </c>
      <c r="G22" s="81">
        <v>24712</v>
      </c>
      <c r="H22" s="68">
        <v>9.9537997397962688</v>
      </c>
      <c r="I22" s="81">
        <v>324.0179046050136</v>
      </c>
      <c r="J22" s="135"/>
      <c r="K22" s="117"/>
      <c r="L22" s="117"/>
      <c r="M22" s="117"/>
      <c r="N22" s="117"/>
      <c r="O22" s="117"/>
      <c r="P22" s="124"/>
      <c r="Q22" s="124"/>
      <c r="R22" s="61"/>
      <c r="S22" s="49"/>
      <c r="T22" s="49"/>
      <c r="U22" s="41"/>
      <c r="V22" s="61"/>
    </row>
    <row r="23" spans="1:22" s="8" customFormat="1" ht="6.95" customHeight="1">
      <c r="A23" s="36"/>
      <c r="B23" s="37"/>
      <c r="C23" s="37"/>
      <c r="D23" s="37"/>
      <c r="E23" s="37"/>
      <c r="F23" s="37"/>
      <c r="G23" s="37"/>
      <c r="H23" s="68"/>
      <c r="I23" s="81"/>
      <c r="J23" s="135"/>
      <c r="K23" s="117"/>
      <c r="L23" s="117"/>
      <c r="M23" s="117"/>
      <c r="N23" s="117"/>
      <c r="O23" s="117"/>
      <c r="P23" s="124"/>
      <c r="Q23" s="124"/>
      <c r="R23" s="61"/>
      <c r="S23" s="49"/>
      <c r="T23" s="49"/>
      <c r="V23" s="61"/>
    </row>
    <row r="24" spans="1:22" s="8" customFormat="1" ht="13.35" customHeight="1">
      <c r="A24" s="54" t="s">
        <v>51</v>
      </c>
      <c r="B24" s="81">
        <v>22467</v>
      </c>
      <c r="C24" s="37">
        <v>353</v>
      </c>
      <c r="D24" s="81">
        <v>10915</v>
      </c>
      <c r="E24" s="81">
        <v>11552</v>
      </c>
      <c r="F24" s="68">
        <v>51.417634753193575</v>
      </c>
      <c r="G24" s="81">
        <v>3353</v>
      </c>
      <c r="H24" s="68">
        <v>14.924110918235634</v>
      </c>
      <c r="I24" s="81">
        <v>702.83352621343511</v>
      </c>
      <c r="J24" s="117"/>
      <c r="K24" s="117"/>
      <c r="L24" s="117"/>
      <c r="M24" s="117"/>
      <c r="N24" s="117"/>
      <c r="O24" s="117"/>
      <c r="P24" s="124"/>
      <c r="Q24" s="124"/>
      <c r="R24" s="61"/>
      <c r="S24" s="49"/>
      <c r="T24" s="49"/>
      <c r="V24" s="61"/>
    </row>
    <row r="25" spans="1:22" s="8" customFormat="1" ht="13.35" customHeight="1">
      <c r="A25" s="54" t="s">
        <v>52</v>
      </c>
      <c r="B25" s="81">
        <v>32763</v>
      </c>
      <c r="C25" s="37">
        <v>427</v>
      </c>
      <c r="D25" s="81">
        <v>16212</v>
      </c>
      <c r="E25" s="81">
        <v>16551</v>
      </c>
      <c r="F25" s="68">
        <v>50.517351890852488</v>
      </c>
      <c r="G25" s="81">
        <v>6240</v>
      </c>
      <c r="H25" s="68">
        <v>19.045874919879132</v>
      </c>
      <c r="I25" s="81">
        <v>985.40041595368768</v>
      </c>
      <c r="J25" s="117"/>
      <c r="K25" s="117"/>
      <c r="L25" s="117"/>
      <c r="M25" s="117"/>
      <c r="N25" s="117"/>
      <c r="O25" s="117"/>
      <c r="P25" s="124"/>
      <c r="Q25" s="124"/>
      <c r="R25" s="61"/>
      <c r="S25" s="49"/>
      <c r="T25" s="49"/>
      <c r="V25" s="61"/>
    </row>
    <row r="26" spans="1:22" s="8" customFormat="1" ht="13.35" customHeight="1">
      <c r="A26" s="54" t="s">
        <v>53</v>
      </c>
      <c r="B26" s="81">
        <v>23814</v>
      </c>
      <c r="C26" s="37">
        <v>79</v>
      </c>
      <c r="D26" s="81">
        <v>11391</v>
      </c>
      <c r="E26" s="81">
        <v>12423</v>
      </c>
      <c r="F26" s="68">
        <v>52.166792642983118</v>
      </c>
      <c r="G26" s="81">
        <v>2882</v>
      </c>
      <c r="H26" s="68">
        <v>12.102124800537499</v>
      </c>
      <c r="I26" s="81">
        <v>922.932321939443</v>
      </c>
      <c r="J26" s="117"/>
      <c r="K26" s="117"/>
      <c r="L26" s="117"/>
      <c r="M26" s="117"/>
      <c r="N26" s="117"/>
      <c r="O26" s="117"/>
      <c r="P26" s="124"/>
      <c r="Q26" s="124"/>
      <c r="R26" s="61"/>
      <c r="S26" s="49"/>
      <c r="T26" s="49"/>
      <c r="V26" s="61"/>
    </row>
    <row r="27" spans="1:22" s="8" customFormat="1" ht="13.35" customHeight="1">
      <c r="A27" s="54" t="s">
        <v>54</v>
      </c>
      <c r="B27" s="81">
        <v>20169</v>
      </c>
      <c r="C27" s="37">
        <v>-86</v>
      </c>
      <c r="D27" s="81">
        <v>9364</v>
      </c>
      <c r="E27" s="81">
        <v>10805</v>
      </c>
      <c r="F27" s="68">
        <v>53.572313947146611</v>
      </c>
      <c r="G27" s="81">
        <v>1739</v>
      </c>
      <c r="H27" s="68">
        <v>8.6221428925578856</v>
      </c>
      <c r="I27" s="81">
        <v>1096.6939427302714</v>
      </c>
      <c r="J27" s="117"/>
      <c r="K27" s="117"/>
      <c r="L27" s="117"/>
      <c r="M27" s="117"/>
      <c r="N27" s="117"/>
      <c r="O27" s="117"/>
      <c r="P27" s="124"/>
      <c r="Q27" s="124"/>
      <c r="R27" s="61"/>
      <c r="S27" s="49"/>
      <c r="T27" s="49"/>
      <c r="V27" s="61"/>
    </row>
    <row r="28" spans="1:22" s="8" customFormat="1" ht="13.35" customHeight="1">
      <c r="A28" s="54" t="s">
        <v>55</v>
      </c>
      <c r="B28" s="81">
        <v>50728</v>
      </c>
      <c r="C28" s="37">
        <v>-44</v>
      </c>
      <c r="D28" s="81">
        <v>24907</v>
      </c>
      <c r="E28" s="81">
        <v>25821</v>
      </c>
      <c r="F28" s="68">
        <v>50.900883141460341</v>
      </c>
      <c r="G28" s="81">
        <v>9257</v>
      </c>
      <c r="H28" s="68">
        <v>18.248304683803816</v>
      </c>
      <c r="I28" s="81">
        <v>2374.5040575756384</v>
      </c>
      <c r="J28" s="117"/>
      <c r="K28" s="117"/>
      <c r="L28" s="117"/>
      <c r="M28" s="117"/>
      <c r="N28" s="117"/>
      <c r="O28" s="117"/>
      <c r="P28" s="124"/>
      <c r="Q28" s="124"/>
      <c r="R28" s="61"/>
      <c r="S28" s="49"/>
      <c r="T28" s="49"/>
      <c r="V28" s="61"/>
    </row>
    <row r="29" spans="1:22" s="8" customFormat="1" ht="13.35" customHeight="1">
      <c r="A29" s="54" t="s">
        <v>56</v>
      </c>
      <c r="B29" s="81">
        <v>44756</v>
      </c>
      <c r="C29" s="37">
        <v>477</v>
      </c>
      <c r="D29" s="81">
        <v>21967</v>
      </c>
      <c r="E29" s="81">
        <v>22789</v>
      </c>
      <c r="F29" s="68">
        <v>50.918312628474396</v>
      </c>
      <c r="G29" s="81">
        <v>9084</v>
      </c>
      <c r="H29" s="68">
        <v>20.296719992850122</v>
      </c>
      <c r="I29" s="81">
        <v>2078.0222220602332</v>
      </c>
      <c r="J29" s="117"/>
      <c r="K29" s="117"/>
      <c r="L29" s="117"/>
      <c r="M29" s="117"/>
      <c r="N29" s="117"/>
      <c r="O29" s="117"/>
      <c r="P29" s="124"/>
      <c r="Q29" s="124"/>
      <c r="R29" s="61"/>
      <c r="S29" s="49"/>
      <c r="T29" s="49"/>
      <c r="V29" s="61"/>
    </row>
    <row r="30" spans="1:22" s="8" customFormat="1" ht="13.35" customHeight="1">
      <c r="A30" s="54" t="s">
        <v>57</v>
      </c>
      <c r="B30" s="81">
        <v>22339</v>
      </c>
      <c r="C30" s="37">
        <v>174</v>
      </c>
      <c r="D30" s="81">
        <v>10864</v>
      </c>
      <c r="E30" s="81">
        <v>11475</v>
      </c>
      <c r="F30" s="68">
        <v>51.36756345404897</v>
      </c>
      <c r="G30" s="81">
        <v>2730</v>
      </c>
      <c r="H30" s="68">
        <v>12.220779802139756</v>
      </c>
      <c r="I30" s="81">
        <v>517.52765555060637</v>
      </c>
      <c r="J30" s="117"/>
      <c r="K30" s="117"/>
      <c r="L30" s="117"/>
      <c r="M30" s="117"/>
      <c r="N30" s="117"/>
      <c r="O30" s="117"/>
      <c r="P30" s="124"/>
      <c r="Q30" s="124"/>
      <c r="R30" s="61"/>
      <c r="S30" s="49"/>
      <c r="T30" s="49"/>
      <c r="V30" s="61"/>
    </row>
    <row r="31" spans="1:22" s="8" customFormat="1" ht="13.35" customHeight="1">
      <c r="A31" s="54" t="s">
        <v>58</v>
      </c>
      <c r="B31" s="81">
        <v>34617</v>
      </c>
      <c r="C31" s="37">
        <v>79</v>
      </c>
      <c r="D31" s="81">
        <v>16757</v>
      </c>
      <c r="E31" s="81">
        <v>17860</v>
      </c>
      <c r="F31" s="68">
        <v>51.593147875321378</v>
      </c>
      <c r="G31" s="81">
        <v>5724</v>
      </c>
      <c r="H31" s="68">
        <v>16.535228356010055</v>
      </c>
      <c r="I31" s="81">
        <v>1023.7214630655599</v>
      </c>
      <c r="J31" s="117"/>
      <c r="K31" s="117"/>
      <c r="L31" s="117"/>
      <c r="M31" s="117"/>
      <c r="N31" s="117"/>
      <c r="O31" s="117"/>
      <c r="P31" s="124"/>
      <c r="Q31" s="124"/>
      <c r="R31" s="61"/>
      <c r="S31" s="49"/>
      <c r="T31" s="49"/>
      <c r="V31" s="61"/>
    </row>
    <row r="32" spans="1:22" s="8" customFormat="1" ht="13.35" customHeight="1">
      <c r="A32" s="54" t="s">
        <v>59</v>
      </c>
      <c r="B32" s="81">
        <v>21620</v>
      </c>
      <c r="C32" s="37">
        <v>113</v>
      </c>
      <c r="D32" s="81">
        <v>10256</v>
      </c>
      <c r="E32" s="81">
        <v>11364</v>
      </c>
      <c r="F32" s="68">
        <v>52.562442183163739</v>
      </c>
      <c r="G32" s="81">
        <v>1394</v>
      </c>
      <c r="H32" s="68">
        <v>6.4477335800185012</v>
      </c>
      <c r="I32" s="81">
        <v>1011.2631893370014</v>
      </c>
      <c r="J32" s="117"/>
      <c r="K32" s="117"/>
      <c r="L32" s="117"/>
      <c r="M32" s="117"/>
      <c r="N32" s="117"/>
      <c r="O32" s="117"/>
      <c r="P32" s="124"/>
      <c r="Q32" s="124"/>
      <c r="R32" s="61"/>
      <c r="S32" s="49"/>
      <c r="T32" s="49"/>
      <c r="V32" s="61"/>
    </row>
    <row r="33" spans="1:22" s="8" customFormat="1" ht="13.35" customHeight="1">
      <c r="A33" s="54" t="s">
        <v>60</v>
      </c>
      <c r="B33" s="81">
        <v>30545</v>
      </c>
      <c r="C33" s="37">
        <v>802</v>
      </c>
      <c r="D33" s="81">
        <v>15548</v>
      </c>
      <c r="E33" s="81">
        <v>14997</v>
      </c>
      <c r="F33" s="68">
        <v>49.098052054346049</v>
      </c>
      <c r="G33" s="81">
        <v>6864</v>
      </c>
      <c r="H33" s="68">
        <v>22.471762972663285</v>
      </c>
      <c r="I33" s="81">
        <v>1285.9971311043869</v>
      </c>
      <c r="J33" s="117"/>
      <c r="K33" s="117"/>
      <c r="L33" s="117"/>
      <c r="M33" s="118"/>
      <c r="N33" s="117"/>
      <c r="O33" s="117"/>
      <c r="P33" s="124"/>
      <c r="Q33" s="124"/>
      <c r="R33" s="61"/>
      <c r="S33" s="49"/>
      <c r="T33" s="49"/>
      <c r="V33" s="61"/>
    </row>
    <row r="34" spans="1:22" s="8" customFormat="1" ht="13.35" customHeight="1">
      <c r="A34" s="54" t="s">
        <v>61</v>
      </c>
      <c r="B34" s="81">
        <v>25904</v>
      </c>
      <c r="C34" s="37">
        <v>72</v>
      </c>
      <c r="D34" s="81">
        <v>12622</v>
      </c>
      <c r="E34" s="81">
        <v>13282</v>
      </c>
      <c r="F34" s="68">
        <v>51.273934527486098</v>
      </c>
      <c r="G34" s="81">
        <v>3502</v>
      </c>
      <c r="H34" s="68">
        <v>13.51914762198888</v>
      </c>
      <c r="I34" s="81">
        <v>1065.9076491259489</v>
      </c>
      <c r="J34" s="117"/>
      <c r="K34" s="117"/>
      <c r="L34" s="117"/>
      <c r="M34" s="117"/>
      <c r="N34" s="117"/>
      <c r="O34" s="117"/>
      <c r="P34" s="124"/>
      <c r="Q34" s="124"/>
      <c r="R34" s="61"/>
      <c r="S34" s="49"/>
      <c r="T34" s="49"/>
      <c r="V34" s="61"/>
    </row>
    <row r="35" spans="1:22" s="8" customFormat="1" ht="13.35" customHeight="1">
      <c r="A35" s="54" t="s">
        <v>62</v>
      </c>
      <c r="B35" s="81">
        <v>28375</v>
      </c>
      <c r="C35" s="37">
        <v>52</v>
      </c>
      <c r="D35" s="81">
        <v>14050</v>
      </c>
      <c r="E35" s="81">
        <v>14325</v>
      </c>
      <c r="F35" s="68">
        <v>50.48458149779735</v>
      </c>
      <c r="G35" s="81">
        <v>2370</v>
      </c>
      <c r="H35" s="68">
        <v>8.352422907488986</v>
      </c>
      <c r="I35" s="81">
        <v>719.03152142964802</v>
      </c>
      <c r="J35" s="117"/>
      <c r="K35" s="117"/>
      <c r="L35" s="117"/>
      <c r="M35" s="117"/>
      <c r="N35" s="117"/>
      <c r="O35" s="117"/>
      <c r="P35" s="124"/>
      <c r="Q35" s="124"/>
      <c r="R35" s="61"/>
      <c r="S35" s="49"/>
      <c r="T35" s="49"/>
      <c r="V35" s="61"/>
    </row>
    <row r="36" spans="1:22" s="8" customFormat="1" ht="13.35" customHeight="1">
      <c r="A36" s="54" t="s">
        <v>63</v>
      </c>
      <c r="B36" s="81">
        <v>23478</v>
      </c>
      <c r="C36" s="37">
        <v>-60</v>
      </c>
      <c r="D36" s="81">
        <v>11420</v>
      </c>
      <c r="E36" s="81">
        <v>12058</v>
      </c>
      <c r="F36" s="68">
        <v>51.358718800579261</v>
      </c>
      <c r="G36" s="81">
        <v>3826</v>
      </c>
      <c r="H36" s="68">
        <v>16.296106993781411</v>
      </c>
      <c r="I36" s="81">
        <v>1015.9888640211981</v>
      </c>
      <c r="J36" s="117"/>
      <c r="K36" s="117"/>
      <c r="L36" s="117"/>
      <c r="M36" s="117"/>
      <c r="N36" s="117"/>
      <c r="O36" s="117"/>
      <c r="P36" s="124"/>
      <c r="Q36" s="124"/>
      <c r="R36" s="61"/>
      <c r="S36" s="49"/>
      <c r="T36" s="49"/>
      <c r="V36" s="61"/>
    </row>
    <row r="37" spans="1:22" s="8" customFormat="1" ht="13.35" customHeight="1">
      <c r="A37" s="54" t="s">
        <v>64</v>
      </c>
      <c r="B37" s="81">
        <v>82719</v>
      </c>
      <c r="C37" s="37">
        <v>839</v>
      </c>
      <c r="D37" s="81">
        <v>40260</v>
      </c>
      <c r="E37" s="81">
        <v>42459</v>
      </c>
      <c r="F37" s="68">
        <v>51.329198853951333</v>
      </c>
      <c r="G37" s="81">
        <v>11728</v>
      </c>
      <c r="H37" s="68">
        <v>14.178121108814178</v>
      </c>
      <c r="I37" s="81">
        <v>1423.7108518456564</v>
      </c>
      <c r="J37" s="117"/>
      <c r="K37" s="117"/>
      <c r="L37" s="117"/>
      <c r="M37" s="117"/>
      <c r="N37" s="117"/>
      <c r="O37" s="117"/>
      <c r="P37" s="124"/>
      <c r="Q37" s="124"/>
      <c r="R37" s="61"/>
      <c r="S37" s="49"/>
      <c r="T37" s="49"/>
      <c r="V37" s="61"/>
    </row>
    <row r="38" spans="1:22" s="8" customFormat="1" ht="13.35" customHeight="1">
      <c r="A38" s="54" t="s">
        <v>65</v>
      </c>
      <c r="B38" s="81">
        <v>32319</v>
      </c>
      <c r="C38" s="37">
        <v>61</v>
      </c>
      <c r="D38" s="81">
        <v>15545</v>
      </c>
      <c r="E38" s="81">
        <v>16774</v>
      </c>
      <c r="F38" s="68">
        <v>51.901358334106874</v>
      </c>
      <c r="G38" s="81">
        <v>4998</v>
      </c>
      <c r="H38" s="68">
        <v>15.464587394411955</v>
      </c>
      <c r="I38" s="81">
        <v>1153.0267210080619</v>
      </c>
      <c r="J38" s="117"/>
      <c r="K38" s="117"/>
      <c r="L38" s="117"/>
      <c r="M38" s="117"/>
      <c r="N38" s="117"/>
      <c r="O38" s="117"/>
      <c r="P38" s="124"/>
      <c r="Q38" s="124"/>
      <c r="R38" s="61"/>
      <c r="S38" s="49"/>
      <c r="T38" s="49"/>
      <c r="V38" s="61"/>
    </row>
    <row r="39" spans="1:22" s="8" customFormat="1" ht="13.35" customHeight="1">
      <c r="A39" s="54" t="s">
        <v>66</v>
      </c>
      <c r="B39" s="81">
        <v>34601</v>
      </c>
      <c r="C39" s="37">
        <v>92</v>
      </c>
      <c r="D39" s="81">
        <v>16433</v>
      </c>
      <c r="E39" s="81">
        <v>18168</v>
      </c>
      <c r="F39" s="68">
        <v>52.50715297245744</v>
      </c>
      <c r="G39" s="81">
        <v>3758</v>
      </c>
      <c r="H39" s="68">
        <v>10.860957775786826</v>
      </c>
      <c r="I39" s="81">
        <v>980.54493541782097</v>
      </c>
      <c r="J39" s="117"/>
      <c r="K39" s="117"/>
      <c r="L39" s="117"/>
      <c r="M39" s="117"/>
      <c r="N39" s="117"/>
      <c r="O39" s="117"/>
      <c r="P39" s="124"/>
      <c r="Q39" s="124"/>
      <c r="R39" s="61"/>
      <c r="S39" s="49"/>
      <c r="T39" s="49"/>
      <c r="V39" s="61"/>
    </row>
    <row r="40" spans="1:22" s="8" customFormat="1" ht="13.35" customHeight="1">
      <c r="A40" s="54" t="s">
        <v>67</v>
      </c>
      <c r="B40" s="81">
        <v>25104</v>
      </c>
      <c r="C40" s="37">
        <v>169</v>
      </c>
      <c r="D40" s="81">
        <v>12275</v>
      </c>
      <c r="E40" s="81">
        <v>12829</v>
      </c>
      <c r="F40" s="68">
        <v>51.103409815168902</v>
      </c>
      <c r="G40" s="81">
        <v>3517</v>
      </c>
      <c r="H40" s="68">
        <v>14.009719566602932</v>
      </c>
      <c r="I40" s="81">
        <v>477.31595110279875</v>
      </c>
      <c r="J40" s="117"/>
      <c r="K40" s="117"/>
      <c r="L40" s="117"/>
      <c r="M40" s="117"/>
      <c r="N40" s="117"/>
      <c r="O40" s="117"/>
      <c r="P40" s="124"/>
      <c r="Q40" s="124"/>
      <c r="R40" s="61"/>
      <c r="S40" s="49"/>
      <c r="T40" s="49"/>
      <c r="V40" s="61"/>
    </row>
    <row r="41" spans="1:22" ht="13.35" customHeight="1">
      <c r="A41" s="54" t="s">
        <v>68</v>
      </c>
      <c r="B41" s="81">
        <v>28579</v>
      </c>
      <c r="C41" s="37">
        <v>43</v>
      </c>
      <c r="D41" s="81">
        <v>14061</v>
      </c>
      <c r="E41" s="81">
        <v>14518</v>
      </c>
      <c r="F41" s="68">
        <v>50.799538122397571</v>
      </c>
      <c r="G41" s="81">
        <v>3499</v>
      </c>
      <c r="H41" s="68">
        <v>12.24325553728262</v>
      </c>
      <c r="I41" s="81">
        <v>914.29315100406052</v>
      </c>
      <c r="J41" s="117"/>
      <c r="K41" s="117"/>
      <c r="L41" s="117"/>
      <c r="M41" s="117"/>
      <c r="N41" s="117"/>
      <c r="O41" s="117"/>
      <c r="P41" s="124"/>
      <c r="Q41" s="124"/>
      <c r="R41" s="61"/>
      <c r="S41" s="49"/>
      <c r="T41" s="49"/>
      <c r="U41" s="8"/>
      <c r="V41" s="61"/>
    </row>
    <row r="42" spans="1:22" s="9" customFormat="1" ht="6.95" customHeight="1">
      <c r="A42" s="39"/>
      <c r="B42" s="69"/>
      <c r="C42" s="69"/>
      <c r="D42" s="69"/>
      <c r="E42" s="69"/>
      <c r="F42" s="69"/>
      <c r="G42" s="69"/>
      <c r="H42" s="69"/>
      <c r="I42" s="81"/>
      <c r="J42" s="117"/>
      <c r="K42" s="117"/>
      <c r="L42" s="117"/>
      <c r="M42" s="117"/>
      <c r="N42" s="117"/>
      <c r="O42" s="117"/>
      <c r="P42" s="125"/>
      <c r="Q42" s="125"/>
      <c r="R42" s="96"/>
      <c r="S42" s="52"/>
      <c r="T42" s="52"/>
      <c r="U42"/>
      <c r="V42" s="96"/>
    </row>
    <row r="43" spans="1:22" s="9" customFormat="1" ht="13.35" customHeight="1">
      <c r="A43" s="88" t="s">
        <v>69</v>
      </c>
      <c r="B43" s="85">
        <v>2965691</v>
      </c>
      <c r="C43" s="74">
        <v>12421</v>
      </c>
      <c r="D43" s="85">
        <v>1451443</v>
      </c>
      <c r="E43" s="85">
        <v>1514248</v>
      </c>
      <c r="F43" s="99">
        <v>51.058859469850368</v>
      </c>
      <c r="G43" s="85">
        <v>318736</v>
      </c>
      <c r="H43" s="99">
        <v>10.747444693327795</v>
      </c>
      <c r="I43" s="85">
        <v>187.65089475832349</v>
      </c>
      <c r="J43" s="118"/>
      <c r="K43" s="118"/>
      <c r="L43" s="118"/>
      <c r="M43" s="118"/>
      <c r="N43" s="118"/>
      <c r="O43" s="118"/>
      <c r="P43" s="125"/>
      <c r="Q43" s="125"/>
      <c r="R43" s="96"/>
      <c r="S43" s="52"/>
      <c r="T43" s="52"/>
      <c r="V43" s="96"/>
    </row>
    <row r="44" spans="1:22" s="55" customFormat="1" ht="13.35" customHeight="1">
      <c r="A44" s="89" t="s">
        <v>158</v>
      </c>
      <c r="B44" s="86">
        <v>2953270</v>
      </c>
      <c r="C44" s="75">
        <v>31265</v>
      </c>
      <c r="D44" s="86">
        <v>1443269</v>
      </c>
      <c r="E44" s="86">
        <v>1510001</v>
      </c>
      <c r="F44" s="76">
        <v>51.129798494550101</v>
      </c>
      <c r="G44" s="86">
        <v>299787</v>
      </c>
      <c r="H44" s="76">
        <v>10.151019039911692</v>
      </c>
      <c r="I44" s="86">
        <v>186.86519096353084</v>
      </c>
      <c r="J44" s="119"/>
      <c r="K44" s="119"/>
      <c r="L44" s="119"/>
      <c r="M44" s="119"/>
      <c r="N44" s="119"/>
      <c r="O44" s="119"/>
      <c r="P44" s="125"/>
      <c r="Q44" s="125"/>
      <c r="R44" s="96"/>
      <c r="S44" s="52"/>
      <c r="T44" s="52"/>
      <c r="V44" s="96"/>
    </row>
    <row r="45" spans="1:22" s="96" customFormat="1" ht="7.15" customHeight="1">
      <c r="A45" s="102"/>
      <c r="B45" s="100"/>
      <c r="C45" s="100"/>
      <c r="D45" s="100"/>
      <c r="E45" s="100"/>
      <c r="F45" s="101"/>
      <c r="G45" s="100"/>
      <c r="H45" s="101"/>
      <c r="I45" s="87"/>
      <c r="J45" s="131"/>
      <c r="K45" s="131"/>
      <c r="L45" s="131"/>
      <c r="M45" s="131"/>
      <c r="N45" s="131"/>
      <c r="O45" s="131"/>
      <c r="P45" s="125"/>
      <c r="Q45" s="125"/>
      <c r="S45" s="125"/>
      <c r="T45" s="125"/>
    </row>
    <row r="46" spans="1:22" s="9" customFormat="1" ht="13.35" customHeight="1">
      <c r="A46" s="88" t="s">
        <v>50</v>
      </c>
      <c r="B46" s="85">
        <v>640769</v>
      </c>
      <c r="C46" s="74">
        <v>2905</v>
      </c>
      <c r="D46" s="85">
        <v>311635</v>
      </c>
      <c r="E46" s="85">
        <v>329134</v>
      </c>
      <c r="F46" s="99">
        <v>51.36546867904034</v>
      </c>
      <c r="G46" s="85">
        <v>93979</v>
      </c>
      <c r="H46" s="99">
        <v>14.666595918341867</v>
      </c>
      <c r="I46" s="85">
        <v>1389.2666845059914</v>
      </c>
      <c r="J46" s="118"/>
      <c r="K46" s="118"/>
      <c r="L46" s="118"/>
      <c r="M46" s="118"/>
      <c r="N46" s="118"/>
      <c r="O46" s="118"/>
      <c r="P46" s="125"/>
      <c r="Q46" s="125"/>
      <c r="R46" s="96"/>
      <c r="S46" s="52"/>
      <c r="T46" s="52"/>
      <c r="V46" s="96"/>
    </row>
    <row r="47" spans="1:22" s="46" customFormat="1" ht="13.35" customHeight="1">
      <c r="A47" s="88" t="s">
        <v>158</v>
      </c>
      <c r="B47" s="85">
        <v>637864</v>
      </c>
      <c r="C47" s="74">
        <v>4735</v>
      </c>
      <c r="D47" s="85">
        <v>310002</v>
      </c>
      <c r="E47" s="85">
        <v>327862</v>
      </c>
      <c r="F47" s="99">
        <v>51.399984949769859</v>
      </c>
      <c r="G47" s="85">
        <v>89255</v>
      </c>
      <c r="H47" s="99">
        <v>13.992794702318989</v>
      </c>
      <c r="I47" s="85">
        <v>1382.9678313522479</v>
      </c>
      <c r="J47" s="118"/>
      <c r="K47" s="118"/>
      <c r="L47" s="118"/>
      <c r="M47" s="118"/>
      <c r="N47" s="118"/>
      <c r="O47" s="118"/>
      <c r="P47" s="125"/>
      <c r="Q47" s="125"/>
      <c r="R47" s="96"/>
      <c r="S47" s="52"/>
      <c r="T47" s="52"/>
      <c r="V47" s="96"/>
    </row>
    <row r="48" spans="1:22" s="9" customFormat="1" ht="13.35" customHeight="1">
      <c r="A48" s="88" t="s">
        <v>70</v>
      </c>
      <c r="B48" s="74">
        <v>80185</v>
      </c>
      <c r="C48" s="74">
        <v>117</v>
      </c>
      <c r="D48" s="74">
        <v>39772</v>
      </c>
      <c r="E48" s="74">
        <v>40413</v>
      </c>
      <c r="F48" s="99">
        <v>50.399700692149409</v>
      </c>
      <c r="G48" s="74">
        <v>12440</v>
      </c>
      <c r="H48" s="99">
        <v>13.372655722138019</v>
      </c>
      <c r="I48" s="85">
        <v>1022.6643616862862</v>
      </c>
      <c r="J48" s="118"/>
      <c r="K48" s="118"/>
      <c r="L48" s="118"/>
      <c r="M48" s="118"/>
      <c r="N48" s="118"/>
      <c r="O48" s="118"/>
      <c r="P48" s="125"/>
      <c r="Q48" s="125"/>
      <c r="R48" s="96"/>
      <c r="S48" s="52"/>
      <c r="T48" s="52"/>
      <c r="V48" s="96"/>
    </row>
    <row r="49" spans="1:22" s="9" customFormat="1" ht="13.35" customHeight="1">
      <c r="A49" s="89" t="s">
        <v>71</v>
      </c>
      <c r="B49" s="75">
        <v>248873</v>
      </c>
      <c r="C49" s="75">
        <v>1156</v>
      </c>
      <c r="D49" s="75">
        <v>120699</v>
      </c>
      <c r="E49" s="75">
        <v>128174</v>
      </c>
      <c r="F49" s="76">
        <v>51.94618432826281</v>
      </c>
      <c r="G49" s="75">
        <v>34945</v>
      </c>
      <c r="H49" s="76">
        <v>18.671155859151586</v>
      </c>
      <c r="I49" s="86">
        <v>2097.5853692710407</v>
      </c>
      <c r="J49" s="119"/>
      <c r="K49" s="119"/>
      <c r="L49" s="119"/>
      <c r="M49" s="119"/>
      <c r="N49" s="119"/>
      <c r="O49" s="119"/>
      <c r="P49" s="125"/>
      <c r="Q49" s="125"/>
      <c r="R49" s="96"/>
      <c r="S49" s="52"/>
      <c r="T49" s="52"/>
      <c r="V49" s="96"/>
    </row>
    <row r="50" spans="1:22" s="96" customFormat="1" ht="7.15" customHeight="1">
      <c r="A50" s="102"/>
      <c r="B50" s="100"/>
      <c r="C50" s="100"/>
      <c r="D50" s="100"/>
      <c r="E50" s="100"/>
      <c r="F50" s="101"/>
      <c r="G50" s="100"/>
      <c r="H50" s="101"/>
      <c r="I50" s="87"/>
      <c r="J50" s="131"/>
      <c r="K50" s="131"/>
      <c r="L50" s="131"/>
      <c r="M50" s="131"/>
      <c r="N50" s="131"/>
      <c r="O50" s="131"/>
      <c r="P50" s="125"/>
      <c r="Q50" s="125"/>
      <c r="S50" s="125"/>
      <c r="T50" s="125"/>
    </row>
    <row r="51" spans="1:22" s="9" customFormat="1" ht="13.35" customHeight="1">
      <c r="A51" s="88" t="s">
        <v>85</v>
      </c>
      <c r="B51" s="85">
        <v>2324922</v>
      </c>
      <c r="C51" s="74">
        <v>9516</v>
      </c>
      <c r="D51" s="85">
        <v>1139808</v>
      </c>
      <c r="E51" s="85">
        <v>1185114</v>
      </c>
      <c r="F51" s="99">
        <v>50.974355268692882</v>
      </c>
      <c r="G51" s="85">
        <v>224757</v>
      </c>
      <c r="H51" s="99">
        <v>9.6672920639918232</v>
      </c>
      <c r="I51" s="85">
        <v>151.52911114736304</v>
      </c>
      <c r="J51" s="118"/>
      <c r="K51" s="118"/>
      <c r="L51" s="118"/>
      <c r="M51" s="118"/>
      <c r="N51" s="118"/>
      <c r="O51" s="118"/>
      <c r="P51" s="125"/>
      <c r="Q51" s="125"/>
      <c r="R51" s="96"/>
      <c r="S51" s="52"/>
      <c r="T51" s="52"/>
      <c r="V51" s="96"/>
    </row>
    <row r="52" spans="1:22" s="46" customFormat="1" ht="13.35" customHeight="1">
      <c r="A52" s="88" t="s">
        <v>158</v>
      </c>
      <c r="B52" s="85">
        <v>2315406</v>
      </c>
      <c r="C52" s="74">
        <v>26530</v>
      </c>
      <c r="D52" s="85">
        <v>1133267</v>
      </c>
      <c r="E52" s="85">
        <v>1182139</v>
      </c>
      <c r="F52" s="99">
        <v>51.055365668051301</v>
      </c>
      <c r="G52" s="85">
        <v>210532</v>
      </c>
      <c r="H52" s="99">
        <v>9.0926602073243306</v>
      </c>
      <c r="I52" s="85">
        <v>150.90908214776698</v>
      </c>
      <c r="J52" s="118"/>
      <c r="K52" s="118"/>
      <c r="L52" s="118"/>
      <c r="M52" s="118"/>
      <c r="N52" s="118"/>
      <c r="O52" s="118"/>
      <c r="P52" s="125"/>
      <c r="Q52" s="125"/>
      <c r="R52" s="96"/>
      <c r="S52" s="52"/>
      <c r="T52" s="52"/>
      <c r="V52" s="96"/>
    </row>
    <row r="53" spans="1:22" s="9" customFormat="1" ht="13.35" customHeight="1">
      <c r="A53" s="88" t="s">
        <v>70</v>
      </c>
      <c r="B53" s="74">
        <v>131370</v>
      </c>
      <c r="C53" s="74">
        <v>104</v>
      </c>
      <c r="D53" s="74">
        <v>63340</v>
      </c>
      <c r="E53" s="74">
        <v>67323</v>
      </c>
      <c r="F53" s="99">
        <v>50.526334116827719</v>
      </c>
      <c r="G53" s="74">
        <v>8163</v>
      </c>
      <c r="H53" s="99">
        <v>6.2137474309203018</v>
      </c>
      <c r="I53" s="85">
        <v>81.594702527903593</v>
      </c>
      <c r="J53" s="118"/>
      <c r="K53" s="118"/>
      <c r="L53" s="118"/>
      <c r="M53" s="118"/>
      <c r="N53" s="118"/>
      <c r="O53" s="118"/>
      <c r="P53" s="125"/>
      <c r="Q53" s="125"/>
      <c r="R53" s="96"/>
      <c r="S53" s="52"/>
      <c r="T53" s="52"/>
      <c r="V53" s="96"/>
    </row>
    <row r="54" spans="1:22" s="9" customFormat="1" ht="13.35" customHeight="1">
      <c r="A54" s="89" t="s">
        <v>71</v>
      </c>
      <c r="B54" s="75">
        <v>324018</v>
      </c>
      <c r="C54" s="75">
        <v>2187</v>
      </c>
      <c r="D54" s="75">
        <v>158966</v>
      </c>
      <c r="E54" s="75">
        <v>165052</v>
      </c>
      <c r="F54" s="76">
        <v>51.919226532860122</v>
      </c>
      <c r="G54" s="75">
        <v>44682</v>
      </c>
      <c r="H54" s="76">
        <v>13.789974631039017</v>
      </c>
      <c r="I54" s="86">
        <v>487.79240485736869</v>
      </c>
      <c r="J54" s="119"/>
      <c r="K54" s="119"/>
      <c r="L54" s="119"/>
      <c r="M54" s="119"/>
      <c r="N54" s="119"/>
      <c r="O54" s="119"/>
      <c r="P54" s="125"/>
      <c r="Q54" s="125"/>
      <c r="R54" s="96"/>
      <c r="S54" s="52"/>
      <c r="T54" s="52"/>
      <c r="V54" s="96"/>
    </row>
    <row r="55" spans="1:22" s="96" customFormat="1" ht="7.15" customHeight="1">
      <c r="A55" s="102"/>
      <c r="B55" s="100"/>
      <c r="C55" s="100"/>
      <c r="D55" s="100"/>
      <c r="E55" s="100"/>
      <c r="F55" s="101"/>
      <c r="G55" s="100"/>
      <c r="H55" s="101"/>
      <c r="I55" s="87"/>
      <c r="J55" s="131"/>
      <c r="K55" s="131"/>
      <c r="L55" s="131"/>
      <c r="M55" s="131"/>
      <c r="N55" s="131"/>
      <c r="O55" s="131"/>
      <c r="P55" s="125"/>
      <c r="Q55" s="125"/>
      <c r="S55" s="125"/>
      <c r="T55" s="125"/>
    </row>
    <row r="56" spans="1:22" s="9" customFormat="1" ht="13.35" customHeight="1">
      <c r="A56" s="88" t="s">
        <v>141</v>
      </c>
      <c r="B56" s="85">
        <v>584897</v>
      </c>
      <c r="C56" s="74">
        <v>3642</v>
      </c>
      <c r="D56" s="85">
        <v>284847</v>
      </c>
      <c r="E56" s="85">
        <v>300050</v>
      </c>
      <c r="F56" s="99">
        <v>51.299630533239181</v>
      </c>
      <c r="G56" s="85">
        <v>86465</v>
      </c>
      <c r="H56" s="99">
        <v>14.782944689406852</v>
      </c>
      <c r="I56" s="85">
        <v>1032.3577417325971</v>
      </c>
      <c r="J56" s="118"/>
      <c r="K56" s="118"/>
      <c r="L56" s="118"/>
      <c r="M56" s="118"/>
      <c r="N56" s="118"/>
      <c r="O56" s="118"/>
      <c r="P56" s="125"/>
      <c r="Q56" s="125"/>
      <c r="R56" s="96"/>
      <c r="S56" s="52"/>
      <c r="T56" s="52"/>
      <c r="V56" s="96"/>
    </row>
    <row r="57" spans="1:22" s="46" customFormat="1" ht="13.35" customHeight="1">
      <c r="A57" s="88" t="s">
        <v>158</v>
      </c>
      <c r="B57" s="85">
        <v>581255</v>
      </c>
      <c r="C57" s="74">
        <v>7193</v>
      </c>
      <c r="D57" s="85">
        <v>282302</v>
      </c>
      <c r="E57" s="85">
        <v>298953</v>
      </c>
      <c r="F57" s="99">
        <v>51.43233176488804</v>
      </c>
      <c r="G57" s="85">
        <v>81378</v>
      </c>
      <c r="H57" s="99">
        <v>14.000395695520899</v>
      </c>
      <c r="I57" s="85">
        <v>1025.9218308440149</v>
      </c>
      <c r="J57" s="118"/>
      <c r="K57" s="118"/>
      <c r="L57" s="118"/>
      <c r="M57" s="118"/>
      <c r="N57" s="118"/>
      <c r="O57" s="118"/>
      <c r="P57" s="125"/>
      <c r="Q57" s="125"/>
      <c r="R57" s="96"/>
      <c r="S57" s="52"/>
      <c r="T57" s="52"/>
      <c r="V57" s="96"/>
    </row>
    <row r="58" spans="1:22" ht="13.35" customHeight="1">
      <c r="A58" s="88" t="s">
        <v>70</v>
      </c>
      <c r="B58" s="74">
        <v>20169</v>
      </c>
      <c r="C58" s="74">
        <v>-86</v>
      </c>
      <c r="D58" s="74">
        <v>9364</v>
      </c>
      <c r="E58" s="74">
        <v>10805</v>
      </c>
      <c r="F58" s="99">
        <v>49.098052054346049</v>
      </c>
      <c r="G58" s="74">
        <v>1394</v>
      </c>
      <c r="H58" s="99">
        <v>6.4477335800185012</v>
      </c>
      <c r="I58" s="85">
        <v>477.31595110279875</v>
      </c>
      <c r="J58" s="118"/>
      <c r="K58" s="118"/>
      <c r="L58" s="118"/>
      <c r="M58" s="118"/>
      <c r="N58" s="118"/>
      <c r="O58" s="118"/>
      <c r="U58" s="9"/>
    </row>
    <row r="59" spans="1:22" ht="13.35" customHeight="1">
      <c r="A59" s="89" t="s">
        <v>71</v>
      </c>
      <c r="B59" s="75">
        <v>82719</v>
      </c>
      <c r="C59" s="75">
        <v>839</v>
      </c>
      <c r="D59" s="75">
        <v>40260</v>
      </c>
      <c r="E59" s="75">
        <v>42459</v>
      </c>
      <c r="F59" s="76">
        <v>53.572313947146611</v>
      </c>
      <c r="G59" s="75">
        <v>11728</v>
      </c>
      <c r="H59" s="76">
        <v>22.471762972663285</v>
      </c>
      <c r="I59" s="86">
        <v>2374.5040575756384</v>
      </c>
      <c r="J59" s="119"/>
      <c r="K59" s="119"/>
      <c r="L59" s="119"/>
      <c r="M59" s="119"/>
      <c r="N59" s="119"/>
      <c r="O59" s="119"/>
    </row>
  </sheetData>
  <mergeCells count="10">
    <mergeCell ref="J1:L1"/>
    <mergeCell ref="M1:O1"/>
    <mergeCell ref="A1:I1"/>
    <mergeCell ref="A3:A5"/>
    <mergeCell ref="I3:I4"/>
    <mergeCell ref="B3:B4"/>
    <mergeCell ref="C3:C4"/>
    <mergeCell ref="D3:D4"/>
    <mergeCell ref="E3:F4"/>
    <mergeCell ref="G3:H4"/>
  </mergeCells>
  <conditionalFormatting sqref="B52 B47 B57 C43:H43 A51:B51 D51:H52 A46:B46 D46:H47 A56:B56 D56:H57 A23:I23 A24:H42 I42 A11:H22 A53:H55 A58:H59 A48:H50 I46:I59">
    <cfRule type="expression" dxfId="52" priority="154">
      <formula>MOD(ROW(),2)=1</formula>
    </cfRule>
  </conditionalFormatting>
  <conditionalFormatting sqref="A6:H6">
    <cfRule type="expression" dxfId="51" priority="153">
      <formula>MOD(ROW(),2)=1</formula>
    </cfRule>
  </conditionalFormatting>
  <conditionalFormatting sqref="A43">
    <cfRule type="expression" dxfId="50" priority="132">
      <formula>MOD(ROW(),2)=1</formula>
    </cfRule>
  </conditionalFormatting>
  <conditionalFormatting sqref="B43">
    <cfRule type="expression" dxfId="49" priority="131">
      <formula>MOD(ROW(),2)=1</formula>
    </cfRule>
  </conditionalFormatting>
  <conditionalFormatting sqref="I6">
    <cfRule type="expression" dxfId="48" priority="129">
      <formula>MOD(ROW(),2)=1</formula>
    </cfRule>
  </conditionalFormatting>
  <conditionalFormatting sqref="A52">
    <cfRule type="expression" dxfId="47" priority="128">
      <formula>MOD(ROW(),2)=1</formula>
    </cfRule>
  </conditionalFormatting>
  <conditionalFormatting sqref="A47">
    <cfRule type="expression" dxfId="46" priority="127">
      <formula>MOD(ROW(),2)=1</formula>
    </cfRule>
  </conditionalFormatting>
  <conditionalFormatting sqref="A57">
    <cfRule type="expression" dxfId="45" priority="126">
      <formula>MOD(ROW(),2)=1</formula>
    </cfRule>
  </conditionalFormatting>
  <conditionalFormatting sqref="C51:C52">
    <cfRule type="expression" dxfId="44" priority="125">
      <formula>MOD(ROW(),2)=1</formula>
    </cfRule>
  </conditionalFormatting>
  <conditionalFormatting sqref="C46:C47">
    <cfRule type="expression" dxfId="43" priority="124">
      <formula>MOD(ROW(),2)=1</formula>
    </cfRule>
  </conditionalFormatting>
  <conditionalFormatting sqref="C56:C57">
    <cfRule type="expression" dxfId="42" priority="123">
      <formula>MOD(ROW(),2)=1</formula>
    </cfRule>
  </conditionalFormatting>
  <conditionalFormatting sqref="A7:I10">
    <cfRule type="expression" dxfId="41" priority="118">
      <formula>MOD(ROW(),2)=1</formula>
    </cfRule>
  </conditionalFormatting>
  <conditionalFormatting sqref="A44:I45">
    <cfRule type="expression" dxfId="40" priority="117">
      <formula>MOD(ROW(),2)=1</formula>
    </cfRule>
  </conditionalFormatting>
  <conditionalFormatting sqref="I11">
    <cfRule type="expression" dxfId="39" priority="106">
      <formula>MOD(ROW(),2)=1</formula>
    </cfRule>
  </conditionalFormatting>
  <conditionalFormatting sqref="I43">
    <cfRule type="expression" dxfId="38" priority="76">
      <formula>MOD(ROW(),2)=1</formula>
    </cfRule>
  </conditionalFormatting>
  <conditionalFormatting sqref="I12">
    <cfRule type="expression" dxfId="37" priority="29">
      <formula>MOD(ROW(),2)=1</formula>
    </cfRule>
  </conditionalFormatting>
  <conditionalFormatting sqref="I13">
    <cfRule type="expression" dxfId="36" priority="28">
      <formula>MOD(ROW(),2)=1</formula>
    </cfRule>
  </conditionalFormatting>
  <conditionalFormatting sqref="I14">
    <cfRule type="expression" dxfId="35" priority="27">
      <formula>MOD(ROW(),2)=1</formula>
    </cfRule>
  </conditionalFormatting>
  <conditionalFormatting sqref="I15">
    <cfRule type="expression" dxfId="34" priority="26">
      <formula>MOD(ROW(),2)=1</formula>
    </cfRule>
  </conditionalFormatting>
  <conditionalFormatting sqref="I16">
    <cfRule type="expression" dxfId="33" priority="25">
      <formula>MOD(ROW(),2)=1</formula>
    </cfRule>
  </conditionalFormatting>
  <conditionalFormatting sqref="I17">
    <cfRule type="expression" dxfId="32" priority="24">
      <formula>MOD(ROW(),2)=1</formula>
    </cfRule>
  </conditionalFormatting>
  <conditionalFormatting sqref="I18">
    <cfRule type="expression" dxfId="31" priority="23">
      <formula>MOD(ROW(),2)=1</formula>
    </cfRule>
  </conditionalFormatting>
  <conditionalFormatting sqref="I19">
    <cfRule type="expression" dxfId="30" priority="22">
      <formula>MOD(ROW(),2)=1</formula>
    </cfRule>
  </conditionalFormatting>
  <conditionalFormatting sqref="I20">
    <cfRule type="expression" dxfId="29" priority="21">
      <formula>MOD(ROW(),2)=1</formula>
    </cfRule>
  </conditionalFormatting>
  <conditionalFormatting sqref="I21">
    <cfRule type="expression" dxfId="28" priority="20">
      <formula>MOD(ROW(),2)=1</formula>
    </cfRule>
  </conditionalFormatting>
  <conditionalFormatting sqref="I22">
    <cfRule type="expression" dxfId="27" priority="19">
      <formula>MOD(ROW(),2)=1</formula>
    </cfRule>
  </conditionalFormatting>
  <conditionalFormatting sqref="I24">
    <cfRule type="expression" dxfId="26" priority="18">
      <formula>MOD(ROW(),2)=1</formula>
    </cfRule>
  </conditionalFormatting>
  <conditionalFormatting sqref="I25">
    <cfRule type="expression" dxfId="25" priority="17">
      <formula>MOD(ROW(),2)=1</formula>
    </cfRule>
  </conditionalFormatting>
  <conditionalFormatting sqref="I26">
    <cfRule type="expression" dxfId="24" priority="16">
      <formula>MOD(ROW(),2)=1</formula>
    </cfRule>
  </conditionalFormatting>
  <conditionalFormatting sqref="I27">
    <cfRule type="expression" dxfId="23" priority="15">
      <formula>MOD(ROW(),2)=1</formula>
    </cfRule>
  </conditionalFormatting>
  <conditionalFormatting sqref="I28">
    <cfRule type="expression" dxfId="22" priority="14">
      <formula>MOD(ROW(),2)=1</formula>
    </cfRule>
  </conditionalFormatting>
  <conditionalFormatting sqref="I29">
    <cfRule type="expression" dxfId="21" priority="13">
      <formula>MOD(ROW(),2)=1</formula>
    </cfRule>
  </conditionalFormatting>
  <conditionalFormatting sqref="I30">
    <cfRule type="expression" dxfId="20" priority="12">
      <formula>MOD(ROW(),2)=1</formula>
    </cfRule>
  </conditionalFormatting>
  <conditionalFormatting sqref="I31">
    <cfRule type="expression" dxfId="19" priority="11">
      <formula>MOD(ROW(),2)=1</formula>
    </cfRule>
  </conditionalFormatting>
  <conditionalFormatting sqref="I32">
    <cfRule type="expression" dxfId="18" priority="10">
      <formula>MOD(ROW(),2)=1</formula>
    </cfRule>
  </conditionalFormatting>
  <conditionalFormatting sqref="I33">
    <cfRule type="expression" dxfId="17" priority="9">
      <formula>MOD(ROW(),2)=1</formula>
    </cfRule>
  </conditionalFormatting>
  <conditionalFormatting sqref="I34">
    <cfRule type="expression" dxfId="16" priority="8">
      <formula>MOD(ROW(),2)=1</formula>
    </cfRule>
  </conditionalFormatting>
  <conditionalFormatting sqref="I35">
    <cfRule type="expression" dxfId="15" priority="7">
      <formula>MOD(ROW(),2)=1</formula>
    </cfRule>
  </conditionalFormatting>
  <conditionalFormatting sqref="I36">
    <cfRule type="expression" dxfId="14" priority="6">
      <formula>MOD(ROW(),2)=1</formula>
    </cfRule>
  </conditionalFormatting>
  <conditionalFormatting sqref="I37">
    <cfRule type="expression" dxfId="13" priority="5">
      <formula>MOD(ROW(),2)=1</formula>
    </cfRule>
  </conditionalFormatting>
  <conditionalFormatting sqref="I38">
    <cfRule type="expression" dxfId="12" priority="4">
      <formula>MOD(ROW(),2)=1</formula>
    </cfRule>
  </conditionalFormatting>
  <conditionalFormatting sqref="I39">
    <cfRule type="expression" dxfId="11" priority="3">
      <formula>MOD(ROW(),2)=1</formula>
    </cfRule>
  </conditionalFormatting>
  <conditionalFormatting sqref="I40">
    <cfRule type="expression" dxfId="10" priority="2">
      <formula>MOD(ROW(),2)=1</formula>
    </cfRule>
  </conditionalFormatting>
  <conditionalFormatting sqref="I41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Nord&amp;C&amp;8&amp;P&amp;R&amp;8SH.regional Band 1 - 2023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4AAC8"/>
  </sheetPr>
  <dimension ref="A1:J50"/>
  <sheetViews>
    <sheetView zoomScaleNormal="100" workbookViewId="0"/>
  </sheetViews>
  <sheetFormatPr baseColWidth="10" defaultRowHeight="12.75"/>
  <cols>
    <col min="1" max="1" width="25.7109375" customWidth="1"/>
    <col min="2" max="4" width="15.7109375" customWidth="1"/>
  </cols>
  <sheetData>
    <row r="1" spans="1:9">
      <c r="A1" s="52"/>
      <c r="B1" t="s">
        <v>102</v>
      </c>
      <c r="C1" s="52" t="s">
        <v>175</v>
      </c>
      <c r="D1" s="60"/>
      <c r="F1" s="64" t="s">
        <v>120</v>
      </c>
      <c r="G1" s="64" t="s">
        <v>102</v>
      </c>
      <c r="H1" s="64" t="s">
        <v>103</v>
      </c>
    </row>
    <row r="2" spans="1:9">
      <c r="A2" s="90" t="str">
        <f>IF('Tabelle 1_1'!$B$7&gt;0,INDEX('Tabelle 1_1'!A$7:A$10,MATCH(D2,'Tabelle 1_1'!B$7:B$10,0)),F2)</f>
        <v>NEUMÜNSTER</v>
      </c>
      <c r="B2" s="96">
        <f>IF('Tabelle 1_1'!$B$7&gt;0,INDEX('Tabelle 1_1'!B$7:B$10-'Tabelle 1_1'!G$7:G$10,MATCH(A2,'Tabelle 1_1'!A$7:A$10,0)),G2)</f>
        <v>67745</v>
      </c>
      <c r="C2" s="64">
        <f>IF('Tabelle 1_1'!$B$7&gt;0,INDEX('Tabelle 1_1'!G$7:G$10,MATCH(A2,'Tabelle 1_1'!A$7:A$10)),H2)</f>
        <v>12440</v>
      </c>
      <c r="D2" s="96">
        <f>IF('Tabelle 1_1'!$B$7&gt;0,SMALL('Tabelle 1_1'!B$7:B$10,ROWS('Tabelle 1_1'!B$7:B7)),I2)</f>
        <v>80185</v>
      </c>
      <c r="F2" s="114" t="s">
        <v>119</v>
      </c>
      <c r="G2" s="114">
        <v>200000</v>
      </c>
      <c r="H2" s="114">
        <v>30000</v>
      </c>
      <c r="I2">
        <f>SUM(G2:H2)</f>
        <v>230000</v>
      </c>
    </row>
    <row r="3" spans="1:9">
      <c r="A3" s="90" t="str">
        <f>IF('Tabelle 1_1'!$B$7&gt;0,INDEX('Tabelle 1_1'!A$7:A$10,MATCH(D3,'Tabelle 1_1'!B$7:B$10,0)),F3)</f>
        <v>FLENSBURG</v>
      </c>
      <c r="B3" s="96">
        <f>IF('Tabelle 1_1'!$B$7&gt;0,INDEX('Tabelle 1_1'!B$7:B$10-'Tabelle 1_1'!G$7:G$10,MATCH(A3,'Tabelle 1_1'!A$7:A$10,0)),G3)</f>
        <v>75365</v>
      </c>
      <c r="C3" s="64">
        <f>IF('Tabelle 1_1'!$B$7&gt;0,INDEX('Tabelle 1_1'!G$7:G$10,MATCH(A3,'Tabelle 1_1'!A$7:A$10)),H3)</f>
        <v>17302</v>
      </c>
      <c r="D3" s="96">
        <f>IF('Tabelle 1_1'!$B$7&gt;0,SMALL('Tabelle 1_1'!B$7:B$10,ROWS('Tabelle 1_1'!B$7:B8)),I3)</f>
        <v>92667</v>
      </c>
      <c r="F3" s="114" t="s">
        <v>119</v>
      </c>
      <c r="G3" s="114">
        <v>200000</v>
      </c>
      <c r="H3" s="114">
        <v>30000</v>
      </c>
      <c r="I3" s="96">
        <f>SUM(G3:H3)</f>
        <v>230000</v>
      </c>
    </row>
    <row r="4" spans="1:9">
      <c r="A4" s="90" t="str">
        <f>IF('Tabelle 1_1'!$B$7&gt;0,INDEX('Tabelle 1_1'!A$7:A$10,MATCH(D4,'Tabelle 1_1'!B$7:B$10,0)),F4)</f>
        <v>LÜBECK</v>
      </c>
      <c r="B4" s="96">
        <f>IF('Tabelle 1_1'!$B$7&gt;0,INDEX('Tabelle 1_1'!B$7:B$10-'Tabelle 1_1'!G$7:G$10,MATCH(A4,'Tabelle 1_1'!A$7:A$10,0)),G4)</f>
        <v>189752</v>
      </c>
      <c r="C4" s="64">
        <f>IF('Tabelle 1_1'!$B$7&gt;0,INDEX('Tabelle 1_1'!G$7:G$10,MATCH(A4,'Tabelle 1_1'!A$7:A$10)),H4)</f>
        <v>29292</v>
      </c>
      <c r="D4" s="96">
        <f>IF('Tabelle 1_1'!$B$7&gt;0,SMALL('Tabelle 1_1'!B$7:B$10,ROWS('Tabelle 1_1'!B$7:B9)),I4)</f>
        <v>219044</v>
      </c>
      <c r="F4" s="114" t="s">
        <v>119</v>
      </c>
      <c r="G4" s="114">
        <v>200000</v>
      </c>
      <c r="H4" s="114">
        <v>30000</v>
      </c>
      <c r="I4" s="96">
        <f>SUM(G4:H4)</f>
        <v>230000</v>
      </c>
    </row>
    <row r="5" spans="1:9">
      <c r="A5" s="90" t="str">
        <f>IF('Tabelle 1_1'!$B$7&gt;0,INDEX('Tabelle 1_1'!A$7:A$10,MATCH(D5,'Tabelle 1_1'!B$7:B$10,0)),F5)</f>
        <v>KIEL</v>
      </c>
      <c r="B5" s="96">
        <f>IF('Tabelle 1_1'!$B$7&gt;0,INDEX('Tabelle 1_1'!B$7:B$10-'Tabelle 1_1'!G$7:G$10,MATCH(A5,'Tabelle 1_1'!A$7:A$10,0)),G5)</f>
        <v>213928</v>
      </c>
      <c r="C5" s="64">
        <f>IF('Tabelle 1_1'!$B$7&gt;0,INDEX('Tabelle 1_1'!G$7:G$10,MATCH(A5,'Tabelle 1_1'!A$7:A$10)),H5)</f>
        <v>34945</v>
      </c>
      <c r="D5" s="96">
        <f>IF('Tabelle 1_1'!$B$7&gt;0,SMALL('Tabelle 1_1'!B$7:B$10,ROWS('Tabelle 1_1'!B$7:B10)),I5)</f>
        <v>248873</v>
      </c>
      <c r="F5" s="114" t="s">
        <v>119</v>
      </c>
      <c r="G5" s="114">
        <v>200000</v>
      </c>
      <c r="H5" s="114">
        <v>30000</v>
      </c>
      <c r="I5" s="96">
        <f>SUM(G5:H5)</f>
        <v>230000</v>
      </c>
    </row>
    <row r="6" spans="1:9">
      <c r="B6" s="60" t="s">
        <v>102</v>
      </c>
      <c r="C6" s="125" t="s">
        <v>175</v>
      </c>
      <c r="F6" s="64" t="s">
        <v>120</v>
      </c>
      <c r="G6" s="64" t="s">
        <v>102</v>
      </c>
      <c r="H6" s="64" t="s">
        <v>103</v>
      </c>
    </row>
    <row r="7" spans="1:9">
      <c r="A7" s="64" t="str">
        <f>IF('Tabelle 1_1'!$B$7&gt;0,INDEX('Tabelle 1_1'!A$12:A$22,MATCH(D7,'Tabelle 1_1'!B$12:B$22,0)),F7)</f>
        <v>Plön</v>
      </c>
      <c r="B7" s="60">
        <f>IF('Tabelle 1_1'!$B$7&gt;0,INDEX('Tabelle 1_1'!B$12:B$22-'Tabelle 1_1'!G$12:G$22,MATCH(A7,'Tabelle 1_1'!A$12:A$22,0)),G7)</f>
        <v>123207</v>
      </c>
      <c r="C7" s="64">
        <f>IF('Tabelle 1_1'!$B$7&gt;0,INDEX('Tabelle 1_1'!G$12:G$22,MATCH(A7,'Tabelle 1_1'!A$12:A$22,0)),H7)</f>
        <v>8163</v>
      </c>
      <c r="D7">
        <f>IF('Tabelle 1_1'!$B$7&gt;0,SMALL('Tabelle 1_1'!B$12:B$22,ROWS('Tabelle 1_1'!B$12:B12)),I7)</f>
        <v>131370</v>
      </c>
      <c r="F7" s="114" t="s">
        <v>126</v>
      </c>
      <c r="G7" s="114">
        <v>250000</v>
      </c>
      <c r="H7" s="114">
        <v>70000</v>
      </c>
      <c r="I7" s="96">
        <f t="shared" ref="I7:I17" si="0">SUM(G7:H7)</f>
        <v>320000</v>
      </c>
    </row>
    <row r="8" spans="1:9">
      <c r="A8" s="64" t="str">
        <f>IF('Tabelle 1_1'!$B$7&gt;0,INDEX('Tabelle 1_1'!A$12:A$22,MATCH(D8,'Tabelle 1_1'!B$12:B$22,0)),F8)</f>
        <v>Steinburg</v>
      </c>
      <c r="B8" s="96">
        <f>IF('Tabelle 1_1'!$B$7&gt;0,INDEX('Tabelle 1_1'!B$12:B$22-'Tabelle 1_1'!G$12:G$22,MATCH(A8,'Tabelle 1_1'!A$12:A$22,0)),G8)</f>
        <v>120806</v>
      </c>
      <c r="C8" s="64">
        <f>IF('Tabelle 1_1'!$B$7&gt;0,INDEX('Tabelle 1_1'!G$12:G$22,MATCH(A8,'Tabelle 1_1'!A$12:A$22,0)),H8)</f>
        <v>12266</v>
      </c>
      <c r="D8" s="96">
        <f>IF('Tabelle 1_1'!$B$7&gt;0,SMALL('Tabelle 1_1'!B$12:B$22,ROWS('Tabelle 1_1'!B$12:B13)),I8)</f>
        <v>133072</v>
      </c>
      <c r="F8" s="114" t="s">
        <v>126</v>
      </c>
      <c r="G8" s="114">
        <v>250000</v>
      </c>
      <c r="H8" s="114">
        <v>70000</v>
      </c>
      <c r="I8" s="96">
        <f t="shared" si="0"/>
        <v>320000</v>
      </c>
    </row>
    <row r="9" spans="1:9">
      <c r="A9" s="64" t="str">
        <f>IF('Tabelle 1_1'!$B$7&gt;0,INDEX('Tabelle 1_1'!A$12:A$22,MATCH(D9,'Tabelle 1_1'!B$12:B$22,0)),F9)</f>
        <v>Dithmarschen</v>
      </c>
      <c r="B9" s="96">
        <f>IF('Tabelle 1_1'!$B$7&gt;0,INDEX('Tabelle 1_1'!B$12:B$22-'Tabelle 1_1'!G$12:G$22,MATCH(A9,'Tabelle 1_1'!A$12:A$22,0)),G9)</f>
        <v>124181</v>
      </c>
      <c r="C9" s="64">
        <f>IF('Tabelle 1_1'!$B$7&gt;0,INDEX('Tabelle 1_1'!G$12:G$22,MATCH(A9,'Tabelle 1_1'!A$12:A$22,0)),H9)</f>
        <v>11472</v>
      </c>
      <c r="D9" s="96">
        <f>IF('Tabelle 1_1'!$B$7&gt;0,SMALL('Tabelle 1_1'!B$12:B$22,ROWS('Tabelle 1_1'!B$12:B14)),I9)</f>
        <v>135653</v>
      </c>
      <c r="F9" s="114" t="s">
        <v>126</v>
      </c>
      <c r="G9" s="114">
        <v>250000</v>
      </c>
      <c r="H9" s="114">
        <v>70000</v>
      </c>
      <c r="I9" s="96">
        <f t="shared" si="0"/>
        <v>320000</v>
      </c>
    </row>
    <row r="10" spans="1:9">
      <c r="A10" s="64" t="str">
        <f>IF('Tabelle 1_1'!$B$7&gt;0,INDEX('Tabelle 1_1'!A$12:A$22,MATCH(D10,'Tabelle 1_1'!B$12:B$22,0)),F10)</f>
        <v>Nordfriesland</v>
      </c>
      <c r="B10" s="96">
        <f>IF('Tabelle 1_1'!$B$7&gt;0,INDEX('Tabelle 1_1'!B$12:B$22-'Tabelle 1_1'!G$12:G$22,MATCH(A10,'Tabelle 1_1'!A$12:A$22,0)),G10)</f>
        <v>152746</v>
      </c>
      <c r="C10" s="64">
        <f>IF('Tabelle 1_1'!$B$7&gt;0,INDEX('Tabelle 1_1'!G$12:G$22,MATCH(A10,'Tabelle 1_1'!A$12:A$22,0)),H10)</f>
        <v>17261</v>
      </c>
      <c r="D10" s="96">
        <f>IF('Tabelle 1_1'!$B$7&gt;0,SMALL('Tabelle 1_1'!B$12:B$22,ROWS('Tabelle 1_1'!B$12:B15)),I10)</f>
        <v>170007</v>
      </c>
      <c r="F10" s="114" t="s">
        <v>126</v>
      </c>
      <c r="G10" s="114">
        <v>250000</v>
      </c>
      <c r="H10" s="114">
        <v>70000</v>
      </c>
      <c r="I10" s="96">
        <f t="shared" si="0"/>
        <v>320000</v>
      </c>
    </row>
    <row r="11" spans="1:9">
      <c r="A11" s="64" t="str">
        <f>IF('Tabelle 1_1'!$B$7&gt;0,INDEX('Tabelle 1_1'!A$12:A$22,MATCH(D11,'Tabelle 1_1'!B$12:B$22,0)),F11)</f>
        <v>Ostholstein</v>
      </c>
      <c r="B11" s="96">
        <f>IF('Tabelle 1_1'!$B$7&gt;0,INDEX('Tabelle 1_1'!B$12:B$22-'Tabelle 1_1'!G$12:G$22,MATCH(A11,'Tabelle 1_1'!A$12:A$22,0)),G11)</f>
        <v>187487</v>
      </c>
      <c r="C11" s="64">
        <f>IF('Tabelle 1_1'!$B$7&gt;0,INDEX('Tabelle 1_1'!G$12:G$22,MATCH(A11,'Tabelle 1_1'!A$12:A$22,0)),H11)</f>
        <v>16788</v>
      </c>
      <c r="D11" s="96">
        <f>IF('Tabelle 1_1'!$B$7&gt;0,SMALL('Tabelle 1_1'!B$12:B$22,ROWS('Tabelle 1_1'!B$12:B16)),I11)</f>
        <v>204275</v>
      </c>
      <c r="F11" s="114" t="s">
        <v>126</v>
      </c>
      <c r="G11" s="114">
        <v>250000</v>
      </c>
      <c r="H11" s="114">
        <v>70000</v>
      </c>
      <c r="I11" s="96">
        <f t="shared" si="0"/>
        <v>320000</v>
      </c>
    </row>
    <row r="12" spans="1:9">
      <c r="A12" s="64" t="str">
        <f>IF('Tabelle 1_1'!$B$7&gt;0,INDEX('Tabelle 1_1'!A$12:A$22,MATCH(D12,'Tabelle 1_1'!B$12:B$22,0)),F12)</f>
        <v>Herzogtum Lauenburg</v>
      </c>
      <c r="B12" s="96">
        <f>IF('Tabelle 1_1'!$B$7&gt;0,INDEX('Tabelle 1_1'!B$12:B$22-'Tabelle 1_1'!G$12:G$22,MATCH(A12,'Tabelle 1_1'!A$12:A$22,0)),G12)</f>
        <v>182819</v>
      </c>
      <c r="C12" s="64">
        <f>IF('Tabelle 1_1'!$B$7&gt;0,INDEX('Tabelle 1_1'!G$12:G$22,MATCH(A12,'Tabelle 1_1'!A$12:A$22,0)),H12)</f>
        <v>22017</v>
      </c>
      <c r="D12" s="96">
        <f>IF('Tabelle 1_1'!$B$7&gt;0,SMALL('Tabelle 1_1'!B$12:B$22,ROWS('Tabelle 1_1'!B$12:B17)),I12)</f>
        <v>204836</v>
      </c>
      <c r="F12" s="114" t="s">
        <v>126</v>
      </c>
      <c r="G12" s="114">
        <v>250000</v>
      </c>
      <c r="H12" s="114">
        <v>70000</v>
      </c>
      <c r="I12" s="96">
        <f t="shared" si="0"/>
        <v>320000</v>
      </c>
    </row>
    <row r="13" spans="1:9">
      <c r="A13" s="64" t="str">
        <f>IF('Tabelle 1_1'!$B$7&gt;0,INDEX('Tabelle 1_1'!A$12:A$22,MATCH(D13,'Tabelle 1_1'!B$12:B$22,0)),F13)</f>
        <v>Schleswig-Flensburg</v>
      </c>
      <c r="B13" s="96">
        <f>IF('Tabelle 1_1'!$B$7&gt;0,INDEX('Tabelle 1_1'!B$12:B$22-'Tabelle 1_1'!G$12:G$22,MATCH(A13,'Tabelle 1_1'!A$12:A$22,0)),G13)</f>
        <v>192208</v>
      </c>
      <c r="C13" s="64">
        <f>IF('Tabelle 1_1'!$B$7&gt;0,INDEX('Tabelle 1_1'!G$12:G$22,MATCH(A13,'Tabelle 1_1'!A$12:A$22,0)),H13)</f>
        <v>14177</v>
      </c>
      <c r="D13" s="96">
        <f>IF('Tabelle 1_1'!$B$7&gt;0,SMALL('Tabelle 1_1'!B$12:B$22,ROWS('Tabelle 1_1'!B$12:B18)),I13)</f>
        <v>206385</v>
      </c>
      <c r="F13" s="114" t="s">
        <v>126</v>
      </c>
      <c r="G13" s="114">
        <v>250000</v>
      </c>
      <c r="H13" s="114">
        <v>70000</v>
      </c>
      <c r="I13" s="96">
        <f t="shared" si="0"/>
        <v>320000</v>
      </c>
    </row>
    <row r="14" spans="1:9">
      <c r="A14" s="64" t="str">
        <f>IF('Tabelle 1_1'!$B$7&gt;0,INDEX('Tabelle 1_1'!A$12:A$22,MATCH(D14,'Tabelle 1_1'!B$12:B$22,0)),F14)</f>
        <v>Stormarn</v>
      </c>
      <c r="B14" s="96">
        <f>IF('Tabelle 1_1'!$B$7&gt;0,INDEX('Tabelle 1_1'!B$12:B$22-'Tabelle 1_1'!G$12:G$22,MATCH(A14,'Tabelle 1_1'!A$12:A$22,0)),G14)</f>
        <v>223555</v>
      </c>
      <c r="C14" s="64">
        <f>IF('Tabelle 1_1'!$B$7&gt;0,INDEX('Tabelle 1_1'!G$12:G$22,MATCH(A14,'Tabelle 1_1'!A$12:A$22,0)),H14)</f>
        <v>24712</v>
      </c>
      <c r="D14" s="96">
        <f>IF('Tabelle 1_1'!$B$7&gt;0,SMALL('Tabelle 1_1'!B$12:B$22,ROWS('Tabelle 1_1'!B$12:B19)),I14)</f>
        <v>248267</v>
      </c>
      <c r="F14" s="114" t="s">
        <v>126</v>
      </c>
      <c r="G14" s="114">
        <v>250000</v>
      </c>
      <c r="H14" s="114">
        <v>70000</v>
      </c>
      <c r="I14" s="96">
        <f t="shared" si="0"/>
        <v>320000</v>
      </c>
    </row>
    <row r="15" spans="1:9">
      <c r="A15" s="64" t="str">
        <f>IF('Tabelle 1_1'!$B$7&gt;0,INDEX('Tabelle 1_1'!A$12:A$22,MATCH(D15,'Tabelle 1_1'!B$12:B$22,0)),F15)</f>
        <v>Rendsburg-Eckernförde</v>
      </c>
      <c r="B15" s="96">
        <f>IF('Tabelle 1_1'!$B$7&gt;0,INDEX('Tabelle 1_1'!B$12:B$22-'Tabelle 1_1'!G$12:G$22,MATCH(A15,'Tabelle 1_1'!A$12:A$22,0)),G15)</f>
        <v>259691</v>
      </c>
      <c r="C15" s="64">
        <f>IF('Tabelle 1_1'!$B$7&gt;0,INDEX('Tabelle 1_1'!G$12:G$22,MATCH(A15,'Tabelle 1_1'!A$12:A$22,0)),H15)</f>
        <v>20173</v>
      </c>
      <c r="D15" s="96">
        <f>IF('Tabelle 1_1'!$B$7&gt;0,SMALL('Tabelle 1_1'!B$12:B$22,ROWS('Tabelle 1_1'!B$12:B20)),I15)</f>
        <v>279864</v>
      </c>
      <c r="F15" s="114" t="s">
        <v>126</v>
      </c>
      <c r="G15" s="114">
        <v>250000</v>
      </c>
      <c r="H15" s="114">
        <v>70000</v>
      </c>
      <c r="I15" s="96">
        <f t="shared" si="0"/>
        <v>320000</v>
      </c>
    </row>
    <row r="16" spans="1:9">
      <c r="A16" s="64" t="str">
        <f>IF('Tabelle 1_1'!$B$7&gt;0,INDEX('Tabelle 1_1'!A$12:A$22,MATCH(D16,'Tabelle 1_1'!B$12:B$22,0)),F16)</f>
        <v>Segeberg</v>
      </c>
      <c r="B16" s="96">
        <f>IF('Tabelle 1_1'!$B$7&gt;0,INDEX('Tabelle 1_1'!B$12:B$22-'Tabelle 1_1'!G$12:G$22,MATCH(A16,'Tabelle 1_1'!A$12:A$22,0)),G16)</f>
        <v>254129</v>
      </c>
      <c r="C16" s="64">
        <f>IF('Tabelle 1_1'!$B$7&gt;0,INDEX('Tabelle 1_1'!G$12:G$22,MATCH(A16,'Tabelle 1_1'!A$12:A$22,0)),H16)</f>
        <v>33046</v>
      </c>
      <c r="D16" s="96">
        <f>IF('Tabelle 1_1'!$B$7&gt;0,SMALL('Tabelle 1_1'!B$12:B$22,ROWS('Tabelle 1_1'!B$12:B21)),I16)</f>
        <v>287175</v>
      </c>
      <c r="F16" s="114" t="s">
        <v>126</v>
      </c>
      <c r="G16" s="114">
        <v>250000</v>
      </c>
      <c r="H16" s="114">
        <v>70000</v>
      </c>
      <c r="I16" s="96">
        <f t="shared" si="0"/>
        <v>320000</v>
      </c>
    </row>
    <row r="17" spans="1:9">
      <c r="A17" s="64" t="str">
        <f>IF('Tabelle 1_1'!$B$7&gt;0,INDEX('Tabelle 1_1'!A$12:A$22,MATCH(D17,'Tabelle 1_1'!B$12:B$22,0)),F17)</f>
        <v>Pinneberg</v>
      </c>
      <c r="B17" s="96">
        <f>IF('Tabelle 1_1'!$B$7&gt;0,INDEX('Tabelle 1_1'!B$12:B$22-'Tabelle 1_1'!G$12:G$22,MATCH(A17,'Tabelle 1_1'!A$12:A$22,0)),G17)</f>
        <v>279336</v>
      </c>
      <c r="C17" s="64">
        <f>IF('Tabelle 1_1'!$B$7&gt;0,INDEX('Tabelle 1_1'!G$12:G$22,MATCH(A17,'Tabelle 1_1'!A$12:A$22,0)),H17)</f>
        <v>44682</v>
      </c>
      <c r="D17" s="96">
        <f>IF('Tabelle 1_1'!$B$7&gt;0,SMALL('Tabelle 1_1'!B$12:B$22,ROWS('Tabelle 1_1'!B$12:B22)),I17)</f>
        <v>324018</v>
      </c>
      <c r="F17" s="114" t="s">
        <v>126</v>
      </c>
      <c r="G17" s="114">
        <v>250000</v>
      </c>
      <c r="H17" s="114">
        <v>70000</v>
      </c>
      <c r="I17" s="96">
        <f t="shared" si="0"/>
        <v>320000</v>
      </c>
    </row>
    <row r="18" spans="1:9">
      <c r="B18" s="60" t="s">
        <v>102</v>
      </c>
      <c r="C18" s="125" t="s">
        <v>175</v>
      </c>
      <c r="D18" s="60"/>
      <c r="F18" s="64" t="s">
        <v>120</v>
      </c>
      <c r="G18" s="64" t="s">
        <v>102</v>
      </c>
      <c r="H18" s="64" t="s">
        <v>103</v>
      </c>
      <c r="I18" s="96"/>
    </row>
    <row r="19" spans="1:9">
      <c r="A19" s="64" t="str">
        <f>IF('Tabelle 1_1'!$B$7&gt;0,INDEX('Tabelle 1_1'!A$24:A$41,MATCH(D19,'Tabelle 1_1'!B$24:B$41,0)),F19)</f>
        <v>Bad Schwartau, Stadt</v>
      </c>
      <c r="B19" s="60">
        <f>IF('Tabelle 1_1'!$B$7&gt;0,INDEX('Tabelle 1_1'!B$24:B$41-'Tabelle 1_1'!G$24:G$41,MATCH(A19,'Tabelle 1_1'!A$24:A$41,0)),G19)</f>
        <v>18430</v>
      </c>
      <c r="C19" s="64">
        <f>IF('Tabelle 1_1'!$B$7&gt;0,INDEX('Tabelle 1_1'!G$24:G$41,MATCH(A19,'Tabelle 1_1'!A$24:A$41,0)),H19)</f>
        <v>1739</v>
      </c>
      <c r="D19">
        <f>IF('Tabelle 1_1'!$B$7&gt;0,SMALL('Tabelle 1_1'!B$24:B$41,ROWS('Tabelle 1_1'!B$24:B24)),I19)</f>
        <v>20169</v>
      </c>
      <c r="F19" s="114" t="s">
        <v>126</v>
      </c>
      <c r="G19" s="114">
        <v>50000</v>
      </c>
      <c r="H19" s="114">
        <v>25000</v>
      </c>
      <c r="I19" s="96">
        <f t="shared" ref="I19:I36" si="1">SUM(G19:H19)</f>
        <v>75000</v>
      </c>
    </row>
    <row r="20" spans="1:9">
      <c r="A20" s="64" t="str">
        <f>IF('Tabelle 1_1'!$B$7&gt;0,INDEX('Tabelle 1_1'!A$24:A$41,MATCH(D20,'Tabelle 1_1'!B$24:B$41,0)),F20)</f>
        <v>Eckernförde, Stadt</v>
      </c>
      <c r="B20" s="96">
        <f>IF('Tabelle 1_1'!$B$7&gt;0,INDEX('Tabelle 1_1'!B$24:B$41-'Tabelle 1_1'!G$24:G$41,MATCH(A20,'Tabelle 1_1'!A$24:A$41,0)),G20)</f>
        <v>20226</v>
      </c>
      <c r="C20" s="64">
        <f>IF('Tabelle 1_1'!$B$7&gt;0,INDEX('Tabelle 1_1'!G$24:G$41,MATCH(A20,'Tabelle 1_1'!A$24:A$41,0)),H20)</f>
        <v>1394</v>
      </c>
      <c r="D20" s="96">
        <f>IF('Tabelle 1_1'!$B$7&gt;0,SMALL('Tabelle 1_1'!B$24:B$41,ROWS('Tabelle 1_1'!B$24:B25)),I20)</f>
        <v>21620</v>
      </c>
      <c r="F20" s="114" t="s">
        <v>126</v>
      </c>
      <c r="G20" s="114">
        <v>50000</v>
      </c>
      <c r="H20" s="114">
        <v>25000</v>
      </c>
      <c r="I20" s="96">
        <f t="shared" si="1"/>
        <v>75000</v>
      </c>
    </row>
    <row r="21" spans="1:9">
      <c r="A21" s="64" t="str">
        <f>IF('Tabelle 1_1'!$B$7&gt;0,INDEX('Tabelle 1_1'!A$24:A$41,MATCH(D21,'Tabelle 1_1'!B$24:B$41,0)),F21)</f>
        <v>Quickborn, Stadt</v>
      </c>
      <c r="B21" s="96">
        <f>IF('Tabelle 1_1'!$B$7&gt;0,INDEX('Tabelle 1_1'!B$24:B$41-'Tabelle 1_1'!G$24:G$41,MATCH(A21,'Tabelle 1_1'!A$24:A$41,0)),G21)</f>
        <v>19609</v>
      </c>
      <c r="C21" s="64">
        <f>IF('Tabelle 1_1'!$B$7&gt;0,INDEX('Tabelle 1_1'!G$24:G$41,MATCH(A21,'Tabelle 1_1'!A$24:A$41,0)),H21)</f>
        <v>2730</v>
      </c>
      <c r="D21" s="96">
        <f>IF('Tabelle 1_1'!$B$7&gt;0,SMALL('Tabelle 1_1'!B$24:B$41,ROWS('Tabelle 1_1'!B$24:B26)),I21)</f>
        <v>22339</v>
      </c>
      <c r="F21" s="114" t="s">
        <v>126</v>
      </c>
      <c r="G21" s="114">
        <v>50000</v>
      </c>
      <c r="H21" s="114">
        <v>25000</v>
      </c>
      <c r="I21" s="96">
        <f t="shared" si="1"/>
        <v>75000</v>
      </c>
    </row>
    <row r="22" spans="1:9">
      <c r="A22" s="64" t="str">
        <f>IF('Tabelle 1_1'!$B$7&gt;0,INDEX('Tabelle 1_1'!A$24:A$41,MATCH(D22,'Tabelle 1_1'!B$24:B$41,0)),F22)</f>
        <v>Heide, Stadt</v>
      </c>
      <c r="B22" s="96">
        <f>IF('Tabelle 1_1'!$B$7&gt;0,INDEX('Tabelle 1_1'!B$24:B$41-'Tabelle 1_1'!G$24:G$41,MATCH(A22,'Tabelle 1_1'!A$24:A$41,0)),G22)</f>
        <v>19114</v>
      </c>
      <c r="C22" s="64">
        <f>IF('Tabelle 1_1'!$B$7&gt;0,INDEX('Tabelle 1_1'!G$24:G$41,MATCH(A22,'Tabelle 1_1'!A$24:A$41,0)),H22)</f>
        <v>3353</v>
      </c>
      <c r="D22" s="96">
        <f>IF('Tabelle 1_1'!$B$7&gt;0,SMALL('Tabelle 1_1'!B$24:B$41,ROWS('Tabelle 1_1'!B$24:B27)),I22)</f>
        <v>22467</v>
      </c>
      <c r="F22" s="114" t="s">
        <v>126</v>
      </c>
      <c r="G22" s="114">
        <v>50000</v>
      </c>
      <c r="H22" s="114">
        <v>25000</v>
      </c>
      <c r="I22" s="96">
        <f t="shared" si="1"/>
        <v>75000</v>
      </c>
    </row>
    <row r="23" spans="1:9">
      <c r="A23" s="64" t="str">
        <f>IF('Tabelle 1_1'!$B$7&gt;0,INDEX('Tabelle 1_1'!A$24:A$41,MATCH(D23,'Tabelle 1_1'!B$24:B$41,0)),F23)</f>
        <v>Kaltenkirchen, Stadt</v>
      </c>
      <c r="B23" s="96">
        <f>IF('Tabelle 1_1'!$B$7&gt;0,INDEX('Tabelle 1_1'!B$24:B$41-'Tabelle 1_1'!G$24:G$41,MATCH(A23,'Tabelle 1_1'!A$24:A$41,0)),G23)</f>
        <v>19652</v>
      </c>
      <c r="C23" s="64">
        <f>IF('Tabelle 1_1'!$B$7&gt;0,INDEX('Tabelle 1_1'!G$24:G$41,MATCH(A23,'Tabelle 1_1'!A$24:A$41,0)),H23)</f>
        <v>3826</v>
      </c>
      <c r="D23" s="96">
        <f>IF('Tabelle 1_1'!$B$7&gt;0,SMALL('Tabelle 1_1'!B$24:B$41,ROWS('Tabelle 1_1'!B$24:B28)),I23)</f>
        <v>23478</v>
      </c>
      <c r="F23" s="114" t="s">
        <v>126</v>
      </c>
      <c r="G23" s="114">
        <v>50000</v>
      </c>
      <c r="H23" s="114">
        <v>25000</v>
      </c>
      <c r="I23" s="96">
        <f t="shared" si="1"/>
        <v>75000</v>
      </c>
    </row>
    <row r="24" spans="1:9">
      <c r="A24" s="64" t="str">
        <f>IF('Tabelle 1_1'!$B$7&gt;0,INDEX('Tabelle 1_1'!A$24:A$41,MATCH(D24,'Tabelle 1_1'!B$24:B$41,0)),F24)</f>
        <v>Husum, Stadt</v>
      </c>
      <c r="B24" s="96">
        <f>IF('Tabelle 1_1'!$B$7&gt;0,INDEX('Tabelle 1_1'!B$24:B$41-'Tabelle 1_1'!G$24:G$41,MATCH(A24,'Tabelle 1_1'!A$24:A$41,0)),G24)</f>
        <v>20932</v>
      </c>
      <c r="C24" s="64">
        <f>IF('Tabelle 1_1'!$B$7&gt;0,INDEX('Tabelle 1_1'!G$24:G$41,MATCH(A24,'Tabelle 1_1'!A$24:A$41,0)),H24)</f>
        <v>2882</v>
      </c>
      <c r="D24" s="96">
        <f>IF('Tabelle 1_1'!$B$7&gt;0,SMALL('Tabelle 1_1'!B$24:B$41,ROWS('Tabelle 1_1'!B$24:B29)),I24)</f>
        <v>23814</v>
      </c>
      <c r="F24" s="114" t="s">
        <v>126</v>
      </c>
      <c r="G24" s="114">
        <v>50000</v>
      </c>
      <c r="H24" s="114">
        <v>25000</v>
      </c>
      <c r="I24" s="96">
        <f t="shared" si="1"/>
        <v>75000</v>
      </c>
    </row>
    <row r="25" spans="1:9">
      <c r="A25" s="64" t="str">
        <f>IF('Tabelle 1_1'!$B$7&gt;0,INDEX('Tabelle 1_1'!A$24:A$41,MATCH(D25,'Tabelle 1_1'!B$24:B$41,0)),F25)</f>
        <v>Bad Oldesloe, Stadt</v>
      </c>
      <c r="B25" s="96">
        <f>IF('Tabelle 1_1'!$B$7&gt;0,INDEX('Tabelle 1_1'!B$24:B$41-'Tabelle 1_1'!G$24:G$41,MATCH(A25,'Tabelle 1_1'!A$24:A$41,0)),G25)</f>
        <v>21587</v>
      </c>
      <c r="C25" s="64">
        <f>IF('Tabelle 1_1'!$B$7&gt;0,INDEX('Tabelle 1_1'!G$24:G$41,MATCH(A25,'Tabelle 1_1'!A$24:A$41,0)),H25)</f>
        <v>3517</v>
      </c>
      <c r="D25" s="96">
        <f>IF('Tabelle 1_1'!$B$7&gt;0,SMALL('Tabelle 1_1'!B$24:B$41,ROWS('Tabelle 1_1'!B$24:B30)),I25)</f>
        <v>25104</v>
      </c>
      <c r="F25" s="114" t="s">
        <v>126</v>
      </c>
      <c r="G25" s="114">
        <v>50000</v>
      </c>
      <c r="H25" s="114">
        <v>25000</v>
      </c>
      <c r="I25" s="96">
        <f t="shared" si="1"/>
        <v>75000</v>
      </c>
    </row>
    <row r="26" spans="1:9">
      <c r="A26" s="64" t="str">
        <f>IF('Tabelle 1_1'!$B$7&gt;0,INDEX('Tabelle 1_1'!A$24:A$41,MATCH(D26,'Tabelle 1_1'!B$24:B$41,0)),F26)</f>
        <v>Schleswig, Stadt</v>
      </c>
      <c r="B26" s="96">
        <f>IF('Tabelle 1_1'!$B$7&gt;0,INDEX('Tabelle 1_1'!B$24:B$41-'Tabelle 1_1'!G$24:G$41,MATCH(A26,'Tabelle 1_1'!A$24:A$41,0)),G26)</f>
        <v>22402</v>
      </c>
      <c r="C26" s="64">
        <f>IF('Tabelle 1_1'!$B$7&gt;0,INDEX('Tabelle 1_1'!G$24:G$41,MATCH(A26,'Tabelle 1_1'!A$24:A$41,0)),H26)</f>
        <v>3502</v>
      </c>
      <c r="D26" s="96">
        <f>IF('Tabelle 1_1'!$B$7&gt;0,SMALL('Tabelle 1_1'!B$24:B$41,ROWS('Tabelle 1_1'!B$24:B31)),I26)</f>
        <v>25904</v>
      </c>
      <c r="F26" s="114" t="s">
        <v>126</v>
      </c>
      <c r="G26" s="114">
        <v>50000</v>
      </c>
      <c r="H26" s="114">
        <v>25000</v>
      </c>
      <c r="I26" s="96">
        <f t="shared" si="1"/>
        <v>75000</v>
      </c>
    </row>
    <row r="27" spans="1:9">
      <c r="A27" s="64" t="str">
        <f>IF('Tabelle 1_1'!$B$7&gt;0,INDEX('Tabelle 1_1'!A$24:A$41,MATCH(D27,'Tabelle 1_1'!B$24:B$41,0)),F27)</f>
        <v>Henstedt-Ulzburg</v>
      </c>
      <c r="B27" s="96">
        <f>IF('Tabelle 1_1'!$B$7&gt;0,INDEX('Tabelle 1_1'!B$24:B$41-'Tabelle 1_1'!G$24:G$41,MATCH(A27,'Tabelle 1_1'!A$24:A$41,0)),G27)</f>
        <v>26005</v>
      </c>
      <c r="C27" s="64">
        <f>IF('Tabelle 1_1'!$B$7&gt;0,INDEX('Tabelle 1_1'!G$24:G$41,MATCH(A27,'Tabelle 1_1'!A$24:A$41,0)),H27)</f>
        <v>2370</v>
      </c>
      <c r="D27" s="96">
        <f>IF('Tabelle 1_1'!$B$7&gt;0,SMALL('Tabelle 1_1'!B$24:B$41,ROWS('Tabelle 1_1'!B$24:B32)),I27)</f>
        <v>28375</v>
      </c>
      <c r="F27" s="114" t="s">
        <v>126</v>
      </c>
      <c r="G27" s="114">
        <v>50000</v>
      </c>
      <c r="H27" s="114">
        <v>25000</v>
      </c>
      <c r="I27" s="96">
        <f t="shared" si="1"/>
        <v>75000</v>
      </c>
    </row>
    <row r="28" spans="1:9">
      <c r="A28" s="64" t="str">
        <f>IF('Tabelle 1_1'!$B$7&gt;0,INDEX('Tabelle 1_1'!A$24:A$41,MATCH(D28,'Tabelle 1_1'!B$24:B$41,0)),F28)</f>
        <v>Reinbek, Stadt</v>
      </c>
      <c r="B28" s="96">
        <f>IF('Tabelle 1_1'!$B$7&gt;0,INDEX('Tabelle 1_1'!B$24:B$41-'Tabelle 1_1'!G$24:G$41,MATCH(A28,'Tabelle 1_1'!A$24:A$41,0)),G28)</f>
        <v>25080</v>
      </c>
      <c r="C28" s="64">
        <f>IF('Tabelle 1_1'!$B$7&gt;0,INDEX('Tabelle 1_1'!G$24:G$41,MATCH(A28,'Tabelle 1_1'!A$24:A$41,0)),H28)</f>
        <v>3499</v>
      </c>
      <c r="D28" s="96">
        <f>IF('Tabelle 1_1'!$B$7&gt;0,SMALL('Tabelle 1_1'!B$24:B$41,ROWS('Tabelle 1_1'!B$24:B33)),I28)</f>
        <v>28579</v>
      </c>
      <c r="F28" s="114" t="s">
        <v>126</v>
      </c>
      <c r="G28" s="114">
        <v>50000</v>
      </c>
      <c r="H28" s="114">
        <v>25000</v>
      </c>
      <c r="I28" s="96">
        <f t="shared" si="1"/>
        <v>75000</v>
      </c>
    </row>
    <row r="29" spans="1:9">
      <c r="A29" s="64" t="str">
        <f>IF('Tabelle 1_1'!$B$7&gt;0,INDEX('Tabelle 1_1'!A$24:A$41,MATCH(D29,'Tabelle 1_1'!B$24:B$41,0)),F29)</f>
        <v>Rendsburg, Stadt</v>
      </c>
      <c r="B29" s="96">
        <f>IF('Tabelle 1_1'!$B$7&gt;0,INDEX('Tabelle 1_1'!B$24:B$41-'Tabelle 1_1'!G$24:G$41,MATCH(A29,'Tabelle 1_1'!A$24:A$41,0)),G29)</f>
        <v>23681</v>
      </c>
      <c r="C29" s="64">
        <f>IF('Tabelle 1_1'!$B$7&gt;0,INDEX('Tabelle 1_1'!G$24:G$41,MATCH(A29,'Tabelle 1_1'!A$24:A$41,0)),H29)</f>
        <v>6864</v>
      </c>
      <c r="D29" s="96">
        <f>IF('Tabelle 1_1'!$B$7&gt;0,SMALL('Tabelle 1_1'!B$24:B$41,ROWS('Tabelle 1_1'!B$24:B34)),I29)</f>
        <v>30545</v>
      </c>
      <c r="F29" s="114" t="s">
        <v>126</v>
      </c>
      <c r="G29" s="114">
        <v>50000</v>
      </c>
      <c r="H29" s="114">
        <v>25000</v>
      </c>
      <c r="I29" s="96">
        <f t="shared" si="1"/>
        <v>75000</v>
      </c>
    </row>
    <row r="30" spans="1:9">
      <c r="A30" s="64" t="str">
        <f>IF('Tabelle 1_1'!$B$7&gt;0,INDEX('Tabelle 1_1'!A$24:A$41,MATCH(D30,'Tabelle 1_1'!B$24:B$41,0)),F30)</f>
        <v>Itzehoe, Stadt</v>
      </c>
      <c r="B30" s="96">
        <f>IF('Tabelle 1_1'!$B$7&gt;0,INDEX('Tabelle 1_1'!B$24:B$41-'Tabelle 1_1'!G$24:G$41,MATCH(A30,'Tabelle 1_1'!A$24:A$41,0)),G30)</f>
        <v>27321</v>
      </c>
      <c r="C30" s="64">
        <f>IF('Tabelle 1_1'!$B$7&gt;0,INDEX('Tabelle 1_1'!G$24:G$41,MATCH(A30,'Tabelle 1_1'!A$24:A$41,0)),H30)</f>
        <v>4998</v>
      </c>
      <c r="D30" s="96">
        <f>IF('Tabelle 1_1'!$B$7&gt;0,SMALL('Tabelle 1_1'!B$24:B$41,ROWS('Tabelle 1_1'!B$24:B35)),I30)</f>
        <v>32319</v>
      </c>
      <c r="F30" s="114" t="s">
        <v>126</v>
      </c>
      <c r="G30" s="114">
        <v>50000</v>
      </c>
      <c r="H30" s="114">
        <v>25000</v>
      </c>
      <c r="I30" s="96">
        <f t="shared" si="1"/>
        <v>75000</v>
      </c>
    </row>
    <row r="31" spans="1:9">
      <c r="A31" s="64" t="str">
        <f>IF('Tabelle 1_1'!$B$7&gt;0,INDEX('Tabelle 1_1'!A$24:A$41,MATCH(D31,'Tabelle 1_1'!B$24:B$41,0)),F31)</f>
        <v>Geesthacht, Stadt</v>
      </c>
      <c r="B31" s="96">
        <f>IF('Tabelle 1_1'!$B$7&gt;0,INDEX('Tabelle 1_1'!B$24:B$41-'Tabelle 1_1'!G$24:G$41,MATCH(A31,'Tabelle 1_1'!A$24:A$41,0)),G31)</f>
        <v>26523</v>
      </c>
      <c r="C31" s="64">
        <f>IF('Tabelle 1_1'!$B$7&gt;0,INDEX('Tabelle 1_1'!G$24:G$41,MATCH(A31,'Tabelle 1_1'!A$24:A$41,0)),H31)</f>
        <v>6240</v>
      </c>
      <c r="D31" s="96">
        <f>IF('Tabelle 1_1'!$B$7&gt;0,SMALL('Tabelle 1_1'!B$24:B$41,ROWS('Tabelle 1_1'!B$24:B36)),I31)</f>
        <v>32763</v>
      </c>
      <c r="F31" s="114" t="s">
        <v>126</v>
      </c>
      <c r="G31" s="114">
        <v>50000</v>
      </c>
      <c r="H31" s="114">
        <v>25000</v>
      </c>
      <c r="I31" s="96">
        <f t="shared" si="1"/>
        <v>75000</v>
      </c>
    </row>
    <row r="32" spans="1:9">
      <c r="A32" s="64" t="str">
        <f>IF('Tabelle 1_1'!$B$7&gt;0,INDEX('Tabelle 1_1'!A$24:A$41,MATCH(D32,'Tabelle 1_1'!B$24:B$41,0)),F32)</f>
        <v>Ahrensburg, Stadt</v>
      </c>
      <c r="B32" s="96">
        <f>IF('Tabelle 1_1'!$B$7&gt;0,INDEX('Tabelle 1_1'!B$24:B$41-'Tabelle 1_1'!G$24:G$41,MATCH(A32,'Tabelle 1_1'!A$24:A$41,0)),G32)</f>
        <v>30843</v>
      </c>
      <c r="C32" s="64">
        <f>IF('Tabelle 1_1'!$B$7&gt;0,INDEX('Tabelle 1_1'!G$24:G$41,MATCH(A32,'Tabelle 1_1'!A$24:A$41,0)),H32)</f>
        <v>3758</v>
      </c>
      <c r="D32" s="96">
        <f>IF('Tabelle 1_1'!$B$7&gt;0,SMALL('Tabelle 1_1'!B$24:B$41,ROWS('Tabelle 1_1'!B$24:B37)),I32)</f>
        <v>34601</v>
      </c>
      <c r="F32" s="114" t="s">
        <v>126</v>
      </c>
      <c r="G32" s="114">
        <v>50000</v>
      </c>
      <c r="H32" s="114">
        <v>25000</v>
      </c>
      <c r="I32" s="96">
        <f t="shared" si="1"/>
        <v>75000</v>
      </c>
    </row>
    <row r="33" spans="1:10">
      <c r="A33" s="64" t="str">
        <f>IF('Tabelle 1_1'!$B$7&gt;0,INDEX('Tabelle 1_1'!A$24:A$41,MATCH(D33,'Tabelle 1_1'!B$24:B$41,0)),F33)</f>
        <v>Wedel, Stadt</v>
      </c>
      <c r="B33" s="96">
        <f>IF('Tabelle 1_1'!$B$7&gt;0,INDEX('Tabelle 1_1'!B$24:B$41-'Tabelle 1_1'!G$24:G$41,MATCH(A33,'Tabelle 1_1'!A$24:A$41,0)),G33)</f>
        <v>28893</v>
      </c>
      <c r="C33" s="64">
        <f>IF('Tabelle 1_1'!$B$7&gt;0,INDEX('Tabelle 1_1'!G$24:G$41,MATCH(A33,'Tabelle 1_1'!A$24:A$41,0)),H33)</f>
        <v>5724</v>
      </c>
      <c r="D33" s="96">
        <f>IF('Tabelle 1_1'!$B$7&gt;0,SMALL('Tabelle 1_1'!B$24:B$41,ROWS('Tabelle 1_1'!B$24:B38)),I33)</f>
        <v>34617</v>
      </c>
      <c r="F33" s="114" t="s">
        <v>126</v>
      </c>
      <c r="G33" s="114">
        <v>50000</v>
      </c>
      <c r="H33" s="114">
        <v>25000</v>
      </c>
      <c r="I33" s="96">
        <f t="shared" si="1"/>
        <v>75000</v>
      </c>
    </row>
    <row r="34" spans="1:10">
      <c r="A34" s="64" t="str">
        <f>IF('Tabelle 1_1'!$B$7&gt;0,INDEX('Tabelle 1_1'!A$24:A$41,MATCH(D34,'Tabelle 1_1'!B$24:B$41,0)),F34)</f>
        <v>Pinneberg, Stadt</v>
      </c>
      <c r="B34" s="96">
        <f>IF('Tabelle 1_1'!$B$7&gt;0,INDEX('Tabelle 1_1'!B$24:B$41-'Tabelle 1_1'!G$24:G$41,MATCH(A34,'Tabelle 1_1'!A$24:A$41,0)),G34)</f>
        <v>35672</v>
      </c>
      <c r="C34" s="64">
        <f>IF('Tabelle 1_1'!$B$7&gt;0,INDEX('Tabelle 1_1'!G$24:G$41,MATCH(A34,'Tabelle 1_1'!A$24:A$41,0)),H34)</f>
        <v>9084</v>
      </c>
      <c r="D34" s="96">
        <f>IF('Tabelle 1_1'!$B$7&gt;0,SMALL('Tabelle 1_1'!B$24:B$41,ROWS('Tabelle 1_1'!B$24:B39)),I34)</f>
        <v>44756</v>
      </c>
      <c r="F34" s="114" t="s">
        <v>126</v>
      </c>
      <c r="G34" s="114">
        <v>50000</v>
      </c>
      <c r="H34" s="114">
        <v>25000</v>
      </c>
      <c r="I34" s="96">
        <f t="shared" si="1"/>
        <v>75000</v>
      </c>
    </row>
    <row r="35" spans="1:10">
      <c r="A35" s="64" t="str">
        <f>IF('Tabelle 1_1'!$B$7&gt;0,INDEX('Tabelle 1_1'!A$24:A$41,MATCH(D35,'Tabelle 1_1'!B$24:B$41,0)),F35)</f>
        <v>Elmshorn, Stadt</v>
      </c>
      <c r="B35" s="96">
        <f>IF('Tabelle 1_1'!$B$7&gt;0,INDEX('Tabelle 1_1'!B$24:B$41-'Tabelle 1_1'!G$24:G$41,MATCH(A35,'Tabelle 1_1'!A$24:A$41,0)),G35)</f>
        <v>41471</v>
      </c>
      <c r="C35" s="64">
        <f>IF('Tabelle 1_1'!$B$7&gt;0,INDEX('Tabelle 1_1'!G$24:G$41,MATCH(A35,'Tabelle 1_1'!A$24:A$41,0)),H35)</f>
        <v>9257</v>
      </c>
      <c r="D35" s="96">
        <f>IF('Tabelle 1_1'!$B$7&gt;0,SMALL('Tabelle 1_1'!B$24:B$41,ROWS('Tabelle 1_1'!B$24:B40)),I35)</f>
        <v>50728</v>
      </c>
      <c r="F35" s="114" t="s">
        <v>126</v>
      </c>
      <c r="G35" s="114">
        <v>50000</v>
      </c>
      <c r="H35" s="114">
        <v>25000</v>
      </c>
      <c r="I35" s="96">
        <f t="shared" si="1"/>
        <v>75000</v>
      </c>
    </row>
    <row r="36" spans="1:10">
      <c r="A36" s="64" t="str">
        <f>IF('Tabelle 1_1'!$B$7&gt;0,INDEX('Tabelle 1_1'!A$24:A$41,MATCH(D36,'Tabelle 1_1'!B$24:B$41,0)),F36)</f>
        <v>Norderstedt, Stadt</v>
      </c>
      <c r="B36" s="96">
        <f>IF('Tabelle 1_1'!$B$7&gt;0,INDEX('Tabelle 1_1'!B$24:B$41-'Tabelle 1_1'!G$24:G$41,MATCH(A36,'Tabelle 1_1'!A$24:A$41,0)),G36)</f>
        <v>70991</v>
      </c>
      <c r="C36" s="64">
        <f>IF('Tabelle 1_1'!$B$7&gt;0,INDEX('Tabelle 1_1'!G$24:G$41,MATCH(A36,'Tabelle 1_1'!A$24:A$41,0)),H36)</f>
        <v>11728</v>
      </c>
      <c r="D36" s="96">
        <f>IF('Tabelle 1_1'!$B$7&gt;0,SMALL('Tabelle 1_1'!B$24:B$41,ROWS('Tabelle 1_1'!B$24:B41)),I36)</f>
        <v>82719</v>
      </c>
      <c r="F36" s="114" t="s">
        <v>126</v>
      </c>
      <c r="G36" s="114">
        <v>50000</v>
      </c>
      <c r="H36" s="114">
        <v>25000</v>
      </c>
      <c r="I36" s="96">
        <f t="shared" si="1"/>
        <v>75000</v>
      </c>
    </row>
    <row r="37" spans="1:10" s="96" customFormat="1">
      <c r="A37" s="64"/>
      <c r="C37" s="64"/>
      <c r="F37" s="64"/>
      <c r="G37" s="64"/>
      <c r="H37" s="64"/>
    </row>
    <row r="38" spans="1:10" s="96" customFormat="1">
      <c r="A38" s="64" t="s">
        <v>121</v>
      </c>
      <c r="C38" s="64"/>
      <c r="F38" s="64" t="s">
        <v>121</v>
      </c>
      <c r="G38" s="64"/>
      <c r="H38" s="64"/>
      <c r="I38" s="64"/>
      <c r="J38" s="64"/>
    </row>
    <row r="39" spans="1:10">
      <c r="A39" t="s">
        <v>85</v>
      </c>
      <c r="B39" t="s">
        <v>69</v>
      </c>
      <c r="F39" s="96" t="s">
        <v>85</v>
      </c>
      <c r="G39" s="96" t="s">
        <v>69</v>
      </c>
    </row>
    <row r="40" spans="1:10">
      <c r="A40" s="96">
        <f>IF('Tabelle 1_1'!$B$7&gt;0,'Tabelle 1_1'!I12,F40)</f>
        <v>94.983488236715132</v>
      </c>
      <c r="B40" s="96">
        <f>IF('Tabelle 1_1'!$B$7&gt;0,'Tabelle 1_1'!I$43,G40)</f>
        <v>187.65089475832349</v>
      </c>
      <c r="F40" s="114">
        <v>400</v>
      </c>
      <c r="G40" s="114">
        <v>183</v>
      </c>
    </row>
    <row r="41" spans="1:10">
      <c r="A41" s="96">
        <f>IF('Tabelle 1_1'!$B$7&gt;0,'Tabelle 1_1'!I13,F41)</f>
        <v>162.17358434341085</v>
      </c>
      <c r="B41" s="96">
        <f>IF('Tabelle 1_1'!$B$7&gt;0,'Tabelle 1_1'!I$43,G41)</f>
        <v>187.65089475832349</v>
      </c>
      <c r="F41" s="114">
        <v>400</v>
      </c>
      <c r="G41" s="114">
        <v>183</v>
      </c>
    </row>
    <row r="42" spans="1:10">
      <c r="A42" s="96">
        <f>IF('Tabelle 1_1'!$B$7&gt;0,'Tabelle 1_1'!I14,F42)</f>
        <v>81.594702527903593</v>
      </c>
      <c r="B42" s="96">
        <f>IF('Tabelle 1_1'!$B$7&gt;0,'Tabelle 1_1'!I$43,G42)</f>
        <v>187.65089475832349</v>
      </c>
      <c r="F42" s="114">
        <v>400</v>
      </c>
      <c r="G42" s="114">
        <v>183</v>
      </c>
    </row>
    <row r="43" spans="1:10">
      <c r="A43" s="96">
        <f>IF('Tabelle 1_1'!$B$7&gt;0,'Tabelle 1_1'!I15,F43)</f>
        <v>146.64187581097346</v>
      </c>
      <c r="B43" s="96">
        <f>IF('Tabelle 1_1'!$B$7&gt;0,'Tabelle 1_1'!I$43,G43)</f>
        <v>187.65089475832349</v>
      </c>
      <c r="F43" s="114">
        <v>400</v>
      </c>
      <c r="G43" s="114">
        <v>183</v>
      </c>
    </row>
    <row r="44" spans="1:10">
      <c r="A44" s="96">
        <f>IF('Tabelle 1_1'!$B$7&gt;0,'Tabelle 1_1'!I16,F44)</f>
        <v>487.79240485736869</v>
      </c>
      <c r="B44" s="96">
        <f>IF('Tabelle 1_1'!$B$7&gt;0,'Tabelle 1_1'!I$43,G44)</f>
        <v>187.65089475832349</v>
      </c>
      <c r="F44" s="114">
        <v>400</v>
      </c>
      <c r="G44" s="114">
        <v>183</v>
      </c>
    </row>
    <row r="45" spans="1:10">
      <c r="A45" s="96">
        <f>IF('Tabelle 1_1'!$B$7&gt;0,'Tabelle 1_1'!I17,F45)</f>
        <v>121.23918630463619</v>
      </c>
      <c r="B45" s="96">
        <f>IF('Tabelle 1_1'!$B$7&gt;0,'Tabelle 1_1'!I$43,G45)</f>
        <v>187.65089475832349</v>
      </c>
      <c r="F45" s="114">
        <v>400</v>
      </c>
      <c r="G45" s="114">
        <v>183</v>
      </c>
    </row>
    <row r="46" spans="1:10">
      <c r="A46" s="96">
        <f>IF('Tabelle 1_1'!$B$7&gt;0,'Tabelle 1_1'!I18,F46)</f>
        <v>127.80411707054951</v>
      </c>
      <c r="B46" s="96">
        <f>IF('Tabelle 1_1'!$B$7&gt;0,'Tabelle 1_1'!I$43,G46)</f>
        <v>187.65089475832349</v>
      </c>
      <c r="F46" s="114">
        <v>400</v>
      </c>
      <c r="G46" s="114">
        <v>183</v>
      </c>
    </row>
    <row r="47" spans="1:10">
      <c r="A47" s="96">
        <f>IF('Tabelle 1_1'!$B$7&gt;0,'Tabelle 1_1'!I19,F47)</f>
        <v>99.641441202006064</v>
      </c>
      <c r="B47" s="96">
        <f>IF('Tabelle 1_1'!$B$7&gt;0,'Tabelle 1_1'!I$43,G47)</f>
        <v>187.65089475832349</v>
      </c>
      <c r="F47" s="114">
        <v>400</v>
      </c>
      <c r="G47" s="114">
        <v>183</v>
      </c>
    </row>
    <row r="48" spans="1:10">
      <c r="A48" s="96">
        <f>IF('Tabelle 1_1'!$B$7&gt;0,'Tabelle 1_1'!I20,F48)</f>
        <v>213.59777897938972</v>
      </c>
      <c r="B48" s="96">
        <f>IF('Tabelle 1_1'!$B$7&gt;0,'Tabelle 1_1'!I$43,G48)</f>
        <v>187.65089475832349</v>
      </c>
      <c r="F48" s="114">
        <v>400</v>
      </c>
      <c r="G48" s="114">
        <v>183</v>
      </c>
    </row>
    <row r="49" spans="1:7">
      <c r="A49" s="96">
        <f>IF('Tabelle 1_1'!$B$7&gt;0,'Tabelle 1_1'!I21,F49)</f>
        <v>126.05133278359853</v>
      </c>
      <c r="B49" s="96">
        <f>IF('Tabelle 1_1'!$B$7&gt;0,'Tabelle 1_1'!I$43,G49)</f>
        <v>187.65089475832349</v>
      </c>
      <c r="F49" s="114">
        <v>400</v>
      </c>
      <c r="G49" s="114">
        <v>183</v>
      </c>
    </row>
    <row r="50" spans="1:7">
      <c r="A50" s="96">
        <f>IF('Tabelle 1_1'!$B$7&gt;0,'Tabelle 1_1'!I22,F50)</f>
        <v>324.0179046050136</v>
      </c>
      <c r="B50" s="96">
        <f>IF('Tabelle 1_1'!$B$7&gt;0,'Tabelle 1_1'!I$43,G50)</f>
        <v>187.65089475832349</v>
      </c>
      <c r="F50" s="114">
        <v>400</v>
      </c>
      <c r="G50" s="114">
        <v>183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view="pageLayout"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7" width="7.5703125" style="47" customWidth="1"/>
    <col min="8" max="8" width="8.42578125" style="47" customWidth="1"/>
    <col min="9" max="9" width="8.42578125" style="55" customWidth="1"/>
    <col min="10" max="10" width="8.42578125" style="47" customWidth="1"/>
    <col min="11" max="11" width="11.85546875" style="64" customWidth="1"/>
    <col min="12" max="12" width="67.7109375" style="64" customWidth="1"/>
    <col min="13" max="14" width="11.85546875" style="64" customWidth="1"/>
    <col min="15" max="15" width="67.7109375" style="64" customWidth="1"/>
    <col min="16" max="16" width="11.85546875" style="64" customWidth="1"/>
    <col min="17" max="16384" width="10.28515625" style="47"/>
  </cols>
  <sheetData>
    <row r="1" spans="1:16" ht="13.35" customHeight="1">
      <c r="A1" s="184" t="s">
        <v>159</v>
      </c>
      <c r="B1" s="184"/>
      <c r="C1" s="184"/>
      <c r="D1" s="184"/>
      <c r="E1" s="184"/>
      <c r="F1" s="184"/>
      <c r="G1" s="184"/>
      <c r="H1" s="184"/>
      <c r="I1" s="184"/>
      <c r="J1" s="161"/>
      <c r="K1" s="170" t="s">
        <v>160</v>
      </c>
      <c r="L1" s="170"/>
      <c r="M1" s="170"/>
      <c r="N1" s="170" t="s">
        <v>161</v>
      </c>
      <c r="O1" s="170"/>
      <c r="P1" s="170"/>
    </row>
    <row r="2" spans="1:16" ht="13.35" customHeight="1"/>
    <row r="3" spans="1:16" s="41" customFormat="1" ht="13.9" customHeight="1">
      <c r="A3" s="172" t="s">
        <v>140</v>
      </c>
      <c r="B3" s="175" t="s">
        <v>78</v>
      </c>
      <c r="C3" s="185"/>
      <c r="D3" s="185"/>
      <c r="E3" s="185"/>
      <c r="F3" s="185"/>
      <c r="G3" s="185"/>
      <c r="H3" s="175" t="s">
        <v>92</v>
      </c>
      <c r="I3" s="177" t="s">
        <v>112</v>
      </c>
      <c r="J3" s="175" t="s">
        <v>113</v>
      </c>
      <c r="K3" s="93"/>
      <c r="L3" s="93"/>
      <c r="M3" s="93"/>
      <c r="N3" s="93"/>
      <c r="O3" s="93"/>
      <c r="P3" s="93"/>
    </row>
    <row r="4" spans="1:16" s="41" customFormat="1">
      <c r="A4" s="173"/>
      <c r="B4" s="186"/>
      <c r="C4" s="187"/>
      <c r="D4" s="187"/>
      <c r="E4" s="187"/>
      <c r="F4" s="187"/>
      <c r="G4" s="187"/>
      <c r="H4" s="188"/>
      <c r="I4" s="189"/>
      <c r="J4" s="188"/>
      <c r="K4" s="115"/>
      <c r="L4" s="115"/>
      <c r="M4" s="115"/>
      <c r="N4" s="115"/>
      <c r="O4" s="115"/>
      <c r="P4" s="115"/>
    </row>
    <row r="5" spans="1:16" s="41" customFormat="1" ht="24" customHeight="1">
      <c r="A5" s="173"/>
      <c r="B5" s="57" t="s">
        <v>79</v>
      </c>
      <c r="C5" s="40" t="s">
        <v>80</v>
      </c>
      <c r="D5" s="40" t="s">
        <v>81</v>
      </c>
      <c r="E5" s="40" t="s">
        <v>82</v>
      </c>
      <c r="F5" s="40" t="s">
        <v>83</v>
      </c>
      <c r="G5" s="40" t="s">
        <v>84</v>
      </c>
      <c r="H5" s="186"/>
      <c r="I5" s="189"/>
      <c r="J5" s="188"/>
      <c r="K5" s="93"/>
      <c r="L5" s="93"/>
      <c r="M5" s="93"/>
      <c r="N5" s="93"/>
      <c r="O5" s="93"/>
      <c r="P5" s="93"/>
    </row>
    <row r="6" spans="1:16" s="41" customFormat="1" ht="13.9" customHeight="1">
      <c r="A6" s="174"/>
      <c r="B6" s="32" t="s">
        <v>73</v>
      </c>
      <c r="C6" s="57" t="s">
        <v>73</v>
      </c>
      <c r="D6" s="57" t="s">
        <v>73</v>
      </c>
      <c r="E6" s="57" t="s">
        <v>73</v>
      </c>
      <c r="F6" s="57" t="s">
        <v>73</v>
      </c>
      <c r="G6" s="57" t="s">
        <v>73</v>
      </c>
      <c r="H6" s="32" t="s">
        <v>93</v>
      </c>
      <c r="I6" s="190"/>
      <c r="J6" s="186"/>
      <c r="K6" s="116"/>
      <c r="L6" s="116"/>
      <c r="M6" s="116"/>
      <c r="N6" s="116"/>
      <c r="O6" s="116"/>
      <c r="P6" s="116"/>
    </row>
    <row r="7" spans="1:16" ht="7.15" customHeight="1">
      <c r="A7" s="58"/>
      <c r="B7" s="63"/>
      <c r="C7" s="63"/>
      <c r="D7" s="63"/>
      <c r="E7" s="63"/>
      <c r="F7" s="63"/>
      <c r="G7" s="63"/>
      <c r="H7" s="63"/>
      <c r="I7" s="66"/>
      <c r="J7" s="67"/>
      <c r="K7" s="117"/>
      <c r="L7" s="117"/>
      <c r="M7" s="117"/>
      <c r="N7" s="117"/>
      <c r="O7" s="117"/>
      <c r="P7" s="117"/>
    </row>
    <row r="8" spans="1:16" ht="14.25" customHeight="1">
      <c r="A8" s="38" t="s">
        <v>88</v>
      </c>
      <c r="B8" s="82">
        <v>16.095265844367464</v>
      </c>
      <c r="C8" s="82">
        <v>10.789169823130132</v>
      </c>
      <c r="D8" s="82">
        <v>9.0722695242103448</v>
      </c>
      <c r="E8" s="82">
        <v>24.332286574508725</v>
      </c>
      <c r="F8" s="82">
        <v>19.605684871637152</v>
      </c>
      <c r="G8" s="82">
        <v>20.10532336214618</v>
      </c>
      <c r="H8" s="82">
        <v>42.485161923877975</v>
      </c>
      <c r="I8" s="91">
        <v>29.52414275717285</v>
      </c>
      <c r="J8" s="134">
        <v>32.594471658502449</v>
      </c>
      <c r="K8" s="117"/>
      <c r="L8" s="117"/>
      <c r="M8" s="117"/>
      <c r="N8" s="117"/>
      <c r="O8" s="117"/>
      <c r="P8" s="117"/>
    </row>
    <row r="9" spans="1:16">
      <c r="A9" s="38" t="s">
        <v>89</v>
      </c>
      <c r="B9" s="82">
        <v>14.952606349423201</v>
      </c>
      <c r="C9" s="82">
        <v>10.444684638349679</v>
      </c>
      <c r="D9" s="82">
        <v>9.4992224950074942</v>
      </c>
      <c r="E9" s="82">
        <v>26.590670743712657</v>
      </c>
      <c r="F9" s="82">
        <v>19.439633869483632</v>
      </c>
      <c r="G9" s="82">
        <v>19.073181904023336</v>
      </c>
      <c r="H9" s="82">
        <v>42.356416726603527</v>
      </c>
      <c r="I9" s="91">
        <v>26.479694044800585</v>
      </c>
      <c r="J9" s="134">
        <v>29.809280389854244</v>
      </c>
      <c r="K9" s="117"/>
      <c r="L9" s="117"/>
      <c r="M9" s="117"/>
      <c r="N9" s="117"/>
      <c r="O9" s="117"/>
      <c r="P9" s="117"/>
    </row>
    <row r="10" spans="1:16">
      <c r="A10" s="38" t="s">
        <v>90</v>
      </c>
      <c r="B10" s="82">
        <v>15.206077317799163</v>
      </c>
      <c r="C10" s="82">
        <v>7.8933912821168351</v>
      </c>
      <c r="D10" s="82">
        <v>7.0259856467193806</v>
      </c>
      <c r="E10" s="82">
        <v>24.5767973557824</v>
      </c>
      <c r="F10" s="82">
        <v>21.875513595442012</v>
      </c>
      <c r="G10" s="82">
        <v>23.42223480214021</v>
      </c>
      <c r="H10" s="82">
        <v>45.375431420171289</v>
      </c>
      <c r="I10" s="91">
        <v>28.683544303797468</v>
      </c>
      <c r="J10" s="134">
        <v>39.359416954353662</v>
      </c>
      <c r="K10" s="117"/>
      <c r="L10" s="117"/>
      <c r="M10" s="117"/>
      <c r="N10" s="117"/>
      <c r="O10" s="117"/>
      <c r="P10" s="117"/>
    </row>
    <row r="11" spans="1:16">
      <c r="A11" s="38" t="s">
        <v>91</v>
      </c>
      <c r="B11" s="82">
        <v>16.536758745401258</v>
      </c>
      <c r="C11" s="82">
        <v>7.8169233647190879</v>
      </c>
      <c r="D11" s="82">
        <v>6.2006609715033978</v>
      </c>
      <c r="E11" s="82">
        <v>24.534513936521794</v>
      </c>
      <c r="F11" s="82">
        <v>21.994138554592503</v>
      </c>
      <c r="G11" s="82">
        <v>22.917004427261954</v>
      </c>
      <c r="H11" s="82">
        <v>44.868248425515993</v>
      </c>
      <c r="I11" s="91">
        <v>31.800153531218012</v>
      </c>
      <c r="J11" s="134">
        <v>39.18457864210167</v>
      </c>
      <c r="K11" s="117"/>
      <c r="L11" s="117"/>
      <c r="M11" s="117"/>
      <c r="N11" s="117"/>
      <c r="O11" s="117"/>
      <c r="P11" s="117"/>
    </row>
    <row r="12" spans="1:16" s="61" customFormat="1" ht="7.15" customHeight="1">
      <c r="A12" s="38"/>
      <c r="B12" s="37"/>
      <c r="C12" s="37"/>
      <c r="D12" s="37"/>
      <c r="E12" s="37"/>
      <c r="F12" s="37"/>
      <c r="G12" s="37"/>
      <c r="H12" s="68"/>
      <c r="I12" s="71"/>
      <c r="J12" s="72"/>
      <c r="K12" s="117"/>
      <c r="L12" s="117"/>
      <c r="M12" s="117"/>
      <c r="N12" s="117"/>
      <c r="O12" s="117"/>
      <c r="P12" s="117"/>
    </row>
    <row r="13" spans="1:16">
      <c r="A13" s="38" t="s">
        <v>40</v>
      </c>
      <c r="B13" s="82">
        <v>15.821986981489536</v>
      </c>
      <c r="C13" s="82">
        <v>6.9368167309237547</v>
      </c>
      <c r="D13" s="82">
        <v>5.4543578100005163</v>
      </c>
      <c r="E13" s="82">
        <v>21.777623790111534</v>
      </c>
      <c r="F13" s="82">
        <v>24.275172683243277</v>
      </c>
      <c r="G13" s="82">
        <v>25.734042004231384</v>
      </c>
      <c r="H13" s="82">
        <v>46.76289134777705</v>
      </c>
      <c r="I13" s="91">
        <v>31.351534590210957</v>
      </c>
      <c r="J13" s="134">
        <v>45.514876528723043</v>
      </c>
      <c r="K13" s="117"/>
      <c r="L13" s="117"/>
      <c r="M13" s="117"/>
      <c r="N13" s="117"/>
      <c r="O13" s="117"/>
      <c r="P13" s="117"/>
    </row>
    <row r="14" spans="1:16">
      <c r="A14" s="38" t="s">
        <v>41</v>
      </c>
      <c r="B14" s="82">
        <v>17.72539983206077</v>
      </c>
      <c r="C14" s="82">
        <v>6.4705422874885272</v>
      </c>
      <c r="D14" s="82">
        <v>4.5543752074830595</v>
      </c>
      <c r="E14" s="82">
        <v>24.619207561170889</v>
      </c>
      <c r="F14" s="82">
        <v>23.699935558202657</v>
      </c>
      <c r="G14" s="82">
        <v>22.930539553594095</v>
      </c>
      <c r="H14" s="82">
        <v>45.375241656740023</v>
      </c>
      <c r="I14" s="91">
        <v>34.293467627368081</v>
      </c>
      <c r="J14" s="134">
        <v>39.956445177919747</v>
      </c>
      <c r="K14" s="117"/>
      <c r="L14" s="117"/>
      <c r="M14" s="117"/>
      <c r="N14" s="117"/>
      <c r="O14" s="117"/>
      <c r="P14" s="117"/>
    </row>
    <row r="15" spans="1:16">
      <c r="A15" s="38" t="s">
        <v>42</v>
      </c>
      <c r="B15" s="82">
        <v>15.703471033545677</v>
      </c>
      <c r="C15" s="82">
        <v>6.8203073991070955</v>
      </c>
      <c r="D15" s="82">
        <v>5.5185962930938137</v>
      </c>
      <c r="E15" s="82">
        <v>22.699653543677613</v>
      </c>
      <c r="F15" s="82">
        <v>24.248413300628798</v>
      </c>
      <c r="G15" s="82">
        <v>25.009558429947003</v>
      </c>
      <c r="H15" s="82">
        <v>46.511728928808814</v>
      </c>
      <c r="I15" s="91">
        <v>30.71906817459422</v>
      </c>
      <c r="J15" s="134">
        <v>43.595238339365729</v>
      </c>
      <c r="K15" s="117"/>
      <c r="L15" s="117"/>
      <c r="M15" s="117"/>
      <c r="N15" s="117"/>
      <c r="O15" s="117"/>
      <c r="P15" s="117"/>
    </row>
    <row r="16" spans="1:16">
      <c r="A16" s="38" t="s">
        <v>43</v>
      </c>
      <c r="B16" s="82">
        <v>14.446212213927303</v>
      </c>
      <c r="C16" s="82">
        <v>6.0183576061681556</v>
      </c>
      <c r="D16" s="82">
        <v>4.4082731611797819</v>
      </c>
      <c r="E16" s="82">
        <v>21.525884224697101</v>
      </c>
      <c r="F16" s="82">
        <v>25.305103414514747</v>
      </c>
      <c r="G16" s="82">
        <v>28.296169379512907</v>
      </c>
      <c r="H16" s="82">
        <v>48.73812018112838</v>
      </c>
      <c r="I16" s="91">
        <v>29.163763987971887</v>
      </c>
      <c r="J16" s="134">
        <v>50.971331822470702</v>
      </c>
      <c r="K16" s="117"/>
      <c r="L16" s="117"/>
      <c r="M16" s="117"/>
      <c r="N16" s="117"/>
      <c r="O16" s="117"/>
      <c r="P16" s="117"/>
    </row>
    <row r="17" spans="1:16">
      <c r="A17" s="38" t="s">
        <v>44</v>
      </c>
      <c r="B17" s="82">
        <v>17.433907992765835</v>
      </c>
      <c r="C17" s="82">
        <v>6.7119727916350334</v>
      </c>
      <c r="D17" s="82">
        <v>5.1669968952342149</v>
      </c>
      <c r="E17" s="82">
        <v>24.798622298761181</v>
      </c>
      <c r="F17" s="82">
        <v>23.468449283681771</v>
      </c>
      <c r="G17" s="82">
        <v>22.420050737921969</v>
      </c>
      <c r="H17" s="82">
        <v>45.10874395866896</v>
      </c>
      <c r="I17" s="91">
        <v>33.330327686252872</v>
      </c>
      <c r="J17" s="134">
        <v>38.531511557597035</v>
      </c>
      <c r="K17" s="117"/>
      <c r="L17" s="117"/>
      <c r="M17" s="117"/>
      <c r="N17" s="117"/>
      <c r="O17" s="117"/>
      <c r="P17" s="117"/>
    </row>
    <row r="18" spans="1:16">
      <c r="A18" s="38" t="s">
        <v>45</v>
      </c>
      <c r="B18" s="82">
        <v>16.17492578214204</v>
      </c>
      <c r="C18" s="82">
        <v>5.8536956687219304</v>
      </c>
      <c r="D18" s="82">
        <v>4.0998705945040719</v>
      </c>
      <c r="E18" s="82">
        <v>21.947933318109158</v>
      </c>
      <c r="F18" s="82">
        <v>24.853467306082059</v>
      </c>
      <c r="G18" s="82">
        <v>27.070107330440742</v>
      </c>
      <c r="H18" s="82">
        <v>47.785339118520213</v>
      </c>
      <c r="I18" s="91">
        <v>32.79186128705873</v>
      </c>
      <c r="J18" s="134">
        <v>49.289664444413646</v>
      </c>
      <c r="K18" s="117"/>
      <c r="L18" s="117"/>
      <c r="M18" s="117"/>
      <c r="N18" s="117"/>
      <c r="O18" s="117"/>
      <c r="P18" s="117"/>
    </row>
    <row r="19" spans="1:16">
      <c r="A19" s="38" t="s">
        <v>46</v>
      </c>
      <c r="B19" s="82">
        <v>16.927864962982021</v>
      </c>
      <c r="C19" s="82">
        <v>6.5249549781322358</v>
      </c>
      <c r="D19" s="82">
        <v>4.775891147128605</v>
      </c>
      <c r="E19" s="82">
        <v>22.867892976588628</v>
      </c>
      <c r="F19" s="82">
        <v>24.508332618700514</v>
      </c>
      <c r="G19" s="82">
        <v>24.395063316468001</v>
      </c>
      <c r="H19" s="82">
        <v>46.181248749392559</v>
      </c>
      <c r="I19" s="91">
        <v>33.420139983605523</v>
      </c>
      <c r="J19" s="134">
        <v>43.050003152783908</v>
      </c>
      <c r="K19" s="117"/>
      <c r="L19" s="117"/>
      <c r="M19" s="117"/>
      <c r="N19" s="117"/>
      <c r="O19" s="117"/>
      <c r="P19" s="117"/>
    </row>
    <row r="20" spans="1:16">
      <c r="A20" s="38" t="s">
        <v>47</v>
      </c>
      <c r="B20" s="82">
        <v>17.20716137316181</v>
      </c>
      <c r="C20" s="82">
        <v>6.2964847251495994</v>
      </c>
      <c r="D20" s="82">
        <v>4.7731182014196767</v>
      </c>
      <c r="E20" s="82">
        <v>22.754560651210117</v>
      </c>
      <c r="F20" s="82">
        <v>24.181020907527195</v>
      </c>
      <c r="G20" s="82">
        <v>24.787654141531604</v>
      </c>
      <c r="H20" s="82">
        <v>46.175896988637739</v>
      </c>
      <c r="I20" s="91">
        <v>34.137847600283436</v>
      </c>
      <c r="J20" s="134">
        <v>44.207670105943549</v>
      </c>
      <c r="K20" s="117"/>
      <c r="L20" s="117"/>
      <c r="M20" s="117"/>
      <c r="N20" s="117"/>
      <c r="O20" s="117"/>
      <c r="P20" s="117"/>
    </row>
    <row r="21" spans="1:16">
      <c r="A21" s="38" t="s">
        <v>48</v>
      </c>
      <c r="B21" s="82">
        <v>17.225733437799249</v>
      </c>
      <c r="C21" s="82">
        <v>6.6402019674414561</v>
      </c>
      <c r="D21" s="82">
        <v>5.0913206233133108</v>
      </c>
      <c r="E21" s="82">
        <v>25.487942891964831</v>
      </c>
      <c r="F21" s="82">
        <v>23.309132062331329</v>
      </c>
      <c r="G21" s="82">
        <v>22.245669017149822</v>
      </c>
      <c r="H21" s="82">
        <v>45.029133803429964</v>
      </c>
      <c r="I21" s="91">
        <v>32.735119454533567</v>
      </c>
      <c r="J21" s="134">
        <v>37.975782146317691</v>
      </c>
      <c r="K21" s="117"/>
      <c r="L21" s="117"/>
      <c r="M21" s="117"/>
      <c r="N21" s="117"/>
      <c r="O21" s="117"/>
      <c r="P21" s="117"/>
    </row>
    <row r="22" spans="1:16">
      <c r="A22" s="38" t="s">
        <v>49</v>
      </c>
      <c r="B22" s="82">
        <v>16.430203198268607</v>
      </c>
      <c r="C22" s="82">
        <v>6.6655645064326086</v>
      </c>
      <c r="D22" s="82">
        <v>5.1513466394132497</v>
      </c>
      <c r="E22" s="82">
        <v>23.133341349044127</v>
      </c>
      <c r="F22" s="82">
        <v>25.174341709751115</v>
      </c>
      <c r="G22" s="82">
        <v>23.445202597090297</v>
      </c>
      <c r="H22" s="82">
        <v>45.996069796801734</v>
      </c>
      <c r="I22" s="91">
        <v>31.501632911229006</v>
      </c>
      <c r="J22" s="134">
        <v>40.272883346887141</v>
      </c>
      <c r="K22" s="117"/>
      <c r="L22" s="117"/>
      <c r="M22" s="117"/>
      <c r="N22" s="117"/>
      <c r="O22" s="117"/>
      <c r="P22" s="117"/>
    </row>
    <row r="23" spans="1:16">
      <c r="A23" s="38" t="s">
        <v>129</v>
      </c>
      <c r="B23" s="82">
        <v>17.728896712007636</v>
      </c>
      <c r="C23" s="82">
        <v>6.2843632057422045</v>
      </c>
      <c r="D23" s="82">
        <v>4.328807292149178</v>
      </c>
      <c r="E23" s="82">
        <v>24.090998803707301</v>
      </c>
      <c r="F23" s="82">
        <v>23.857782145834928</v>
      </c>
      <c r="G23" s="82">
        <v>23.709151840558754</v>
      </c>
      <c r="H23" s="82">
        <v>45.900681524326629</v>
      </c>
      <c r="I23" s="91">
        <v>34.763707255987363</v>
      </c>
      <c r="J23" s="134">
        <v>41.880950009249638</v>
      </c>
      <c r="K23" s="117"/>
      <c r="L23" s="117"/>
      <c r="M23" s="117"/>
      <c r="N23" s="117"/>
      <c r="O23" s="117"/>
      <c r="P23" s="117"/>
    </row>
    <row r="24" spans="1:16" s="61" customFormat="1" ht="7.15" customHeight="1">
      <c r="A24" s="65"/>
      <c r="B24" s="37"/>
      <c r="C24" s="37"/>
      <c r="D24" s="37"/>
      <c r="E24" s="37"/>
      <c r="F24" s="37"/>
      <c r="G24" s="37"/>
      <c r="H24" s="68"/>
      <c r="I24" s="71"/>
      <c r="J24" s="72"/>
      <c r="K24" s="117"/>
      <c r="L24" s="117"/>
      <c r="M24" s="117"/>
      <c r="N24" s="117"/>
      <c r="O24" s="117"/>
      <c r="P24" s="117"/>
    </row>
    <row r="25" spans="1:16">
      <c r="A25" s="54" t="s">
        <v>51</v>
      </c>
      <c r="B25" s="82">
        <v>15.720835002448036</v>
      </c>
      <c r="C25" s="82">
        <v>9.3470423287488327</v>
      </c>
      <c r="D25" s="82">
        <v>7.6378688743490448</v>
      </c>
      <c r="E25" s="82">
        <v>22.788979391997152</v>
      </c>
      <c r="F25" s="82">
        <v>20.461120754884941</v>
      </c>
      <c r="G25" s="82">
        <v>24.044153647571996</v>
      </c>
      <c r="H25" s="82">
        <v>44.814772777851964</v>
      </c>
      <c r="I25" s="91">
        <v>30.926806812950748</v>
      </c>
      <c r="J25" s="134">
        <v>41.445450360595366</v>
      </c>
      <c r="K25" s="117"/>
      <c r="L25" s="117"/>
      <c r="M25" s="117"/>
      <c r="N25" s="117"/>
      <c r="O25" s="117"/>
      <c r="P25" s="117"/>
    </row>
    <row r="26" spans="1:16">
      <c r="A26" s="54" t="s">
        <v>52</v>
      </c>
      <c r="B26" s="82">
        <v>17.412935323383085</v>
      </c>
      <c r="C26" s="82">
        <v>6.8705551994628093</v>
      </c>
      <c r="D26" s="82">
        <v>5.6893446876049198</v>
      </c>
      <c r="E26" s="82">
        <v>25.406708787351583</v>
      </c>
      <c r="F26" s="82">
        <v>21.921069499130116</v>
      </c>
      <c r="G26" s="82">
        <v>22.699386503067483</v>
      </c>
      <c r="H26" s="82">
        <v>44.754830143759726</v>
      </c>
      <c r="I26" s="91">
        <v>33.294736842105266</v>
      </c>
      <c r="J26" s="134">
        <v>39.142105263157895</v>
      </c>
      <c r="K26" s="117"/>
      <c r="L26" s="117"/>
      <c r="M26" s="117"/>
      <c r="N26" s="117"/>
      <c r="O26" s="117"/>
      <c r="P26" s="117"/>
    </row>
    <row r="27" spans="1:16">
      <c r="A27" s="54" t="s">
        <v>53</v>
      </c>
      <c r="B27" s="82">
        <v>14.718232972201225</v>
      </c>
      <c r="C27" s="82">
        <v>7.0504745107919709</v>
      </c>
      <c r="D27" s="82">
        <v>6.0720584530108344</v>
      </c>
      <c r="E27" s="82">
        <v>22.679936171999664</v>
      </c>
      <c r="F27" s="82">
        <v>22.60435038212816</v>
      </c>
      <c r="G27" s="82">
        <v>26.874947509868147</v>
      </c>
      <c r="H27" s="82">
        <v>47.118459729570837</v>
      </c>
      <c r="I27" s="91">
        <v>29.48174585471039</v>
      </c>
      <c r="J27" s="134">
        <v>47.587181203063423</v>
      </c>
      <c r="K27" s="117"/>
      <c r="L27" s="117"/>
      <c r="M27" s="117"/>
      <c r="N27" s="117"/>
      <c r="O27" s="117"/>
      <c r="P27" s="117"/>
    </row>
    <row r="28" spans="1:16">
      <c r="A28" s="54" t="s">
        <v>54</v>
      </c>
      <c r="B28" s="82">
        <v>14.036392483514303</v>
      </c>
      <c r="C28" s="82">
        <v>5.8208141206802519</v>
      </c>
      <c r="D28" s="82">
        <v>4.5713719073826171</v>
      </c>
      <c r="E28" s="82">
        <v>20.898408448609253</v>
      </c>
      <c r="F28" s="82">
        <v>24.284793494967523</v>
      </c>
      <c r="G28" s="82">
        <v>30.388219544846052</v>
      </c>
      <c r="H28" s="82">
        <v>49.691928206653778</v>
      </c>
      <c r="I28" s="91">
        <v>29.02040066164308</v>
      </c>
      <c r="J28" s="134">
        <v>56.322367211909572</v>
      </c>
      <c r="K28" s="117"/>
      <c r="L28" s="117"/>
      <c r="M28" s="117"/>
      <c r="N28" s="117"/>
      <c r="O28" s="117"/>
      <c r="P28" s="117"/>
    </row>
    <row r="29" spans="1:16">
      <c r="A29" s="54" t="s">
        <v>55</v>
      </c>
      <c r="B29" s="82">
        <v>18.029490616621985</v>
      </c>
      <c r="C29" s="82">
        <v>7.9679861220627659</v>
      </c>
      <c r="D29" s="82">
        <v>6.5801923986752868</v>
      </c>
      <c r="E29" s="82">
        <v>24.844267465699417</v>
      </c>
      <c r="F29" s="82">
        <v>22.125847658098092</v>
      </c>
      <c r="G29" s="82">
        <v>20.452215738842455</v>
      </c>
      <c r="H29" s="82">
        <v>43.42952609998423</v>
      </c>
      <c r="I29" s="91">
        <v>34.067576995913484</v>
      </c>
      <c r="J29" s="134">
        <v>34.469583707099908</v>
      </c>
      <c r="K29" s="117"/>
      <c r="L29" s="117"/>
      <c r="M29" s="117"/>
      <c r="N29" s="117"/>
      <c r="O29" s="117"/>
      <c r="P29" s="117"/>
    </row>
    <row r="30" spans="1:16">
      <c r="A30" s="54" t="s">
        <v>56</v>
      </c>
      <c r="B30" s="82">
        <v>17.472517651264635</v>
      </c>
      <c r="C30" s="82">
        <v>7.167754044150505</v>
      </c>
      <c r="D30" s="82">
        <v>5.8696040754312273</v>
      </c>
      <c r="E30" s="82">
        <v>25.969702386272232</v>
      </c>
      <c r="F30" s="82">
        <v>22.280811511305746</v>
      </c>
      <c r="G30" s="82">
        <v>21.239610331575655</v>
      </c>
      <c r="H30" s="82">
        <v>44.273706318705869</v>
      </c>
      <c r="I30" s="91">
        <v>32.82339198914805</v>
      </c>
      <c r="J30" s="134">
        <v>35.818983382945852</v>
      </c>
      <c r="K30" s="117"/>
      <c r="L30" s="117"/>
      <c r="M30" s="117"/>
      <c r="N30" s="117"/>
      <c r="O30" s="117"/>
      <c r="P30" s="117"/>
    </row>
    <row r="31" spans="1:16">
      <c r="A31" s="54" t="s">
        <v>57</v>
      </c>
      <c r="B31" s="82">
        <v>17.789516092931645</v>
      </c>
      <c r="C31" s="82">
        <v>6.4237432293298715</v>
      </c>
      <c r="D31" s="82">
        <v>4.6241998298939073</v>
      </c>
      <c r="E31" s="82">
        <v>24.817583598191504</v>
      </c>
      <c r="F31" s="82">
        <v>23.179193339003536</v>
      </c>
      <c r="G31" s="82">
        <v>23.165763910649538</v>
      </c>
      <c r="H31" s="82">
        <v>45.4404628676306</v>
      </c>
      <c r="I31" s="91">
        <v>34.440354037753586</v>
      </c>
      <c r="J31" s="134">
        <v>40.534189707840525</v>
      </c>
      <c r="K31" s="117"/>
      <c r="L31" s="117"/>
      <c r="M31" s="117"/>
      <c r="N31" s="117"/>
      <c r="O31" s="117"/>
      <c r="P31" s="117"/>
    </row>
    <row r="32" spans="1:16">
      <c r="A32" s="54" t="s">
        <v>58</v>
      </c>
      <c r="B32" s="82">
        <v>15.778374786954386</v>
      </c>
      <c r="C32" s="82">
        <v>6.8752347112690293</v>
      </c>
      <c r="D32" s="82">
        <v>5.3730825894791581</v>
      </c>
      <c r="E32" s="82">
        <v>24.27997804546899</v>
      </c>
      <c r="F32" s="82">
        <v>22.54961435133027</v>
      </c>
      <c r="G32" s="82">
        <v>25.143715515498165</v>
      </c>
      <c r="H32" s="82">
        <v>46.531140768986333</v>
      </c>
      <c r="I32" s="91">
        <v>30.986200272961632</v>
      </c>
      <c r="J32" s="134">
        <v>43.997371480564119</v>
      </c>
      <c r="K32" s="117"/>
      <c r="L32" s="117"/>
      <c r="M32" s="117"/>
      <c r="N32" s="117"/>
      <c r="O32" s="117"/>
      <c r="P32" s="117"/>
    </row>
    <row r="33" spans="1:16">
      <c r="A33" s="54" t="s">
        <v>59</v>
      </c>
      <c r="B33" s="82">
        <v>13.626271970397779</v>
      </c>
      <c r="C33" s="82">
        <v>6.6558741905642922</v>
      </c>
      <c r="D33" s="82">
        <v>4.3570767807585575</v>
      </c>
      <c r="E33" s="82">
        <v>18.570767807585568</v>
      </c>
      <c r="F33" s="82">
        <v>24.875115633672525</v>
      </c>
      <c r="G33" s="82">
        <v>31.914893617021278</v>
      </c>
      <c r="H33" s="82">
        <v>50.293154486586495</v>
      </c>
      <c r="I33" s="91">
        <v>29.737352370879606</v>
      </c>
      <c r="J33" s="134">
        <v>60.81438392384981</v>
      </c>
      <c r="K33" s="117"/>
      <c r="L33" s="117"/>
      <c r="M33" s="117"/>
      <c r="N33" s="118"/>
      <c r="O33" s="117"/>
      <c r="P33" s="117"/>
    </row>
    <row r="34" spans="1:16">
      <c r="A34" s="54" t="s">
        <v>60</v>
      </c>
      <c r="B34" s="82">
        <v>19.093141266983142</v>
      </c>
      <c r="C34" s="82">
        <v>8.8950728433458828</v>
      </c>
      <c r="D34" s="82">
        <v>7.349811753151088</v>
      </c>
      <c r="E34" s="82">
        <v>24.246194139793747</v>
      </c>
      <c r="F34" s="82">
        <v>20.058929448354888</v>
      </c>
      <c r="G34" s="82">
        <v>20.356850548371256</v>
      </c>
      <c r="H34" s="82">
        <v>42.299476182681289</v>
      </c>
      <c r="I34" s="91">
        <v>36.538137733625184</v>
      </c>
      <c r="J34" s="134">
        <v>34.899253521917267</v>
      </c>
      <c r="K34" s="117"/>
      <c r="L34" s="117"/>
      <c r="M34" s="117"/>
      <c r="N34" s="117"/>
      <c r="O34" s="117"/>
      <c r="P34" s="117"/>
    </row>
    <row r="35" spans="1:16">
      <c r="A35" s="54" t="s">
        <v>61</v>
      </c>
      <c r="B35" s="82">
        <v>15.96278567016677</v>
      </c>
      <c r="C35" s="82">
        <v>7.5277949351451516</v>
      </c>
      <c r="D35" s="82">
        <v>6.1920938851142679</v>
      </c>
      <c r="E35" s="82">
        <v>22.649011735639281</v>
      </c>
      <c r="F35" s="82">
        <v>21.803582458307595</v>
      </c>
      <c r="G35" s="82">
        <v>25.864731315626933</v>
      </c>
      <c r="H35" s="82">
        <v>46.107319332921556</v>
      </c>
      <c r="I35" s="91">
        <v>31.886546253691368</v>
      </c>
      <c r="J35" s="134">
        <v>46.013323260765063</v>
      </c>
      <c r="K35" s="117"/>
      <c r="L35" s="117"/>
      <c r="M35" s="117"/>
      <c r="N35" s="117"/>
      <c r="O35" s="117"/>
      <c r="P35" s="117"/>
    </row>
    <row r="36" spans="1:16">
      <c r="A36" s="54" t="s">
        <v>62</v>
      </c>
      <c r="B36" s="82">
        <v>17.934801762114539</v>
      </c>
      <c r="C36" s="82">
        <v>6.2167400881057269</v>
      </c>
      <c r="D36" s="82">
        <v>3.9577092511013219</v>
      </c>
      <c r="E36" s="82">
        <v>24.243171806167403</v>
      </c>
      <c r="F36" s="82">
        <v>23.816740088105725</v>
      </c>
      <c r="G36" s="82">
        <v>23.830837004405286</v>
      </c>
      <c r="H36" s="82">
        <v>45.858414096916299</v>
      </c>
      <c r="I36" s="91">
        <v>35.487713139418254</v>
      </c>
      <c r="J36" s="134">
        <v>42.389669007021062</v>
      </c>
      <c r="K36" s="117"/>
      <c r="L36" s="117"/>
      <c r="M36" s="117"/>
      <c r="N36" s="117"/>
      <c r="O36" s="117"/>
      <c r="P36" s="117"/>
    </row>
    <row r="37" spans="1:16">
      <c r="A37" s="54" t="s">
        <v>63</v>
      </c>
      <c r="B37" s="82">
        <v>19.090212113467928</v>
      </c>
      <c r="C37" s="82">
        <v>7.4921202828179574</v>
      </c>
      <c r="D37" s="82">
        <v>5.8480279410511971</v>
      </c>
      <c r="E37" s="82">
        <v>26.59511031604055</v>
      </c>
      <c r="F37" s="82">
        <v>21.228384019081695</v>
      </c>
      <c r="G37" s="82">
        <v>19.746145327540678</v>
      </c>
      <c r="H37" s="82">
        <v>42.860763267740012</v>
      </c>
      <c r="I37" s="91">
        <v>35.915746952319125</v>
      </c>
      <c r="J37" s="134">
        <v>33.44153502127967</v>
      </c>
      <c r="K37" s="117"/>
      <c r="L37" s="117"/>
      <c r="M37" s="117"/>
      <c r="N37" s="117"/>
      <c r="O37" s="117"/>
      <c r="P37" s="117"/>
    </row>
    <row r="38" spans="1:16">
      <c r="A38" s="54" t="s">
        <v>64</v>
      </c>
      <c r="B38" s="82">
        <v>16.323940086316323</v>
      </c>
      <c r="C38" s="82">
        <v>6.3407439645063404</v>
      </c>
      <c r="D38" s="82">
        <v>5.3119597674053116</v>
      </c>
      <c r="E38" s="82">
        <v>26.637169211426638</v>
      </c>
      <c r="F38" s="82">
        <v>21.629855293221631</v>
      </c>
      <c r="G38" s="82">
        <v>23.756331677123757</v>
      </c>
      <c r="H38" s="82">
        <v>45.644718867491143</v>
      </c>
      <c r="I38" s="91">
        <v>31.102149420030766</v>
      </c>
      <c r="J38" s="134">
        <v>40.849374298424316</v>
      </c>
      <c r="K38" s="117"/>
      <c r="L38" s="117"/>
      <c r="M38" s="117"/>
      <c r="N38" s="117"/>
      <c r="O38" s="117"/>
      <c r="P38" s="117"/>
    </row>
    <row r="39" spans="1:16">
      <c r="A39" s="54" t="s">
        <v>65</v>
      </c>
      <c r="B39" s="82">
        <v>16.662025433955257</v>
      </c>
      <c r="C39" s="82">
        <v>7.3826541662798979</v>
      </c>
      <c r="D39" s="82">
        <v>6.3461121940654106</v>
      </c>
      <c r="E39" s="82">
        <v>22.881277267242179</v>
      </c>
      <c r="F39" s="82">
        <v>22.618274080262385</v>
      </c>
      <c r="G39" s="82">
        <v>24.109656858194871</v>
      </c>
      <c r="H39" s="82">
        <v>45.532426745877039</v>
      </c>
      <c r="I39" s="91">
        <v>32.470969484202001</v>
      </c>
      <c r="J39" s="134">
        <v>42.084796111261142</v>
      </c>
      <c r="K39" s="117"/>
      <c r="L39" s="117"/>
      <c r="M39" s="117"/>
      <c r="N39" s="117"/>
      <c r="O39" s="117"/>
      <c r="P39" s="117"/>
    </row>
    <row r="40" spans="1:16">
      <c r="A40" s="54" t="s">
        <v>66</v>
      </c>
      <c r="B40" s="82">
        <v>17.485043784861709</v>
      </c>
      <c r="C40" s="82">
        <v>6.271495043495853</v>
      </c>
      <c r="D40" s="82">
        <v>4.6992861477991958</v>
      </c>
      <c r="E40" s="82">
        <v>23.484870379468799</v>
      </c>
      <c r="F40" s="82">
        <v>23.158290222825929</v>
      </c>
      <c r="G40" s="82">
        <v>24.90101442154851</v>
      </c>
      <c r="H40" s="82">
        <v>46.466041443888905</v>
      </c>
      <c r="I40" s="91">
        <v>34.623355092736503</v>
      </c>
      <c r="J40" s="134">
        <v>44.63786136151694</v>
      </c>
      <c r="K40" s="117"/>
      <c r="L40" s="117"/>
      <c r="M40" s="117"/>
      <c r="N40" s="117"/>
      <c r="O40" s="117"/>
      <c r="P40" s="117"/>
    </row>
    <row r="41" spans="1:16">
      <c r="A41" s="54" t="s">
        <v>67</v>
      </c>
      <c r="B41" s="82">
        <v>17.658540471637988</v>
      </c>
      <c r="C41" s="82">
        <v>6.97100063734863</v>
      </c>
      <c r="D41" s="82">
        <v>5.2939770554493313</v>
      </c>
      <c r="E41" s="82">
        <v>24.358667941363926</v>
      </c>
      <c r="F41" s="82">
        <v>22.940567240280433</v>
      </c>
      <c r="G41" s="82">
        <v>22.777246653919693</v>
      </c>
      <c r="H41" s="82">
        <v>44.938894200127471</v>
      </c>
      <c r="I41" s="91">
        <v>34.196317319673263</v>
      </c>
      <c r="J41" s="134">
        <v>39.581891180949746</v>
      </c>
      <c r="K41" s="117"/>
      <c r="L41" s="117"/>
      <c r="M41" s="117"/>
      <c r="N41" s="117"/>
      <c r="O41" s="117"/>
      <c r="P41" s="117"/>
    </row>
    <row r="42" spans="1:16">
      <c r="A42" s="54" t="s">
        <v>68</v>
      </c>
      <c r="B42" s="82">
        <v>16.813044543196053</v>
      </c>
      <c r="C42" s="82">
        <v>6.7392141082613115</v>
      </c>
      <c r="D42" s="82">
        <v>4.5208019874733196</v>
      </c>
      <c r="E42" s="82">
        <v>23.702718779523426</v>
      </c>
      <c r="F42" s="82">
        <v>23.317820777493964</v>
      </c>
      <c r="G42" s="82">
        <v>24.906399804051926</v>
      </c>
      <c r="H42" s="82">
        <v>46.501014731096262</v>
      </c>
      <c r="I42" s="91">
        <v>33.796758104738153</v>
      </c>
      <c r="J42" s="134">
        <v>44.376558603491276</v>
      </c>
      <c r="K42" s="117"/>
      <c r="L42" s="117"/>
      <c r="M42" s="117"/>
      <c r="N42" s="117"/>
      <c r="O42" s="117"/>
      <c r="P42" s="117"/>
    </row>
    <row r="43" spans="1:16" s="60" customFormat="1" ht="7.15" customHeight="1">
      <c r="A43" s="59"/>
      <c r="B43" s="69"/>
      <c r="C43" s="69"/>
      <c r="D43" s="69"/>
      <c r="E43" s="69"/>
      <c r="F43" s="69"/>
      <c r="G43" s="69"/>
      <c r="H43" s="69"/>
      <c r="I43" s="73"/>
      <c r="J43" s="73"/>
      <c r="K43" s="118"/>
      <c r="L43" s="118"/>
      <c r="M43" s="118"/>
      <c r="N43" s="118"/>
      <c r="O43" s="118"/>
      <c r="P43" s="118"/>
    </row>
    <row r="44" spans="1:16">
      <c r="A44" s="88" t="s">
        <v>69</v>
      </c>
      <c r="B44" s="78">
        <v>16.476665977676028</v>
      </c>
      <c r="C44" s="78">
        <v>7.0923774594183948</v>
      </c>
      <c r="D44" s="78">
        <v>5.5667633613886274</v>
      </c>
      <c r="E44" s="78">
        <v>23.896656799376604</v>
      </c>
      <c r="F44" s="78">
        <v>23.379037128278028</v>
      </c>
      <c r="G44" s="78">
        <v>23.588499273862315</v>
      </c>
      <c r="H44" s="78">
        <v>45.625915680359149</v>
      </c>
      <c r="I44" s="87">
        <v>31.747166812301209</v>
      </c>
      <c r="J44" s="87">
        <v>40.670814198815272</v>
      </c>
      <c r="K44" s="119"/>
      <c r="L44" s="119"/>
      <c r="M44" s="119"/>
      <c r="N44" s="119"/>
      <c r="O44" s="119"/>
      <c r="P44" s="119"/>
    </row>
    <row r="45" spans="1:16">
      <c r="A45" s="89" t="s">
        <v>158</v>
      </c>
      <c r="B45" s="80">
        <v>16.475364595854764</v>
      </c>
      <c r="C45" s="80">
        <v>7.1441148286475675</v>
      </c>
      <c r="D45" s="80">
        <v>5.5102987535850092</v>
      </c>
      <c r="E45" s="80">
        <v>23.712833570923078</v>
      </c>
      <c r="F45" s="80">
        <v>23.702912364937848</v>
      </c>
      <c r="G45" s="80">
        <v>23.454475886051732</v>
      </c>
      <c r="H45" s="80">
        <v>45.571423879293121</v>
      </c>
      <c r="I45" s="86">
        <v>31.677584481519322</v>
      </c>
      <c r="J45" s="86">
        <v>40.347607070503493</v>
      </c>
      <c r="K45" s="118"/>
      <c r="L45" s="118"/>
      <c r="M45" s="118"/>
      <c r="N45" s="118"/>
      <c r="O45" s="118"/>
      <c r="P45" s="118"/>
    </row>
    <row r="46" spans="1:16" s="60" customFormat="1" ht="7.15" customHeight="1">
      <c r="A46" s="102"/>
      <c r="B46" s="100"/>
      <c r="C46" s="100"/>
      <c r="D46" s="100"/>
      <c r="E46" s="100"/>
      <c r="F46" s="100"/>
      <c r="G46" s="100"/>
      <c r="H46" s="101"/>
      <c r="I46" s="101"/>
      <c r="J46" s="77"/>
      <c r="K46" s="118"/>
      <c r="L46" s="118"/>
      <c r="M46" s="118"/>
      <c r="N46" s="118"/>
      <c r="O46" s="118"/>
      <c r="P46" s="118"/>
    </row>
    <row r="47" spans="1:16">
      <c r="A47" s="88" t="s">
        <v>50</v>
      </c>
      <c r="B47" s="78">
        <v>15.402742642044167</v>
      </c>
      <c r="C47" s="78">
        <v>9.2935207539690587</v>
      </c>
      <c r="D47" s="78">
        <v>8.1792346383798211</v>
      </c>
      <c r="E47" s="78">
        <v>25.318328445976629</v>
      </c>
      <c r="F47" s="78">
        <v>20.616009825693816</v>
      </c>
      <c r="G47" s="78">
        <v>21.190163693936505</v>
      </c>
      <c r="H47" s="78">
        <v>43.721399599543673</v>
      </c>
      <c r="I47" s="87">
        <v>28.285384038918316</v>
      </c>
      <c r="J47" s="87">
        <v>34.493007659185302</v>
      </c>
      <c r="K47" s="118"/>
      <c r="L47" s="118"/>
      <c r="M47" s="118"/>
      <c r="N47" s="118"/>
      <c r="O47" s="118"/>
      <c r="P47" s="118"/>
    </row>
    <row r="48" spans="1:16">
      <c r="A48" s="88" t="s">
        <v>158</v>
      </c>
      <c r="B48" s="78">
        <v>15.414100811458242</v>
      </c>
      <c r="C48" s="78">
        <v>9.3835049477631589</v>
      </c>
      <c r="D48" s="78">
        <v>8.0454454241029438</v>
      </c>
      <c r="E48" s="78">
        <v>25.077602749175369</v>
      </c>
      <c r="F48" s="78">
        <v>20.932518530595864</v>
      </c>
      <c r="G48" s="78">
        <v>21.146827536904418</v>
      </c>
      <c r="H48" s="78">
        <v>43.712988975706423</v>
      </c>
      <c r="I48" s="87">
        <v>28.180715399749236</v>
      </c>
      <c r="J48" s="87">
        <v>34.375477833617062</v>
      </c>
      <c r="K48" s="119"/>
      <c r="L48" s="119"/>
      <c r="M48" s="119"/>
      <c r="N48" s="119"/>
      <c r="O48" s="119"/>
      <c r="P48" s="119"/>
    </row>
    <row r="49" spans="1:16">
      <c r="A49" s="88" t="s">
        <v>70</v>
      </c>
      <c r="B49" s="78">
        <v>14.952606349423201</v>
      </c>
      <c r="C49" s="78">
        <v>7.8169233647190879</v>
      </c>
      <c r="D49" s="78">
        <v>6.2006609715033978</v>
      </c>
      <c r="E49" s="78">
        <v>24.332286574508725</v>
      </c>
      <c r="F49" s="78">
        <v>19.439633869483632</v>
      </c>
      <c r="G49" s="78">
        <v>19.073181904023336</v>
      </c>
      <c r="H49" s="78">
        <v>42.356416726603527</v>
      </c>
      <c r="I49" s="87">
        <v>26.479694044800585</v>
      </c>
      <c r="J49" s="87">
        <v>29.809280389854244</v>
      </c>
      <c r="K49" s="118"/>
      <c r="L49" s="118"/>
      <c r="M49" s="118"/>
      <c r="N49" s="118"/>
      <c r="O49" s="118"/>
      <c r="P49" s="118"/>
    </row>
    <row r="50" spans="1:16">
      <c r="A50" s="89" t="s">
        <v>71</v>
      </c>
      <c r="B50" s="80">
        <v>16.536758745401258</v>
      </c>
      <c r="C50" s="80">
        <v>10.789169823130132</v>
      </c>
      <c r="D50" s="80">
        <v>9.4992224950074942</v>
      </c>
      <c r="E50" s="80">
        <v>26.590670743712657</v>
      </c>
      <c r="F50" s="80">
        <v>21.994138554592503</v>
      </c>
      <c r="G50" s="80">
        <v>23.42223480214021</v>
      </c>
      <c r="H50" s="80">
        <v>45.375431420171289</v>
      </c>
      <c r="I50" s="86">
        <v>31.800153531218012</v>
      </c>
      <c r="J50" s="86">
        <v>39.359416954353662</v>
      </c>
      <c r="K50" s="118"/>
      <c r="L50" s="118"/>
      <c r="M50" s="118"/>
      <c r="N50" s="118"/>
      <c r="O50" s="118"/>
      <c r="P50" s="118"/>
    </row>
    <row r="51" spans="1:16" s="60" customFormat="1" ht="7.15" customHeight="1">
      <c r="A51" s="102"/>
      <c r="B51" s="100"/>
      <c r="C51" s="100"/>
      <c r="D51" s="100"/>
      <c r="E51" s="100"/>
      <c r="F51" s="100"/>
      <c r="G51" s="100"/>
      <c r="H51" s="101"/>
      <c r="I51" s="101"/>
      <c r="J51" s="77"/>
      <c r="K51" s="118"/>
      <c r="L51" s="118"/>
      <c r="M51" s="118"/>
      <c r="N51" s="118"/>
      <c r="O51" s="118"/>
      <c r="P51" s="118"/>
    </row>
    <row r="52" spans="1:16">
      <c r="A52" s="88" t="s">
        <v>85</v>
      </c>
      <c r="B52" s="78">
        <v>16.772648716817166</v>
      </c>
      <c r="C52" s="78">
        <v>6.4857229618886141</v>
      </c>
      <c r="D52" s="78">
        <v>4.8467432455798516</v>
      </c>
      <c r="E52" s="78">
        <v>23.504831559940506</v>
      </c>
      <c r="F52" s="78">
        <v>24.140551812060792</v>
      </c>
      <c r="G52" s="78">
        <v>24.249501703713069</v>
      </c>
      <c r="H52" s="78">
        <v>46.150817102681295</v>
      </c>
      <c r="I52" s="87">
        <v>32.774533441293592</v>
      </c>
      <c r="J52" s="87">
        <v>42.504225679162012</v>
      </c>
      <c r="K52" s="119"/>
      <c r="L52" s="119"/>
      <c r="M52" s="119"/>
      <c r="N52" s="119"/>
      <c r="O52" s="119"/>
      <c r="P52" s="119"/>
    </row>
    <row r="53" spans="1:16">
      <c r="A53" s="88" t="s">
        <v>158</v>
      </c>
      <c r="B53" s="78">
        <v>16.767728856191962</v>
      </c>
      <c r="C53" s="78">
        <v>6.5271922073277864</v>
      </c>
      <c r="D53" s="78">
        <v>4.8118990794702956</v>
      </c>
      <c r="E53" s="78">
        <v>23.336857553275753</v>
      </c>
      <c r="F53" s="78">
        <v>24.466119548796193</v>
      </c>
      <c r="G53" s="78">
        <v>24.090202754938012</v>
      </c>
      <c r="H53" s="78">
        <v>46.083398332733005</v>
      </c>
      <c r="I53" s="87">
        <v>32.713667630647024</v>
      </c>
      <c r="J53" s="87">
        <v>42.117082084311782</v>
      </c>
      <c r="K53" s="118"/>
      <c r="L53" s="118"/>
      <c r="M53" s="118"/>
      <c r="N53" s="118"/>
      <c r="O53" s="118"/>
      <c r="P53" s="118"/>
    </row>
    <row r="54" spans="1:16">
      <c r="A54" s="88" t="s">
        <v>70</v>
      </c>
      <c r="B54" s="78">
        <v>14.446212213927303</v>
      </c>
      <c r="C54" s="78">
        <v>5.8536956687219304</v>
      </c>
      <c r="D54" s="78">
        <v>4.0998705945040719</v>
      </c>
      <c r="E54" s="78">
        <v>21.525884224697101</v>
      </c>
      <c r="F54" s="78">
        <v>23.309132062331329</v>
      </c>
      <c r="G54" s="78">
        <v>22.245669017149822</v>
      </c>
      <c r="H54" s="78">
        <v>45.029133803429964</v>
      </c>
      <c r="I54" s="87">
        <v>29.163763987971887</v>
      </c>
      <c r="J54" s="87">
        <v>37.975782146317691</v>
      </c>
      <c r="K54" s="118"/>
      <c r="L54" s="118"/>
      <c r="M54" s="118"/>
      <c r="N54" s="118"/>
      <c r="O54" s="118"/>
      <c r="P54" s="118"/>
    </row>
    <row r="55" spans="1:16">
      <c r="A55" s="89" t="s">
        <v>71</v>
      </c>
      <c r="B55" s="80">
        <v>17.728896712007636</v>
      </c>
      <c r="C55" s="80">
        <v>6.9368167309237547</v>
      </c>
      <c r="D55" s="80">
        <v>5.5185962930938137</v>
      </c>
      <c r="E55" s="80">
        <v>25.487942891964831</v>
      </c>
      <c r="F55" s="80">
        <v>25.305103414514747</v>
      </c>
      <c r="G55" s="80">
        <v>28.296169379512907</v>
      </c>
      <c r="H55" s="80">
        <v>48.73812018112838</v>
      </c>
      <c r="I55" s="86">
        <v>34.763707255987363</v>
      </c>
      <c r="J55" s="86">
        <v>50.971331822470702</v>
      </c>
      <c r="K55" s="118"/>
      <c r="L55" s="118"/>
      <c r="M55" s="118"/>
      <c r="N55" s="118"/>
      <c r="O55" s="118"/>
      <c r="P55" s="118"/>
    </row>
    <row r="56" spans="1:16" s="60" customFormat="1" ht="7.15" customHeight="1">
      <c r="A56" s="102"/>
      <c r="B56" s="100"/>
      <c r="C56" s="100"/>
      <c r="D56" s="100"/>
      <c r="E56" s="100"/>
      <c r="F56" s="100"/>
      <c r="G56" s="100"/>
      <c r="H56" s="101"/>
      <c r="I56" s="101"/>
      <c r="J56" s="77"/>
      <c r="K56" s="119"/>
      <c r="L56" s="119"/>
      <c r="M56" s="119"/>
      <c r="N56" s="119"/>
      <c r="O56" s="119"/>
      <c r="P56" s="119"/>
    </row>
    <row r="57" spans="1:16">
      <c r="A57" s="88" t="s">
        <v>141</v>
      </c>
      <c r="B57" s="78">
        <v>16.86365291666738</v>
      </c>
      <c r="C57" s="78">
        <v>7.0738950618655938</v>
      </c>
      <c r="D57" s="78">
        <v>5.6052604133719273</v>
      </c>
      <c r="E57" s="78">
        <v>24.293166147201987</v>
      </c>
      <c r="F57" s="78">
        <v>22.358295563150435</v>
      </c>
      <c r="G57" s="78">
        <v>23.80572989774268</v>
      </c>
      <c r="H57" s="78">
        <v>45.480343547667367</v>
      </c>
      <c r="I57" s="87">
        <v>32.833583208395801</v>
      </c>
      <c r="J57" s="87">
        <v>41.501813705473303</v>
      </c>
    </row>
    <row r="58" spans="1:16">
      <c r="A58" s="88" t="s">
        <v>158</v>
      </c>
      <c r="B58" s="78">
        <v>16.891037496451645</v>
      </c>
      <c r="C58" s="78">
        <v>7.0972292711460554</v>
      </c>
      <c r="D58" s="78">
        <v>5.4972430344685206</v>
      </c>
      <c r="E58" s="78">
        <v>24.065513414938366</v>
      </c>
      <c r="F58" s="78">
        <v>22.711546567341358</v>
      </c>
      <c r="G58" s="78">
        <v>23.737430215654058</v>
      </c>
      <c r="H58" s="78">
        <v>45.450988808698419</v>
      </c>
      <c r="I58" s="87">
        <v>32.879291118598545</v>
      </c>
      <c r="J58" s="87">
        <v>41.359908392186959</v>
      </c>
    </row>
    <row r="59" spans="1:16">
      <c r="A59" s="88" t="s">
        <v>70</v>
      </c>
      <c r="B59" s="78">
        <v>13.626271970397779</v>
      </c>
      <c r="C59" s="78">
        <v>5.8208141206802519</v>
      </c>
      <c r="D59" s="78">
        <v>3.9577092511013219</v>
      </c>
      <c r="E59" s="78">
        <v>18.570767807585568</v>
      </c>
      <c r="F59" s="78">
        <v>20.058929448354888</v>
      </c>
      <c r="G59" s="78">
        <v>19.746145327540678</v>
      </c>
      <c r="H59" s="78">
        <v>42.299476182681289</v>
      </c>
      <c r="I59" s="87">
        <v>29.02040066164308</v>
      </c>
      <c r="J59" s="87">
        <v>33.44153502127967</v>
      </c>
    </row>
    <row r="60" spans="1:16">
      <c r="A60" s="89" t="s">
        <v>71</v>
      </c>
      <c r="B60" s="80">
        <v>19.093141266983142</v>
      </c>
      <c r="C60" s="80">
        <v>9.3470423287488327</v>
      </c>
      <c r="D60" s="80">
        <v>7.6378688743490448</v>
      </c>
      <c r="E60" s="80">
        <v>26.637169211426638</v>
      </c>
      <c r="F60" s="80">
        <v>24.875115633672525</v>
      </c>
      <c r="G60" s="80">
        <v>31.914893617021278</v>
      </c>
      <c r="H60" s="80">
        <v>50.293154486586495</v>
      </c>
      <c r="I60" s="86">
        <v>36.538137733625184</v>
      </c>
      <c r="J60" s="86">
        <v>60.81438392384981</v>
      </c>
    </row>
  </sheetData>
  <mergeCells count="8">
    <mergeCell ref="K1:M1"/>
    <mergeCell ref="N1:P1"/>
    <mergeCell ref="A1:J1"/>
    <mergeCell ref="A3:A6"/>
    <mergeCell ref="B3:G4"/>
    <mergeCell ref="H3:H5"/>
    <mergeCell ref="I3:I6"/>
    <mergeCell ref="J3:J6"/>
  </mergeCells>
  <conditionalFormatting sqref="A7:J60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Nord&amp;C&amp;8&amp;P&amp;R&amp;8SH.regional Band 1 - 2023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4AAC8"/>
  </sheetPr>
  <dimension ref="A1:H54"/>
  <sheetViews>
    <sheetView workbookViewId="0"/>
  </sheetViews>
  <sheetFormatPr baseColWidth="10" defaultColWidth="11.5703125" defaultRowHeight="12.75"/>
  <cols>
    <col min="1" max="1" width="25.7109375" style="60" customWidth="1"/>
    <col min="2" max="4" width="15.7109375" style="60" customWidth="1"/>
    <col min="5" max="16384" width="11.5703125" style="60"/>
  </cols>
  <sheetData>
    <row r="1" spans="1:8">
      <c r="A1" s="64"/>
      <c r="B1" s="60" t="s">
        <v>79</v>
      </c>
      <c r="C1" s="64" t="s">
        <v>114</v>
      </c>
      <c r="D1" s="60" t="s">
        <v>84</v>
      </c>
      <c r="F1" s="96" t="s">
        <v>79</v>
      </c>
      <c r="G1" s="64" t="s">
        <v>114</v>
      </c>
      <c r="H1" s="96" t="s">
        <v>84</v>
      </c>
    </row>
    <row r="2" spans="1:8">
      <c r="A2" s="90" t="str">
        <f>'Tabelle 1_1'!A10</f>
        <v>NEUMÜNSTER</v>
      </c>
      <c r="B2" s="96">
        <f>IF('Tabelle 2_1'!B11="",F2,'Tabelle 2_1'!B11)</f>
        <v>16.536758745401258</v>
      </c>
      <c r="C2" s="64">
        <f>IF('Tabelle 2_1'!B11="",G2,SUM('Tabelle 2_1'!C11:F11))</f>
        <v>60.546236827336784</v>
      </c>
      <c r="D2" s="96">
        <f>IF('Tabelle 2_1'!B11="",H2,'Tabelle 2_1'!G11)</f>
        <v>22.917004427261954</v>
      </c>
      <c r="F2" s="114">
        <v>30</v>
      </c>
      <c r="G2" s="114">
        <v>30</v>
      </c>
      <c r="H2" s="114">
        <v>30</v>
      </c>
    </row>
    <row r="3" spans="1:8">
      <c r="A3" s="90" t="str">
        <f>'Tabelle 1_1'!A9</f>
        <v>LÜBECK</v>
      </c>
      <c r="B3" s="96">
        <f>IF('Tabelle 2_1'!B10="",F3,'Tabelle 2_1'!B10)</f>
        <v>15.206077317799163</v>
      </c>
      <c r="C3" s="64">
        <f>IF('Tabelle 2_1'!B10="",G3,SUM('Tabelle 2_1'!C10:F10))</f>
        <v>61.371687880060634</v>
      </c>
      <c r="D3" s="96">
        <f>IF('Tabelle 2_1'!B10="",H3,'Tabelle 2_1'!G10)</f>
        <v>23.42223480214021</v>
      </c>
      <c r="F3" s="114">
        <v>30</v>
      </c>
      <c r="G3" s="114">
        <v>30</v>
      </c>
      <c r="H3" s="114">
        <v>30</v>
      </c>
    </row>
    <row r="4" spans="1:8">
      <c r="A4" s="90" t="str">
        <f>'Tabelle 1_1'!A8</f>
        <v>KIEL</v>
      </c>
      <c r="B4" s="96">
        <f>IF('Tabelle 2_1'!B9="",F4,'Tabelle 2_1'!B9)</f>
        <v>14.952606349423201</v>
      </c>
      <c r="C4" s="64">
        <f>IF('Tabelle 2_1'!B9="",G4,SUM('Tabelle 2_1'!C9:F9))</f>
        <v>65.974211746553465</v>
      </c>
      <c r="D4" s="96">
        <f>IF('Tabelle 2_1'!B9="",H4,'Tabelle 2_1'!G9)</f>
        <v>19.073181904023336</v>
      </c>
      <c r="F4" s="114">
        <v>30</v>
      </c>
      <c r="G4" s="114">
        <v>30</v>
      </c>
      <c r="H4" s="114">
        <v>30</v>
      </c>
    </row>
    <row r="5" spans="1:8">
      <c r="A5" s="90" t="str">
        <f>'Tabelle 1_1'!A7</f>
        <v>FLENSBURG</v>
      </c>
      <c r="B5" s="96">
        <f>IF('Tabelle 2_1'!B8="",F5,'Tabelle 2_1'!B8)</f>
        <v>16.095265844367464</v>
      </c>
      <c r="C5" s="64">
        <f>IF('Tabelle 2_1'!B8="",G5,SUM('Tabelle 2_1'!C8:F8))</f>
        <v>63.799410793486359</v>
      </c>
      <c r="D5" s="96">
        <f>IF('Tabelle 2_1'!B8="",H5,'Tabelle 2_1'!G8)</f>
        <v>20.10532336214618</v>
      </c>
      <c r="F5" s="114">
        <v>30</v>
      </c>
      <c r="G5" s="114">
        <v>30</v>
      </c>
      <c r="H5" s="114">
        <v>30</v>
      </c>
    </row>
    <row r="6" spans="1:8">
      <c r="B6" s="96" t="s">
        <v>79</v>
      </c>
      <c r="C6" s="64" t="s">
        <v>114</v>
      </c>
      <c r="D6" s="96" t="s">
        <v>84</v>
      </c>
    </row>
    <row r="7" spans="1:8">
      <c r="A7" s="90" t="str">
        <f>'Tabelle 1_1'!A22</f>
        <v>Stormarn</v>
      </c>
      <c r="B7" s="96">
        <f>IF('Tabelle 2_1'!B23="",F7,'Tabelle 2_1'!B23)</f>
        <v>17.728896712007636</v>
      </c>
      <c r="C7" s="64">
        <f>IF('Tabelle 2_1'!B23="",G7,SUM('Tabelle 2_1'!C23:F23))</f>
        <v>58.561951447433614</v>
      </c>
      <c r="D7" s="96">
        <f>IF('Tabelle 2_1'!B23="",H7,'Tabelle 2_1'!G23)</f>
        <v>23.709151840558754</v>
      </c>
      <c r="F7" s="114">
        <v>30</v>
      </c>
      <c r="G7" s="114">
        <v>30</v>
      </c>
      <c r="H7" s="114">
        <v>30</v>
      </c>
    </row>
    <row r="8" spans="1:8">
      <c r="A8" s="90" t="str">
        <f>'Tabelle 1_1'!A21</f>
        <v>Steinburg</v>
      </c>
      <c r="B8" s="96">
        <f>IF('Tabelle 2_1'!B22="",F8,'Tabelle 2_1'!B22)</f>
        <v>16.430203198268607</v>
      </c>
      <c r="C8" s="64">
        <f>IF('Tabelle 2_1'!B22="",G8,SUM('Tabelle 2_1'!C22:F22))</f>
        <v>60.124594204641099</v>
      </c>
      <c r="D8" s="96">
        <f>IF('Tabelle 2_1'!B22="",H8,'Tabelle 2_1'!G22)</f>
        <v>23.445202597090297</v>
      </c>
      <c r="F8" s="114">
        <v>30</v>
      </c>
      <c r="G8" s="114">
        <v>30</v>
      </c>
      <c r="H8" s="114">
        <v>30</v>
      </c>
    </row>
    <row r="9" spans="1:8">
      <c r="A9" s="90" t="str">
        <f>'Tabelle 1_1'!A20</f>
        <v>Segeberg</v>
      </c>
      <c r="B9" s="96">
        <f>IF('Tabelle 2_1'!B21="",F9,'Tabelle 2_1'!B21)</f>
        <v>17.225733437799249</v>
      </c>
      <c r="C9" s="64">
        <f>IF('Tabelle 2_1'!B21="",G9,SUM('Tabelle 2_1'!C21:F21))</f>
        <v>60.528597545050928</v>
      </c>
      <c r="D9" s="96">
        <f>IF('Tabelle 2_1'!B21="",H9,'Tabelle 2_1'!G21)</f>
        <v>22.245669017149822</v>
      </c>
      <c r="F9" s="114">
        <v>30</v>
      </c>
      <c r="G9" s="114">
        <v>30</v>
      </c>
      <c r="H9" s="114">
        <v>30</v>
      </c>
    </row>
    <row r="10" spans="1:8">
      <c r="A10" s="90" t="str">
        <f>'Tabelle 1_1'!A19</f>
        <v>Schleswig-Flensburg</v>
      </c>
      <c r="B10" s="96">
        <f>IF('Tabelle 2_1'!B20="",F10,'Tabelle 2_1'!B20)</f>
        <v>17.20716137316181</v>
      </c>
      <c r="C10" s="64">
        <f>IF('Tabelle 2_1'!B20="",G10,SUM('Tabelle 2_1'!C20:F20))</f>
        <v>58.005184485306586</v>
      </c>
      <c r="D10" s="96">
        <f>IF('Tabelle 2_1'!B20="",H10,'Tabelle 2_1'!G20)</f>
        <v>24.787654141531604</v>
      </c>
      <c r="F10" s="114">
        <v>30</v>
      </c>
      <c r="G10" s="114">
        <v>30</v>
      </c>
      <c r="H10" s="114">
        <v>30</v>
      </c>
    </row>
    <row r="11" spans="1:8">
      <c r="A11" s="90" t="str">
        <f>'Tabelle 1_1'!A18</f>
        <v>Rendsburg-Eckernförde</v>
      </c>
      <c r="B11" s="96">
        <f>IF('Tabelle 2_1'!B19="",F11,'Tabelle 2_1'!B19)</f>
        <v>16.927864962982021</v>
      </c>
      <c r="C11" s="64">
        <f>IF('Tabelle 2_1'!B19="",G11,SUM('Tabelle 2_1'!C19:F19))</f>
        <v>58.677071720549982</v>
      </c>
      <c r="D11" s="96">
        <f>IF('Tabelle 2_1'!B19="",H11,'Tabelle 2_1'!G19)</f>
        <v>24.395063316468001</v>
      </c>
      <c r="F11" s="114">
        <v>30</v>
      </c>
      <c r="G11" s="114">
        <v>30</v>
      </c>
      <c r="H11" s="114">
        <v>30</v>
      </c>
    </row>
    <row r="12" spans="1:8">
      <c r="A12" s="90" t="str">
        <f>'Tabelle 1_1'!A17</f>
        <v>Plön</v>
      </c>
      <c r="B12" s="96">
        <f>IF('Tabelle 2_1'!B18="",F12,'Tabelle 2_1'!B18)</f>
        <v>16.17492578214204</v>
      </c>
      <c r="C12" s="64">
        <f>IF('Tabelle 2_1'!B18="",G12,SUM('Tabelle 2_1'!C18:F18))</f>
        <v>56.754966887417218</v>
      </c>
      <c r="D12" s="96">
        <f>IF('Tabelle 2_1'!B18="",H12,'Tabelle 2_1'!G18)</f>
        <v>27.070107330440742</v>
      </c>
      <c r="F12" s="114">
        <v>30</v>
      </c>
      <c r="G12" s="114">
        <v>30</v>
      </c>
      <c r="H12" s="114">
        <v>30</v>
      </c>
    </row>
    <row r="13" spans="1:8">
      <c r="A13" s="90" t="str">
        <f>'Tabelle 1_1'!A16</f>
        <v>Pinneberg</v>
      </c>
      <c r="B13" s="96">
        <f>IF('Tabelle 2_1'!B17="",F13,'Tabelle 2_1'!B17)</f>
        <v>17.433907992765835</v>
      </c>
      <c r="C13" s="64">
        <f>IF('Tabelle 2_1'!B17="",G13,SUM('Tabelle 2_1'!C17:F17))</f>
        <v>60.1460412693122</v>
      </c>
      <c r="D13" s="96">
        <f>IF('Tabelle 2_1'!B17="",H13,'Tabelle 2_1'!G17)</f>
        <v>22.420050737921969</v>
      </c>
      <c r="F13" s="114">
        <v>30</v>
      </c>
      <c r="G13" s="114">
        <v>30</v>
      </c>
      <c r="H13" s="114">
        <v>30</v>
      </c>
    </row>
    <row r="14" spans="1:8">
      <c r="A14" s="90" t="str">
        <f>'Tabelle 1_1'!A15</f>
        <v>Ostholstein</v>
      </c>
      <c r="B14" s="96">
        <f>IF('Tabelle 2_1'!B16="",F14,'Tabelle 2_1'!B16)</f>
        <v>14.446212213927303</v>
      </c>
      <c r="C14" s="64">
        <f>IF('Tabelle 2_1'!B16="",G14,SUM('Tabelle 2_1'!C16:F16))</f>
        <v>57.257618406559786</v>
      </c>
      <c r="D14" s="96">
        <f>IF('Tabelle 2_1'!B16="",H14,'Tabelle 2_1'!G16)</f>
        <v>28.296169379512907</v>
      </c>
      <c r="F14" s="114">
        <v>30</v>
      </c>
      <c r="G14" s="114">
        <v>30</v>
      </c>
      <c r="H14" s="114">
        <v>30</v>
      </c>
    </row>
    <row r="15" spans="1:8">
      <c r="A15" s="90" t="str">
        <f>'Tabelle 1_1'!A14</f>
        <v>Nordfriesland</v>
      </c>
      <c r="B15" s="96">
        <f>IF('Tabelle 2_1'!B15="",F15,'Tabelle 2_1'!B15)</f>
        <v>15.703471033545677</v>
      </c>
      <c r="C15" s="64">
        <f>IF('Tabelle 2_1'!B15="",G15,SUM('Tabelle 2_1'!C15:F15))</f>
        <v>59.286970536507319</v>
      </c>
      <c r="D15" s="96">
        <f>IF('Tabelle 2_1'!B15="",H15,'Tabelle 2_1'!G15)</f>
        <v>25.009558429947003</v>
      </c>
      <c r="F15" s="114">
        <v>30</v>
      </c>
      <c r="G15" s="114">
        <v>30</v>
      </c>
      <c r="H15" s="114">
        <v>30</v>
      </c>
    </row>
    <row r="16" spans="1:8">
      <c r="A16" s="90" t="str">
        <f>'Tabelle 1_1'!A13</f>
        <v>Herzogtum Lauenburg</v>
      </c>
      <c r="B16" s="96">
        <f>IF('Tabelle 2_1'!B14="",F16,'Tabelle 2_1'!B14)</f>
        <v>17.72539983206077</v>
      </c>
      <c r="C16" s="64">
        <f>IF('Tabelle 2_1'!B14="",G16,SUM('Tabelle 2_1'!C14:F14))</f>
        <v>59.344060614345125</v>
      </c>
      <c r="D16" s="96">
        <f>IF('Tabelle 2_1'!B14="",H16,'Tabelle 2_1'!G14)</f>
        <v>22.930539553594095</v>
      </c>
      <c r="F16" s="114">
        <v>30</v>
      </c>
      <c r="G16" s="114">
        <v>30</v>
      </c>
      <c r="H16" s="114">
        <v>30</v>
      </c>
    </row>
    <row r="17" spans="1:8">
      <c r="A17" s="90" t="str">
        <f>'Tabelle 1_1'!A12</f>
        <v>Dithmarschen</v>
      </c>
      <c r="B17" s="96">
        <f>IF('Tabelle 2_1'!B13="",F17,'Tabelle 2_1'!B13)</f>
        <v>15.821986981489536</v>
      </c>
      <c r="C17" s="64">
        <f>IF('Tabelle 2_1'!B13="",G17,SUM('Tabelle 2_1'!C13:F13))</f>
        <v>58.443971014279079</v>
      </c>
      <c r="D17" s="96">
        <f>IF('Tabelle 2_1'!B13="",H17,'Tabelle 2_1'!G13)</f>
        <v>25.734042004231384</v>
      </c>
      <c r="F17" s="114">
        <v>30</v>
      </c>
      <c r="G17" s="114">
        <v>30</v>
      </c>
      <c r="H17" s="114">
        <v>30</v>
      </c>
    </row>
    <row r="18" spans="1:8">
      <c r="B18" s="96" t="s">
        <v>79</v>
      </c>
      <c r="C18" s="64" t="s">
        <v>114</v>
      </c>
      <c r="D18" s="96" t="s">
        <v>84</v>
      </c>
    </row>
    <row r="19" spans="1:8">
      <c r="A19" s="90" t="str">
        <f>'Tabelle 1_1'!A41</f>
        <v>Reinbek, Stadt</v>
      </c>
      <c r="B19" s="96">
        <f>IF('Tabelle 2_1'!B42="",F19,'Tabelle 2_1'!B42)</f>
        <v>16.813044543196053</v>
      </c>
      <c r="C19" s="64">
        <f>IF('Tabelle 2_1'!B42="",G19,SUM('Tabelle 2_1'!C42:F42))</f>
        <v>58.280555652752021</v>
      </c>
      <c r="D19" s="96">
        <f>IF('Tabelle 2_1'!B42="",H19,'Tabelle 2_1'!G42)</f>
        <v>24.906399804051926</v>
      </c>
      <c r="F19" s="114">
        <v>30</v>
      </c>
      <c r="G19" s="114">
        <v>30</v>
      </c>
      <c r="H19" s="114">
        <v>30</v>
      </c>
    </row>
    <row r="20" spans="1:8">
      <c r="A20" s="90" t="str">
        <f>'Tabelle 1_1'!A40</f>
        <v>Bad Oldesloe, Stadt</v>
      </c>
      <c r="B20" s="96">
        <f>IF('Tabelle 2_1'!B41="",F20,'Tabelle 2_1'!B41)</f>
        <v>17.658540471637988</v>
      </c>
      <c r="C20" s="64">
        <f>IF('Tabelle 2_1'!B41="",G20,SUM('Tabelle 2_1'!C41:F41))</f>
        <v>59.564212874442319</v>
      </c>
      <c r="D20" s="96">
        <f>IF('Tabelle 2_1'!B41="",H20,'Tabelle 2_1'!G41)</f>
        <v>22.777246653919693</v>
      </c>
      <c r="F20" s="114">
        <v>30</v>
      </c>
      <c r="G20" s="114">
        <v>30</v>
      </c>
      <c r="H20" s="114">
        <v>30</v>
      </c>
    </row>
    <row r="21" spans="1:8">
      <c r="A21" s="90" t="str">
        <f>'Tabelle 1_1'!A39</f>
        <v>Ahrensburg, Stadt</v>
      </c>
      <c r="B21" s="96">
        <f>IF('Tabelle 2_1'!B40="",F21,'Tabelle 2_1'!B40)</f>
        <v>17.485043784861709</v>
      </c>
      <c r="C21" s="64">
        <f>IF('Tabelle 2_1'!B40="",G21,SUM('Tabelle 2_1'!C40:F40))</f>
        <v>57.613941793589774</v>
      </c>
      <c r="D21" s="96">
        <f>IF('Tabelle 2_1'!B40="",H21,'Tabelle 2_1'!G40)</f>
        <v>24.90101442154851</v>
      </c>
      <c r="F21" s="114">
        <v>30</v>
      </c>
      <c r="G21" s="114">
        <v>30</v>
      </c>
      <c r="H21" s="114">
        <v>30</v>
      </c>
    </row>
    <row r="22" spans="1:8">
      <c r="A22" s="90" t="str">
        <f>'Tabelle 1_1'!A38</f>
        <v>Itzehoe, Stadt</v>
      </c>
      <c r="B22" s="96">
        <f>IF('Tabelle 2_1'!B39="",F22,'Tabelle 2_1'!B39)</f>
        <v>16.662025433955257</v>
      </c>
      <c r="C22" s="64">
        <f>IF('Tabelle 2_1'!B39="",G22,SUM('Tabelle 2_1'!C39:F39))</f>
        <v>59.228317707849868</v>
      </c>
      <c r="D22" s="96">
        <f>IF('Tabelle 2_1'!B39="",H22,'Tabelle 2_1'!G39)</f>
        <v>24.109656858194871</v>
      </c>
      <c r="F22" s="114">
        <v>30</v>
      </c>
      <c r="G22" s="114">
        <v>30</v>
      </c>
      <c r="H22" s="114">
        <v>30</v>
      </c>
    </row>
    <row r="23" spans="1:8">
      <c r="A23" s="90" t="str">
        <f>'Tabelle 1_1'!A37</f>
        <v>Norderstedt, Stadt</v>
      </c>
      <c r="B23" s="96">
        <f>IF('Tabelle 2_1'!B38="",F23,'Tabelle 2_1'!B38)</f>
        <v>16.323940086316323</v>
      </c>
      <c r="C23" s="64">
        <f>IF('Tabelle 2_1'!B38="",G23,SUM('Tabelle 2_1'!C38:F38))</f>
        <v>59.919728236559919</v>
      </c>
      <c r="D23" s="96">
        <f>IF('Tabelle 2_1'!B38="",H23,'Tabelle 2_1'!G38)</f>
        <v>23.756331677123757</v>
      </c>
      <c r="F23" s="114">
        <v>30</v>
      </c>
      <c r="G23" s="114">
        <v>30</v>
      </c>
      <c r="H23" s="114">
        <v>30</v>
      </c>
    </row>
    <row r="24" spans="1:8">
      <c r="A24" s="90" t="str">
        <f>'Tabelle 1_1'!A36</f>
        <v>Kaltenkirchen, Stadt</v>
      </c>
      <c r="B24" s="96">
        <f>IF('Tabelle 2_1'!B37="",F24,'Tabelle 2_1'!B37)</f>
        <v>19.090212113467928</v>
      </c>
      <c r="C24" s="64">
        <f>IF('Tabelle 2_1'!B37="",G24,SUM('Tabelle 2_1'!C37:F37))</f>
        <v>61.163642558991398</v>
      </c>
      <c r="D24" s="96">
        <f>IF('Tabelle 2_1'!B37="",H24,'Tabelle 2_1'!G37)</f>
        <v>19.746145327540678</v>
      </c>
      <c r="F24" s="114">
        <v>30</v>
      </c>
      <c r="G24" s="114">
        <v>30</v>
      </c>
      <c r="H24" s="114">
        <v>30</v>
      </c>
    </row>
    <row r="25" spans="1:8">
      <c r="A25" s="90" t="str">
        <f>'Tabelle 1_1'!A35</f>
        <v>Henstedt-Ulzburg</v>
      </c>
      <c r="B25" s="96">
        <f>IF('Tabelle 2_1'!B36="",F25,'Tabelle 2_1'!B36)</f>
        <v>17.934801762114539</v>
      </c>
      <c r="C25" s="64">
        <f>IF('Tabelle 2_1'!B36="",G25,SUM('Tabelle 2_1'!C36:F36))</f>
        <v>58.234361233480179</v>
      </c>
      <c r="D25" s="96">
        <f>IF('Tabelle 2_1'!B36="",H25,'Tabelle 2_1'!G36)</f>
        <v>23.830837004405286</v>
      </c>
      <c r="F25" s="114">
        <v>30</v>
      </c>
      <c r="G25" s="114">
        <v>30</v>
      </c>
      <c r="H25" s="114">
        <v>30</v>
      </c>
    </row>
    <row r="26" spans="1:8">
      <c r="A26" s="90" t="str">
        <f>'Tabelle 1_1'!A34</f>
        <v>Schleswig, Stadt</v>
      </c>
      <c r="B26" s="96">
        <f>IF('Tabelle 2_1'!B35="",F26,'Tabelle 2_1'!B35)</f>
        <v>15.96278567016677</v>
      </c>
      <c r="C26" s="64">
        <f>IF('Tabelle 2_1'!B35="",G26,SUM('Tabelle 2_1'!C35:F35))</f>
        <v>58.1724830142063</v>
      </c>
      <c r="D26" s="96">
        <f>IF('Tabelle 2_1'!B35="",H26,'Tabelle 2_1'!G35)</f>
        <v>25.864731315626933</v>
      </c>
      <c r="F26" s="114">
        <v>30</v>
      </c>
      <c r="G26" s="114">
        <v>30</v>
      </c>
      <c r="H26" s="114">
        <v>30</v>
      </c>
    </row>
    <row r="27" spans="1:8">
      <c r="A27" s="90" t="str">
        <f>'Tabelle 1_1'!A33</f>
        <v>Rendsburg, Stadt</v>
      </c>
      <c r="B27" s="96">
        <f>IF('Tabelle 2_1'!B34="",F27,'Tabelle 2_1'!B34)</f>
        <v>19.093141266983142</v>
      </c>
      <c r="C27" s="64">
        <f>IF('Tabelle 2_1'!B34="",G27,SUM('Tabelle 2_1'!C34:F34))</f>
        <v>60.550008184645606</v>
      </c>
      <c r="D27" s="96">
        <f>IF('Tabelle 2_1'!B34="",H27,'Tabelle 2_1'!G34)</f>
        <v>20.356850548371256</v>
      </c>
      <c r="F27" s="114">
        <v>30</v>
      </c>
      <c r="G27" s="114">
        <v>30</v>
      </c>
      <c r="H27" s="114">
        <v>30</v>
      </c>
    </row>
    <row r="28" spans="1:8">
      <c r="A28" s="90" t="str">
        <f>'Tabelle 1_1'!A32</f>
        <v>Eckernförde, Stadt</v>
      </c>
      <c r="B28" s="96">
        <f>IF('Tabelle 2_1'!B33="",F28,'Tabelle 2_1'!B33)</f>
        <v>13.626271970397779</v>
      </c>
      <c r="C28" s="64">
        <f>IF('Tabelle 2_1'!B33="",G28,SUM('Tabelle 2_1'!C33:F33))</f>
        <v>54.458834412580941</v>
      </c>
      <c r="D28" s="96">
        <f>IF('Tabelle 2_1'!B33="",H28,'Tabelle 2_1'!G33)</f>
        <v>31.914893617021278</v>
      </c>
      <c r="F28" s="114">
        <v>30</v>
      </c>
      <c r="G28" s="114">
        <v>30</v>
      </c>
      <c r="H28" s="114">
        <v>30</v>
      </c>
    </row>
    <row r="29" spans="1:8">
      <c r="A29" s="90" t="str">
        <f>'Tabelle 1_1'!A31</f>
        <v>Wedel, Stadt</v>
      </c>
      <c r="B29" s="96">
        <f>IF('Tabelle 2_1'!B32="",F29,'Tabelle 2_1'!B32)</f>
        <v>15.778374786954386</v>
      </c>
      <c r="C29" s="64">
        <f>IF('Tabelle 2_1'!B32="",G29,SUM('Tabelle 2_1'!C32:F32))</f>
        <v>59.077909697547447</v>
      </c>
      <c r="D29" s="96">
        <f>IF('Tabelle 2_1'!B32="",H29,'Tabelle 2_1'!G32)</f>
        <v>25.143715515498165</v>
      </c>
      <c r="F29" s="114">
        <v>30</v>
      </c>
      <c r="G29" s="114">
        <v>30</v>
      </c>
      <c r="H29" s="114">
        <v>30</v>
      </c>
    </row>
    <row r="30" spans="1:8">
      <c r="A30" s="90" t="str">
        <f>'Tabelle 1_1'!A30</f>
        <v>Quickborn, Stadt</v>
      </c>
      <c r="B30" s="96">
        <f>IF('Tabelle 2_1'!B31="",F30,'Tabelle 2_1'!B31)</f>
        <v>17.789516092931645</v>
      </c>
      <c r="C30" s="64">
        <f>IF('Tabelle 2_1'!B31="",G30,SUM('Tabelle 2_1'!C31:F31))</f>
        <v>59.04471999641882</v>
      </c>
      <c r="D30" s="96">
        <f>IF('Tabelle 2_1'!B31="",H30,'Tabelle 2_1'!G31)</f>
        <v>23.165763910649538</v>
      </c>
      <c r="F30" s="114">
        <v>30</v>
      </c>
      <c r="G30" s="114">
        <v>30</v>
      </c>
      <c r="H30" s="114">
        <v>30</v>
      </c>
    </row>
    <row r="31" spans="1:8">
      <c r="A31" s="90" t="str">
        <f>'Tabelle 1_1'!A29</f>
        <v>Pinneberg, Stadt</v>
      </c>
      <c r="B31" s="96">
        <f>IF('Tabelle 2_1'!B30="",F31,'Tabelle 2_1'!B30)</f>
        <v>17.472517651264635</v>
      </c>
      <c r="C31" s="64">
        <f>IF('Tabelle 2_1'!B30="",G31,SUM('Tabelle 2_1'!C30:F30))</f>
        <v>61.287872017159714</v>
      </c>
      <c r="D31" s="96">
        <f>IF('Tabelle 2_1'!B30="",H31,'Tabelle 2_1'!G30)</f>
        <v>21.239610331575655</v>
      </c>
      <c r="F31" s="114">
        <v>30</v>
      </c>
      <c r="G31" s="114">
        <v>30</v>
      </c>
      <c r="H31" s="114">
        <v>30</v>
      </c>
    </row>
    <row r="32" spans="1:8">
      <c r="A32" s="90" t="str">
        <f>'Tabelle 1_1'!A28</f>
        <v>Elmshorn, Stadt</v>
      </c>
      <c r="B32" s="96">
        <f>IF('Tabelle 2_1'!B29="",F32,'Tabelle 2_1'!B29)</f>
        <v>18.029490616621985</v>
      </c>
      <c r="C32" s="64">
        <f>IF('Tabelle 2_1'!B29="",G32,SUM('Tabelle 2_1'!C29:F29))</f>
        <v>61.518293644535561</v>
      </c>
      <c r="D32" s="96">
        <f>IF('Tabelle 2_1'!B29="",H32,'Tabelle 2_1'!G29)</f>
        <v>20.452215738842455</v>
      </c>
      <c r="F32" s="114">
        <v>30</v>
      </c>
      <c r="G32" s="114">
        <v>30</v>
      </c>
      <c r="H32" s="114">
        <v>30</v>
      </c>
    </row>
    <row r="33" spans="1:8">
      <c r="A33" s="90" t="str">
        <f>'Tabelle 1_1'!A27</f>
        <v>Bad Schwartau, Stadt</v>
      </c>
      <c r="B33" s="96">
        <f>IF('Tabelle 2_1'!B28="",F33,'Tabelle 2_1'!B28)</f>
        <v>14.036392483514303</v>
      </c>
      <c r="C33" s="64">
        <f>IF('Tabelle 2_1'!B28="",G33,SUM('Tabelle 2_1'!C28:F28))</f>
        <v>55.575387971639643</v>
      </c>
      <c r="D33" s="96">
        <f>IF('Tabelle 2_1'!B28="",H33,'Tabelle 2_1'!G28)</f>
        <v>30.388219544846052</v>
      </c>
      <c r="F33" s="114">
        <v>30</v>
      </c>
      <c r="G33" s="114">
        <v>30</v>
      </c>
      <c r="H33" s="114">
        <v>30</v>
      </c>
    </row>
    <row r="34" spans="1:8">
      <c r="A34" s="90" t="str">
        <f>'Tabelle 1_1'!A26</f>
        <v>Husum, Stadt</v>
      </c>
      <c r="B34" s="96">
        <f>IF('Tabelle 2_1'!B27="",F34,'Tabelle 2_1'!B27)</f>
        <v>14.718232972201225</v>
      </c>
      <c r="C34" s="64">
        <f>IF('Tabelle 2_1'!B27="",G34,SUM('Tabelle 2_1'!C27:F27))</f>
        <v>58.406819517930629</v>
      </c>
      <c r="D34" s="96">
        <f>IF('Tabelle 2_1'!B27="",H34,'Tabelle 2_1'!G27)</f>
        <v>26.874947509868147</v>
      </c>
      <c r="F34" s="114">
        <v>30</v>
      </c>
      <c r="G34" s="114">
        <v>30</v>
      </c>
      <c r="H34" s="114">
        <v>30</v>
      </c>
    </row>
    <row r="35" spans="1:8">
      <c r="A35" s="90" t="str">
        <f>'Tabelle 1_1'!A25</f>
        <v>Geesthacht, Stadt</v>
      </c>
      <c r="B35" s="96">
        <f>IF('Tabelle 2_1'!B26="",F35,'Tabelle 2_1'!B26)</f>
        <v>17.412935323383085</v>
      </c>
      <c r="C35" s="64">
        <f>IF('Tabelle 2_1'!B26="",G35,SUM('Tabelle 2_1'!C26:F26))</f>
        <v>59.887678173549432</v>
      </c>
      <c r="D35" s="96">
        <f>IF('Tabelle 2_1'!B26="",H35,'Tabelle 2_1'!G26)</f>
        <v>22.699386503067483</v>
      </c>
      <c r="F35" s="114">
        <v>30</v>
      </c>
      <c r="G35" s="114">
        <v>30</v>
      </c>
      <c r="H35" s="114">
        <v>30</v>
      </c>
    </row>
    <row r="36" spans="1:8">
      <c r="A36" s="90" t="str">
        <f>'Tabelle 1_1'!A24</f>
        <v>Heide, Stadt</v>
      </c>
      <c r="B36" s="96">
        <f>IF('Tabelle 2_1'!B25="",F36,'Tabelle 2_1'!B25)</f>
        <v>15.720835002448036</v>
      </c>
      <c r="C36" s="64">
        <f>IF('Tabelle 2_1'!B25="",G36,SUM('Tabelle 2_1'!C25:F25))</f>
        <v>60.23501134997997</v>
      </c>
      <c r="D36" s="96">
        <f>IF('Tabelle 2_1'!B25="",H36,'Tabelle 2_1'!G25)</f>
        <v>24.044153647571996</v>
      </c>
      <c r="F36" s="114">
        <v>30</v>
      </c>
      <c r="G36" s="114">
        <v>30</v>
      </c>
      <c r="H36" s="114">
        <v>30</v>
      </c>
    </row>
    <row r="37" spans="1:8" s="96" customFormat="1">
      <c r="A37" s="90"/>
      <c r="C37" s="64"/>
      <c r="F37" s="114"/>
      <c r="G37" s="114"/>
      <c r="H37" s="114"/>
    </row>
    <row r="38" spans="1:8" s="96" customFormat="1">
      <c r="A38" s="90" t="s">
        <v>125</v>
      </c>
      <c r="C38" s="64"/>
      <c r="F38" s="90" t="s">
        <v>125</v>
      </c>
      <c r="H38" s="64"/>
    </row>
    <row r="39" spans="1:8">
      <c r="A39" s="96" t="s">
        <v>85</v>
      </c>
      <c r="B39" s="96" t="s">
        <v>69</v>
      </c>
      <c r="F39" s="96" t="s">
        <v>85</v>
      </c>
      <c r="G39" s="96" t="s">
        <v>69</v>
      </c>
    </row>
    <row r="40" spans="1:8" s="96" customFormat="1">
      <c r="A40" s="96">
        <f>IF('Tabelle 2_1'!$B$8="",F40,'Tabelle 2_1'!H8)</f>
        <v>42.485161923877975</v>
      </c>
      <c r="B40" s="96">
        <f>IF('Tabelle 2_1'!$B$8="",G40,'Tabelle 2_1'!H$44)</f>
        <v>45.625915680359149</v>
      </c>
      <c r="F40" s="114">
        <v>46</v>
      </c>
      <c r="G40" s="114">
        <v>45</v>
      </c>
    </row>
    <row r="41" spans="1:8" s="96" customFormat="1">
      <c r="A41" s="96">
        <f>IF('Tabelle 2_1'!$B$8="",F41,'Tabelle 2_1'!H9)</f>
        <v>42.356416726603527</v>
      </c>
      <c r="B41" s="96">
        <f>IF('Tabelle 2_1'!$B$8="",G41,'Tabelle 2_1'!H$44)</f>
        <v>45.625915680359149</v>
      </c>
      <c r="F41" s="114">
        <v>46</v>
      </c>
      <c r="G41" s="114">
        <v>45</v>
      </c>
    </row>
    <row r="42" spans="1:8" s="96" customFormat="1">
      <c r="A42" s="96">
        <f>IF('Tabelle 2_1'!$B$8="",F42,'Tabelle 2_1'!H10)</f>
        <v>45.375431420171289</v>
      </c>
      <c r="B42" s="96">
        <f>IF('Tabelle 2_1'!$B$8="",G42,'Tabelle 2_1'!H$44)</f>
        <v>45.625915680359149</v>
      </c>
      <c r="F42" s="114">
        <v>46</v>
      </c>
      <c r="G42" s="114">
        <v>45</v>
      </c>
    </row>
    <row r="43" spans="1:8" s="96" customFormat="1">
      <c r="A43" s="96">
        <f>IF('Tabelle 2_1'!$B$8="",F43,'Tabelle 2_1'!H11)</f>
        <v>44.868248425515993</v>
      </c>
      <c r="B43" s="96">
        <f>IF('Tabelle 2_1'!$B$8="",G43,'Tabelle 2_1'!H$44)</f>
        <v>45.625915680359149</v>
      </c>
      <c r="F43" s="114">
        <v>46</v>
      </c>
      <c r="G43" s="114">
        <v>45</v>
      </c>
    </row>
    <row r="44" spans="1:8">
      <c r="A44" s="60">
        <f>IF('Tabelle 2_1'!$B$8="",F44,'Tabelle 2_1'!H13)</f>
        <v>46.76289134777705</v>
      </c>
      <c r="B44" s="60">
        <f>IF('Tabelle 2_1'!$B$8="",G44,'Tabelle 2_1'!H$44)</f>
        <v>45.625915680359149</v>
      </c>
      <c r="F44" s="114">
        <v>46</v>
      </c>
      <c r="G44" s="114">
        <v>45</v>
      </c>
    </row>
    <row r="45" spans="1:8">
      <c r="A45" s="96">
        <f>IF('Tabelle 2_1'!$B$8="",F45,'Tabelle 2_1'!H14)</f>
        <v>45.375241656740023</v>
      </c>
      <c r="B45" s="96">
        <f>IF('Tabelle 2_1'!$B$8="",G45,'Tabelle 2_1'!H$44)</f>
        <v>45.625915680359149</v>
      </c>
      <c r="F45" s="114">
        <v>46</v>
      </c>
      <c r="G45" s="114">
        <v>45</v>
      </c>
    </row>
    <row r="46" spans="1:8">
      <c r="A46" s="96">
        <f>IF('Tabelle 2_1'!$B$8="",F46,'Tabelle 2_1'!H15)</f>
        <v>46.511728928808814</v>
      </c>
      <c r="B46" s="96">
        <f>IF('Tabelle 2_1'!$B$8="",G46,'Tabelle 2_1'!H$44)</f>
        <v>45.625915680359149</v>
      </c>
      <c r="F46" s="114">
        <v>46</v>
      </c>
      <c r="G46" s="114">
        <v>45</v>
      </c>
    </row>
    <row r="47" spans="1:8">
      <c r="A47" s="96">
        <f>IF('Tabelle 2_1'!$B$8="",F47,'Tabelle 2_1'!H16)</f>
        <v>48.73812018112838</v>
      </c>
      <c r="B47" s="96">
        <f>IF('Tabelle 2_1'!$B$8="",G47,'Tabelle 2_1'!H$44)</f>
        <v>45.625915680359149</v>
      </c>
      <c r="F47" s="114">
        <v>46</v>
      </c>
      <c r="G47" s="114">
        <v>45</v>
      </c>
    </row>
    <row r="48" spans="1:8">
      <c r="A48" s="96">
        <f>IF('Tabelle 2_1'!$B$8="",F48,'Tabelle 2_1'!H17)</f>
        <v>45.10874395866896</v>
      </c>
      <c r="B48" s="96">
        <f>IF('Tabelle 2_1'!$B$8="",G48,'Tabelle 2_1'!H$44)</f>
        <v>45.625915680359149</v>
      </c>
      <c r="F48" s="114">
        <v>46</v>
      </c>
      <c r="G48" s="114">
        <v>45</v>
      </c>
    </row>
    <row r="49" spans="1:7">
      <c r="A49" s="96">
        <f>IF('Tabelle 2_1'!$B$8="",F49,'Tabelle 2_1'!H18)</f>
        <v>47.785339118520213</v>
      </c>
      <c r="B49" s="96">
        <f>IF('Tabelle 2_1'!$B$8="",G49,'Tabelle 2_1'!H$44)</f>
        <v>45.625915680359149</v>
      </c>
      <c r="F49" s="114">
        <v>46</v>
      </c>
      <c r="G49" s="114">
        <v>45</v>
      </c>
    </row>
    <row r="50" spans="1:7">
      <c r="A50" s="96">
        <f>IF('Tabelle 2_1'!$B$8="",F50,'Tabelle 2_1'!H19)</f>
        <v>46.181248749392559</v>
      </c>
      <c r="B50" s="96">
        <f>IF('Tabelle 2_1'!$B$8="",G50,'Tabelle 2_1'!H$44)</f>
        <v>45.625915680359149</v>
      </c>
      <c r="F50" s="114">
        <v>46</v>
      </c>
      <c r="G50" s="114">
        <v>45</v>
      </c>
    </row>
    <row r="51" spans="1:7">
      <c r="A51" s="96">
        <f>IF('Tabelle 2_1'!$B$8="",F51,'Tabelle 2_1'!H20)</f>
        <v>46.175896988637739</v>
      </c>
      <c r="B51" s="96">
        <f>IF('Tabelle 2_1'!$B$8="",G51,'Tabelle 2_1'!H$44)</f>
        <v>45.625915680359149</v>
      </c>
      <c r="F51" s="114">
        <v>46</v>
      </c>
      <c r="G51" s="114">
        <v>45</v>
      </c>
    </row>
    <row r="52" spans="1:7">
      <c r="A52" s="96">
        <f>IF('Tabelle 2_1'!$B$8="",F52,'Tabelle 2_1'!H21)</f>
        <v>45.029133803429964</v>
      </c>
      <c r="B52" s="96">
        <f>IF('Tabelle 2_1'!$B$8="",G52,'Tabelle 2_1'!H$44)</f>
        <v>45.625915680359149</v>
      </c>
      <c r="F52" s="114">
        <v>46</v>
      </c>
      <c r="G52" s="114">
        <v>45</v>
      </c>
    </row>
    <row r="53" spans="1:7">
      <c r="A53" s="96">
        <f>IF('Tabelle 2_1'!$B$8="",F53,'Tabelle 2_1'!H22)</f>
        <v>45.996069796801734</v>
      </c>
      <c r="B53" s="96">
        <f>IF('Tabelle 2_1'!$B$8="",G53,'Tabelle 2_1'!H$44)</f>
        <v>45.625915680359149</v>
      </c>
      <c r="F53" s="114">
        <v>46</v>
      </c>
      <c r="G53" s="114">
        <v>45</v>
      </c>
    </row>
    <row r="54" spans="1:7">
      <c r="A54" s="96">
        <f>IF('Tabelle 2_1'!$B$8="",F54,'Tabelle 2_1'!H23)</f>
        <v>45.900681524326629</v>
      </c>
      <c r="B54" s="96">
        <f>IF('Tabelle 2_1'!$B$8="",G54,'Tabelle 2_1'!H$44)</f>
        <v>45.625915680359149</v>
      </c>
      <c r="F54" s="114">
        <v>46</v>
      </c>
      <c r="G54" s="114">
        <v>45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Dbl_1</vt:lpstr>
      <vt:lpstr>Impressum_1</vt:lpstr>
      <vt:lpstr>Inhaltsverzeichnis_1</vt:lpstr>
      <vt:lpstr>Vorbemerkungen_1</vt:lpstr>
      <vt:lpstr>Karte_1</vt:lpstr>
      <vt:lpstr>Tabelle 1_1</vt:lpstr>
      <vt:lpstr>Grafikdaten 1_1</vt:lpstr>
      <vt:lpstr>Tabelle 2_1</vt:lpstr>
      <vt:lpstr>Grafikdaten 2_1</vt:lpstr>
      <vt:lpstr>Tabelle 3_1</vt:lpstr>
      <vt:lpstr>Grafikdaten 3_1</vt:lpstr>
      <vt:lpstr>Tabelle 4_1</vt:lpstr>
      <vt:lpstr>Grafikdaten 4_1</vt:lpstr>
      <vt:lpstr>'Tabelle 2_1'!Druckbereich</vt:lpstr>
      <vt:lpstr>'Tabelle 4_1'!Druckbereich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Schleswig-Holstein.regional Band 1</dc:title>
  <dc:subject>Kreise und Städte in Schleswig-Holstein im Vergleich - Bevölkerung 2023</dc:subject>
  <dc:creator>StaNord</dc:creator>
  <cp:keywords>°</cp:keywords>
  <cp:lastModifiedBy>Rosek, Eva</cp:lastModifiedBy>
  <cp:lastPrinted>2024-07-10T14:40:22Z</cp:lastPrinted>
  <dcterms:created xsi:type="dcterms:W3CDTF">2012-03-28T07:56:08Z</dcterms:created>
  <dcterms:modified xsi:type="dcterms:W3CDTF">2024-07-10T14:41:40Z</dcterms:modified>
  <cp:category>LIS-Bericht</cp:category>
</cp:coreProperties>
</file>