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<sst xmlns="http://schemas.openxmlformats.org/spreadsheetml/2006/main" count="317" uniqueCount="143">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</sst>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8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4" xfId="0" applyNumberFormat="1" applyFont="1" applyFill="1" applyBorder="1" applyAlignment="1" applyProtection="1">
      <alignment horizontal="left"/>
      <protection locked="0"/>
    </xf>
    <xf numFmtId="185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100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106</v>
      </c>
      <c r="B2" s="55"/>
      <c r="C2" s="55"/>
      <c r="D2" s="55"/>
      <c r="E2" s="55"/>
      <c r="F2" s="55"/>
      <c r="G2" s="55"/>
      <c r="H2" s="61"/>
    </row>
    <row r="3" spans="1:8" ht="12.75">
      <c r="A3" s="116" t="s">
        <v>108</v>
      </c>
      <c r="B3" s="116"/>
      <c r="C3" s="55"/>
      <c r="D3" s="55"/>
      <c r="E3" s="55"/>
      <c r="F3" s="55"/>
      <c r="G3" s="55"/>
      <c r="H3" s="61"/>
    </row>
    <row r="4" spans="1:8" ht="12.75">
      <c r="A4" s="56" t="s">
        <v>109</v>
      </c>
      <c r="B4" s="57" t="s">
        <v>107</v>
      </c>
      <c r="C4" s="57"/>
      <c r="D4" s="58"/>
      <c r="E4" s="57" t="s">
        <v>116</v>
      </c>
      <c r="F4" s="57" t="s">
        <v>115</v>
      </c>
      <c r="G4" s="57"/>
      <c r="H4" s="58"/>
    </row>
    <row r="5" spans="1:8" ht="12.75">
      <c r="A5" s="59" t="s">
        <v>110</v>
      </c>
      <c r="B5" s="60" t="s">
        <v>111</v>
      </c>
      <c r="C5" s="60"/>
      <c r="D5" s="61"/>
      <c r="E5" s="60" t="s">
        <v>110</v>
      </c>
      <c r="F5" s="60" t="s">
        <v>117</v>
      </c>
      <c r="G5" s="60"/>
      <c r="H5" s="61"/>
    </row>
    <row r="6" spans="1:8" ht="12.75">
      <c r="A6" s="59" t="s">
        <v>105</v>
      </c>
      <c r="B6" s="83" t="s">
        <v>112</v>
      </c>
      <c r="C6" s="60"/>
      <c r="D6" s="61"/>
      <c r="E6" s="60" t="s">
        <v>105</v>
      </c>
      <c r="F6" s="83" t="s">
        <v>118</v>
      </c>
      <c r="G6" s="62"/>
      <c r="H6" s="61"/>
    </row>
    <row r="7" spans="1:8" ht="12.75">
      <c r="A7" s="59" t="s">
        <v>104</v>
      </c>
      <c r="B7" s="83" t="s">
        <v>113</v>
      </c>
      <c r="C7" s="60"/>
      <c r="D7" s="61"/>
      <c r="E7" s="60" t="s">
        <v>104</v>
      </c>
      <c r="F7" s="83" t="s">
        <v>119</v>
      </c>
      <c r="G7" s="62"/>
      <c r="H7" s="61"/>
    </row>
    <row r="8" spans="1:8" ht="12.75">
      <c r="A8" s="63" t="s">
        <v>103</v>
      </c>
      <c r="B8" s="117" t="s">
        <v>114</v>
      </c>
      <c r="C8" s="117"/>
      <c r="D8" s="118"/>
      <c r="E8" s="64" t="s">
        <v>103</v>
      </c>
      <c r="F8" s="117" t="s">
        <v>120</v>
      </c>
      <c r="G8" s="117"/>
      <c r="H8" s="118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101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4/04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99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4. Vierteljahr 2004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102</v>
      </c>
      <c r="B15" s="67"/>
      <c r="C15" s="55"/>
      <c r="D15" s="55"/>
      <c r="E15" s="55"/>
      <c r="F15" s="55"/>
      <c r="G15" s="67" t="s">
        <v>142</v>
      </c>
      <c r="H15" s="61"/>
    </row>
    <row r="16" spans="1:8" ht="12.75">
      <c r="A16" s="56" t="s">
        <v>105</v>
      </c>
      <c r="B16" s="123" t="s">
        <v>121</v>
      </c>
      <c r="C16" s="124"/>
      <c r="D16" s="124"/>
      <c r="E16" s="125"/>
      <c r="F16" s="55"/>
      <c r="G16" s="121">
        <v>38547</v>
      </c>
      <c r="H16" s="122"/>
    </row>
    <row r="17" spans="1:8" ht="12.75">
      <c r="A17" s="59" t="s">
        <v>104</v>
      </c>
      <c r="B17" s="126" t="s">
        <v>122</v>
      </c>
      <c r="C17" s="127"/>
      <c r="D17" s="127"/>
      <c r="E17" s="128"/>
      <c r="F17" s="60"/>
      <c r="G17" s="67"/>
      <c r="H17" s="61"/>
    </row>
    <row r="18" spans="1:8" ht="12.75">
      <c r="A18" s="63" t="s">
        <v>103</v>
      </c>
      <c r="B18" s="129" t="s">
        <v>123</v>
      </c>
      <c r="C18" s="130"/>
      <c r="D18" s="130"/>
      <c r="E18" s="13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9" t="s">
        <v>139</v>
      </c>
      <c r="B20" s="119"/>
      <c r="C20" s="119"/>
      <c r="D20" s="119"/>
      <c r="E20" s="119"/>
      <c r="F20" s="119"/>
      <c r="G20" s="119"/>
      <c r="H20" s="120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135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12</v>
      </c>
      <c r="C27" s="92">
        <v>4</v>
      </c>
      <c r="D27" s="50" t="s">
        <v>13</v>
      </c>
      <c r="E27" s="47"/>
      <c r="F27" s="47"/>
      <c r="G27" s="47"/>
      <c r="H27" s="48"/>
    </row>
    <row r="28" spans="1:8" ht="15.75">
      <c r="A28" s="46"/>
      <c r="B28" s="49" t="s">
        <v>14</v>
      </c>
      <c r="C28" s="93">
        <v>4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D25" sqref="D25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4/04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137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4.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4.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Oktober bis Dezember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Oktober</v>
      </c>
      <c r="C9" s="76" t="str">
        <f>IF(Quartal=1,"Februar",IF(Quartal=2,"Mai",IF(Quartal=3,"August",IF(Quartal=4,"November",""))))</f>
        <v>November</v>
      </c>
      <c r="D9" s="76" t="str">
        <f>IF(Quartal=1,"März",IF(Quartal=2,"Juni",IF(Quartal=3,"September",IF(Quartal=4,"Dezember",""))))</f>
        <v>Dezember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37">
        <v>2828528</v>
      </c>
      <c r="C10" s="37">
        <v>2829190</v>
      </c>
      <c r="D10" s="37">
        <v>2829874</v>
      </c>
      <c r="E10" s="37">
        <v>2828528</v>
      </c>
      <c r="F10" s="37">
        <v>1382302</v>
      </c>
      <c r="G10" s="37">
        <v>1446226</v>
      </c>
      <c r="H10" s="37">
        <v>2677050</v>
      </c>
      <c r="I10" s="37">
        <v>151478</v>
      </c>
    </row>
    <row r="11" spans="1:9" ht="12.75">
      <c r="A11" s="4" t="s">
        <v>4</v>
      </c>
      <c r="B11" s="37">
        <v>1878</v>
      </c>
      <c r="C11" s="37">
        <v>1894</v>
      </c>
      <c r="D11" s="37">
        <v>2281</v>
      </c>
      <c r="E11" s="37">
        <v>6053</v>
      </c>
      <c r="F11" s="37">
        <v>3062</v>
      </c>
      <c r="G11" s="37">
        <v>2991</v>
      </c>
      <c r="H11" s="37">
        <v>5856</v>
      </c>
      <c r="I11" s="37">
        <v>197</v>
      </c>
    </row>
    <row r="12" spans="1:9" ht="12.75">
      <c r="A12" s="4" t="s">
        <v>5</v>
      </c>
      <c r="B12" s="37">
        <v>2321</v>
      </c>
      <c r="C12" s="37">
        <v>2618</v>
      </c>
      <c r="D12" s="37">
        <v>2858</v>
      </c>
      <c r="E12" s="37">
        <v>7797</v>
      </c>
      <c r="F12" s="37">
        <v>3566</v>
      </c>
      <c r="G12" s="37">
        <v>4231</v>
      </c>
      <c r="H12" s="37">
        <v>7694</v>
      </c>
      <c r="I12" s="37">
        <v>103</v>
      </c>
    </row>
    <row r="13" spans="1:9" ht="12.75">
      <c r="A13" s="4" t="s">
        <v>6</v>
      </c>
      <c r="B13" s="104">
        <f>B11-B12</f>
        <v>-443</v>
      </c>
      <c r="C13" s="104">
        <f aca="true" t="shared" si="0" ref="C13:I13">C11-C12</f>
        <v>-724</v>
      </c>
      <c r="D13" s="104">
        <f t="shared" si="0"/>
        <v>-577</v>
      </c>
      <c r="E13" s="104">
        <f t="shared" si="0"/>
        <v>-1744</v>
      </c>
      <c r="F13" s="104">
        <f>F11-F12</f>
        <v>-504</v>
      </c>
      <c r="G13" s="104">
        <f>G11-G12</f>
        <v>-1240</v>
      </c>
      <c r="H13" s="104">
        <f t="shared" si="0"/>
        <v>-1838</v>
      </c>
      <c r="I13" s="104">
        <f t="shared" si="0"/>
        <v>94</v>
      </c>
    </row>
    <row r="14" spans="1:9" ht="12.75">
      <c r="A14" s="4" t="s">
        <v>7</v>
      </c>
      <c r="B14" s="103">
        <v>7245</v>
      </c>
      <c r="C14" s="103">
        <v>6559</v>
      </c>
      <c r="D14" s="103">
        <v>6447</v>
      </c>
      <c r="E14" s="37">
        <v>20251</v>
      </c>
      <c r="F14" s="103">
        <v>10344</v>
      </c>
      <c r="G14" s="103">
        <v>9907</v>
      </c>
      <c r="H14" s="103">
        <v>15834</v>
      </c>
      <c r="I14" s="103">
        <v>4417</v>
      </c>
    </row>
    <row r="15" spans="1:9" ht="12.75">
      <c r="A15" s="4" t="s">
        <v>8</v>
      </c>
      <c r="B15" s="103">
        <v>6142</v>
      </c>
      <c r="C15" s="103">
        <v>5159</v>
      </c>
      <c r="D15" s="103">
        <v>7130</v>
      </c>
      <c r="E15" s="37">
        <v>18431</v>
      </c>
      <c r="F15" s="103">
        <v>9711</v>
      </c>
      <c r="G15" s="103">
        <v>8720</v>
      </c>
      <c r="H15" s="103">
        <v>14728</v>
      </c>
      <c r="I15" s="103">
        <v>3703</v>
      </c>
    </row>
    <row r="16" spans="1:9" ht="12.75">
      <c r="A16" s="4" t="s">
        <v>6</v>
      </c>
      <c r="B16" s="104">
        <f aca="true" t="shared" si="1" ref="B16:I16">B14-B15</f>
        <v>1103</v>
      </c>
      <c r="C16" s="104">
        <f t="shared" si="1"/>
        <v>1400</v>
      </c>
      <c r="D16" s="104">
        <f t="shared" si="1"/>
        <v>-683</v>
      </c>
      <c r="E16" s="104">
        <f t="shared" si="1"/>
        <v>1820</v>
      </c>
      <c r="F16" s="104">
        <f t="shared" si="1"/>
        <v>633</v>
      </c>
      <c r="G16" s="104">
        <f t="shared" si="1"/>
        <v>1187</v>
      </c>
      <c r="H16" s="104">
        <f t="shared" si="1"/>
        <v>1106</v>
      </c>
      <c r="I16" s="104">
        <f t="shared" si="1"/>
        <v>714</v>
      </c>
    </row>
    <row r="17" spans="1:9" ht="12.75">
      <c r="A17" s="4" t="s">
        <v>141</v>
      </c>
      <c r="B17" s="37">
        <v>2</v>
      </c>
      <c r="C17" s="102">
        <v>8</v>
      </c>
      <c r="D17" s="102">
        <v>146</v>
      </c>
      <c r="E17" s="37">
        <v>156</v>
      </c>
      <c r="F17" s="102">
        <v>100</v>
      </c>
      <c r="G17" s="37">
        <v>56</v>
      </c>
      <c r="H17" s="37">
        <v>1156</v>
      </c>
      <c r="I17" s="37">
        <v>-1000</v>
      </c>
    </row>
    <row r="18" spans="1:10" ht="12.75">
      <c r="A18" s="4" t="s">
        <v>9</v>
      </c>
      <c r="B18" s="104">
        <f>B13+B16+B17</f>
        <v>662</v>
      </c>
      <c r="C18" s="104">
        <f aca="true" t="shared" si="2" ref="C18:I18">C13+C16+C17</f>
        <v>684</v>
      </c>
      <c r="D18" s="104">
        <f t="shared" si="2"/>
        <v>-1114</v>
      </c>
      <c r="E18" s="104">
        <f t="shared" si="2"/>
        <v>232</v>
      </c>
      <c r="F18" s="104">
        <f t="shared" si="2"/>
        <v>229</v>
      </c>
      <c r="G18" s="104">
        <f t="shared" si="2"/>
        <v>3</v>
      </c>
      <c r="H18" s="104">
        <f t="shared" si="2"/>
        <v>424</v>
      </c>
      <c r="I18" s="104">
        <f t="shared" si="2"/>
        <v>-192</v>
      </c>
      <c r="J18" s="79"/>
    </row>
    <row r="19" spans="1:9" ht="12.75">
      <c r="A19" s="4" t="s">
        <v>10</v>
      </c>
      <c r="B19" s="104">
        <f>B10+B18</f>
        <v>2829190</v>
      </c>
      <c r="C19" s="104">
        <f aca="true" t="shared" si="3" ref="C19:I19">C10+C18</f>
        <v>2829874</v>
      </c>
      <c r="D19" s="104">
        <f t="shared" si="3"/>
        <v>2828760</v>
      </c>
      <c r="E19" s="104">
        <f t="shared" si="3"/>
        <v>2828760</v>
      </c>
      <c r="F19" s="104">
        <f t="shared" si="3"/>
        <v>1382531</v>
      </c>
      <c r="G19" s="104">
        <f t="shared" si="3"/>
        <v>1446229</v>
      </c>
      <c r="H19" s="104">
        <f t="shared" si="3"/>
        <v>2677474</v>
      </c>
      <c r="I19" s="104">
        <f t="shared" si="3"/>
        <v>151286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E27" sqref="E27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4/04</v>
      </c>
      <c r="B1" s="110"/>
      <c r="C1" s="109"/>
      <c r="D1" s="109"/>
      <c r="E1" s="109"/>
      <c r="F1" s="10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31.12.2004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31.12.2003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105">
        <f>C8+D8</f>
        <v>85762</v>
      </c>
      <c r="C8" s="25">
        <v>41816</v>
      </c>
      <c r="D8" s="25">
        <v>43946</v>
      </c>
      <c r="E8" s="113">
        <v>462</v>
      </c>
      <c r="F8" s="107">
        <f>E8*100/B8</f>
        <v>0.5387001235978639</v>
      </c>
    </row>
    <row r="9" spans="1:6" ht="12.75">
      <c r="A9" s="12" t="s">
        <v>23</v>
      </c>
      <c r="B9" s="105">
        <f aca="true" t="shared" si="0" ref="B9:B23">C9+D9</f>
        <v>233329</v>
      </c>
      <c r="C9" s="25">
        <v>113447</v>
      </c>
      <c r="D9" s="25">
        <v>119882</v>
      </c>
      <c r="E9" s="113">
        <v>290</v>
      </c>
      <c r="F9" s="107">
        <f aca="true" t="shared" si="1" ref="F9:F23">E9*100/B9</f>
        <v>0.12428802249184628</v>
      </c>
    </row>
    <row r="10" spans="1:6" ht="12.75">
      <c r="A10" s="12" t="s">
        <v>24</v>
      </c>
      <c r="B10" s="105">
        <f t="shared" si="0"/>
        <v>211874</v>
      </c>
      <c r="C10" s="25">
        <v>100625</v>
      </c>
      <c r="D10" s="25">
        <v>111249</v>
      </c>
      <c r="E10" s="113">
        <v>-880</v>
      </c>
      <c r="F10" s="107">
        <f t="shared" si="1"/>
        <v>-0.4153411933507651</v>
      </c>
    </row>
    <row r="11" spans="1:6" ht="12.75">
      <c r="A11" s="12" t="s">
        <v>25</v>
      </c>
      <c r="B11" s="105">
        <f t="shared" si="0"/>
        <v>78555</v>
      </c>
      <c r="C11" s="25">
        <v>38295</v>
      </c>
      <c r="D11" s="25">
        <v>40260</v>
      </c>
      <c r="E11" s="113">
        <v>-396</v>
      </c>
      <c r="F11" s="107">
        <f t="shared" si="1"/>
        <v>-0.5041054038571702</v>
      </c>
    </row>
    <row r="12" spans="1:6" ht="12.75">
      <c r="A12" s="12" t="s">
        <v>26</v>
      </c>
      <c r="B12" s="105">
        <f t="shared" si="0"/>
        <v>137398</v>
      </c>
      <c r="C12" s="25">
        <v>67502</v>
      </c>
      <c r="D12" s="25">
        <v>69896</v>
      </c>
      <c r="E12" s="113">
        <v>-30</v>
      </c>
      <c r="F12" s="107">
        <f t="shared" si="1"/>
        <v>-0.021834378957481186</v>
      </c>
    </row>
    <row r="13" spans="1:6" ht="12.75">
      <c r="A13" s="12" t="s">
        <v>27</v>
      </c>
      <c r="B13" s="105">
        <f t="shared" si="0"/>
        <v>185958</v>
      </c>
      <c r="C13" s="25">
        <v>90500</v>
      </c>
      <c r="D13" s="25">
        <v>95458</v>
      </c>
      <c r="E13" s="113">
        <v>1062</v>
      </c>
      <c r="F13" s="107">
        <f t="shared" si="1"/>
        <v>0.5710966992546704</v>
      </c>
    </row>
    <row r="14" spans="1:6" ht="12.75">
      <c r="A14" s="12" t="s">
        <v>28</v>
      </c>
      <c r="B14" s="105">
        <f t="shared" si="0"/>
        <v>166610</v>
      </c>
      <c r="C14" s="25">
        <v>81411</v>
      </c>
      <c r="D14" s="25">
        <v>85199</v>
      </c>
      <c r="E14" s="113">
        <v>268</v>
      </c>
      <c r="F14" s="107">
        <f t="shared" si="1"/>
        <v>0.16085469059480223</v>
      </c>
    </row>
    <row r="15" spans="1:6" ht="12.75">
      <c r="A15" s="12" t="s">
        <v>29</v>
      </c>
      <c r="B15" s="105">
        <f t="shared" si="0"/>
        <v>205589</v>
      </c>
      <c r="C15" s="25">
        <v>99180</v>
      </c>
      <c r="D15" s="25">
        <v>106409</v>
      </c>
      <c r="E15" s="113">
        <v>449</v>
      </c>
      <c r="F15" s="107">
        <f t="shared" si="1"/>
        <v>0.21839689866675746</v>
      </c>
    </row>
    <row r="16" spans="1:6" ht="12.75">
      <c r="A16" s="12" t="s">
        <v>30</v>
      </c>
      <c r="B16" s="105">
        <f t="shared" si="0"/>
        <v>298272</v>
      </c>
      <c r="C16" s="25">
        <v>145903</v>
      </c>
      <c r="D16" s="25">
        <v>152369</v>
      </c>
      <c r="E16" s="113">
        <v>1331</v>
      </c>
      <c r="F16" s="107">
        <f t="shared" si="1"/>
        <v>0.44623699173908377</v>
      </c>
    </row>
    <row r="17" spans="1:6" ht="12.75">
      <c r="A17" s="12" t="s">
        <v>31</v>
      </c>
      <c r="B17" s="105">
        <f t="shared" si="0"/>
        <v>135446</v>
      </c>
      <c r="C17" s="25">
        <v>68057</v>
      </c>
      <c r="D17" s="25">
        <v>67389</v>
      </c>
      <c r="E17" s="113">
        <v>408</v>
      </c>
      <c r="F17" s="107">
        <f t="shared" si="1"/>
        <v>0.301227057277439</v>
      </c>
    </row>
    <row r="18" spans="1:6" ht="12.75">
      <c r="A18" s="12" t="s">
        <v>32</v>
      </c>
      <c r="B18" s="105">
        <f t="shared" si="0"/>
        <v>273130</v>
      </c>
      <c r="C18" s="25">
        <v>134655</v>
      </c>
      <c r="D18" s="25">
        <v>138475</v>
      </c>
      <c r="E18" s="113">
        <v>-3</v>
      </c>
      <c r="F18" s="107">
        <f t="shared" si="1"/>
        <v>-0.001098378061728847</v>
      </c>
    </row>
    <row r="19" spans="1:6" ht="12.75">
      <c r="A19" s="12" t="s">
        <v>33</v>
      </c>
      <c r="B19" s="105">
        <f t="shared" si="0"/>
        <v>199999</v>
      </c>
      <c r="C19" s="25">
        <v>99276</v>
      </c>
      <c r="D19" s="25">
        <v>100723</v>
      </c>
      <c r="E19" s="113">
        <v>391</v>
      </c>
      <c r="F19" s="107">
        <f t="shared" si="1"/>
        <v>0.1955009775048875</v>
      </c>
    </row>
    <row r="20" spans="1:6" ht="12.75">
      <c r="A20" s="12" t="s">
        <v>34</v>
      </c>
      <c r="B20" s="105">
        <f t="shared" si="0"/>
        <v>256166</v>
      </c>
      <c r="C20" s="25">
        <v>125562</v>
      </c>
      <c r="D20" s="25">
        <v>130604</v>
      </c>
      <c r="E20" s="113">
        <v>535</v>
      </c>
      <c r="F20" s="107">
        <f t="shared" si="1"/>
        <v>0.20884894950930255</v>
      </c>
    </row>
    <row r="21" spans="1:6" ht="12.75">
      <c r="A21" s="12" t="s">
        <v>35</v>
      </c>
      <c r="B21" s="105">
        <f t="shared" si="0"/>
        <v>136978</v>
      </c>
      <c r="C21" s="25">
        <v>67632</v>
      </c>
      <c r="D21" s="25">
        <v>69346</v>
      </c>
      <c r="E21" s="113">
        <v>-18</v>
      </c>
      <c r="F21" s="107">
        <f t="shared" si="1"/>
        <v>-0.013140796332257735</v>
      </c>
    </row>
    <row r="22" spans="1:6" ht="12.75">
      <c r="A22" s="12" t="s">
        <v>36</v>
      </c>
      <c r="B22" s="105">
        <f t="shared" si="0"/>
        <v>223694</v>
      </c>
      <c r="C22" s="25">
        <v>108670</v>
      </c>
      <c r="D22" s="25">
        <v>115024</v>
      </c>
      <c r="E22" s="113">
        <v>1720</v>
      </c>
      <c r="F22" s="107">
        <f t="shared" si="1"/>
        <v>0.7689075254588859</v>
      </c>
    </row>
    <row r="23" spans="1:6" ht="12.75">
      <c r="A23" s="89" t="s">
        <v>136</v>
      </c>
      <c r="B23" s="106">
        <f t="shared" si="0"/>
        <v>2828760</v>
      </c>
      <c r="C23" s="115">
        <v>1382531</v>
      </c>
      <c r="D23" s="115">
        <v>1446229</v>
      </c>
      <c r="E23" s="114">
        <v>5589</v>
      </c>
      <c r="F23" s="108">
        <f t="shared" si="1"/>
        <v>0.19757773724175964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31.12.2004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4">
      <selection activeCell="D22" sqref="D22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4/04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4.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4.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Oktober bis Dezember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Oktober</v>
      </c>
      <c r="C9" s="76" t="str">
        <f>IF(Quartal=1,"Februar",IF(Quartal=2,"Mai",IF(Quartal=3,"August",IF(Quartal=4,"November",""))))</f>
        <v>November</v>
      </c>
      <c r="D9" s="76" t="str">
        <f>IF(Quartal=1,"März",IF(Quartal=2,"Juni",IF(Quartal=3,"September",IF(Quartal=4,"Dezember",""))))</f>
        <v>Dezember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99">
        <v>1735053</v>
      </c>
      <c r="C10" s="99">
        <v>1735871</v>
      </c>
      <c r="D10" s="99">
        <v>1735568</v>
      </c>
      <c r="E10" s="99">
        <v>1735053</v>
      </c>
      <c r="F10" s="99">
        <v>843394</v>
      </c>
      <c r="G10" s="99">
        <v>891659</v>
      </c>
      <c r="H10" s="99">
        <v>1490095</v>
      </c>
      <c r="I10" s="99">
        <v>244958</v>
      </c>
    </row>
    <row r="11" spans="1:9" ht="12.75">
      <c r="A11" s="4" t="s">
        <v>4</v>
      </c>
      <c r="B11" s="99">
        <v>1297</v>
      </c>
      <c r="C11" s="99">
        <v>1239</v>
      </c>
      <c r="D11" s="99">
        <v>1853</v>
      </c>
      <c r="E11" s="100">
        <v>4389</v>
      </c>
      <c r="F11" s="99">
        <v>2325</v>
      </c>
      <c r="G11" s="99">
        <v>2064</v>
      </c>
      <c r="H11" s="99">
        <v>3954</v>
      </c>
      <c r="I11" s="99">
        <v>435</v>
      </c>
    </row>
    <row r="12" spans="1:9" ht="12.75">
      <c r="A12" s="4" t="s">
        <v>5</v>
      </c>
      <c r="B12" s="99">
        <v>1280</v>
      </c>
      <c r="C12" s="99">
        <v>1552</v>
      </c>
      <c r="D12" s="99">
        <v>1959</v>
      </c>
      <c r="E12" s="100">
        <v>4791</v>
      </c>
      <c r="F12" s="99">
        <v>2182</v>
      </c>
      <c r="G12" s="99">
        <v>2609</v>
      </c>
      <c r="H12" s="99">
        <v>4620</v>
      </c>
      <c r="I12" s="99">
        <v>171</v>
      </c>
    </row>
    <row r="13" spans="1:9" ht="12.75">
      <c r="A13" s="4" t="s">
        <v>6</v>
      </c>
      <c r="B13" s="111">
        <f>B11-B12</f>
        <v>17</v>
      </c>
      <c r="C13" s="111">
        <f aca="true" t="shared" si="0" ref="C13:I13">C11-C12</f>
        <v>-313</v>
      </c>
      <c r="D13" s="111">
        <f t="shared" si="0"/>
        <v>-106</v>
      </c>
      <c r="E13" s="111">
        <f t="shared" si="0"/>
        <v>-402</v>
      </c>
      <c r="F13" s="111">
        <f t="shared" si="0"/>
        <v>143</v>
      </c>
      <c r="G13" s="111">
        <f t="shared" si="0"/>
        <v>-545</v>
      </c>
      <c r="H13" s="111">
        <f t="shared" si="0"/>
        <v>-666</v>
      </c>
      <c r="I13" s="111">
        <f t="shared" si="0"/>
        <v>264</v>
      </c>
    </row>
    <row r="14" spans="1:9" ht="12.75">
      <c r="A14" s="4" t="s">
        <v>7</v>
      </c>
      <c r="B14" s="99">
        <v>7813</v>
      </c>
      <c r="C14" s="99">
        <v>6738</v>
      </c>
      <c r="D14" s="99">
        <v>6148</v>
      </c>
      <c r="E14" s="99">
        <v>20699</v>
      </c>
      <c r="F14" s="101">
        <v>11185</v>
      </c>
      <c r="G14" s="101">
        <v>9514</v>
      </c>
      <c r="H14" s="101">
        <v>13874</v>
      </c>
      <c r="I14" s="101">
        <v>6825</v>
      </c>
    </row>
    <row r="15" spans="1:9" ht="12.75">
      <c r="A15" s="4" t="s">
        <v>8</v>
      </c>
      <c r="B15" s="99">
        <v>6991</v>
      </c>
      <c r="C15" s="99">
        <v>6711</v>
      </c>
      <c r="D15" s="99">
        <v>6761</v>
      </c>
      <c r="E15" s="99">
        <v>20463</v>
      </c>
      <c r="F15" s="101">
        <v>11111</v>
      </c>
      <c r="G15" s="101">
        <v>9352</v>
      </c>
      <c r="H15" s="101">
        <v>14122</v>
      </c>
      <c r="I15" s="101">
        <v>6341</v>
      </c>
    </row>
    <row r="16" spans="1:9" ht="12.75">
      <c r="A16" s="4" t="s">
        <v>6</v>
      </c>
      <c r="B16" s="111">
        <f>B14-B15</f>
        <v>822</v>
      </c>
      <c r="C16" s="111">
        <f aca="true" t="shared" si="1" ref="C16:I16">C14-C15</f>
        <v>27</v>
      </c>
      <c r="D16" s="111">
        <f t="shared" si="1"/>
        <v>-613</v>
      </c>
      <c r="E16" s="111">
        <f t="shared" si="1"/>
        <v>236</v>
      </c>
      <c r="F16" s="111">
        <f t="shared" si="1"/>
        <v>74</v>
      </c>
      <c r="G16" s="111">
        <f t="shared" si="1"/>
        <v>162</v>
      </c>
      <c r="H16" s="111">
        <f t="shared" si="1"/>
        <v>-248</v>
      </c>
      <c r="I16" s="111">
        <f t="shared" si="1"/>
        <v>484</v>
      </c>
    </row>
    <row r="17" spans="1:9" ht="12.75">
      <c r="A17" s="4" t="s">
        <v>141</v>
      </c>
      <c r="B17" s="99">
        <v>-21</v>
      </c>
      <c r="C17" s="99">
        <v>-17</v>
      </c>
      <c r="D17" s="99">
        <v>-19</v>
      </c>
      <c r="E17" s="100">
        <v>-57</v>
      </c>
      <c r="F17" s="102">
        <v>-31</v>
      </c>
      <c r="G17" s="99">
        <v>-26</v>
      </c>
      <c r="H17" s="99">
        <v>1248</v>
      </c>
      <c r="I17" s="99">
        <v>-1305</v>
      </c>
    </row>
    <row r="18" spans="1:9" ht="12.75">
      <c r="A18" s="4" t="s">
        <v>9</v>
      </c>
      <c r="B18" s="111">
        <f aca="true" t="shared" si="2" ref="B18:G18">B13+B16+B17</f>
        <v>818</v>
      </c>
      <c r="C18" s="111">
        <f t="shared" si="2"/>
        <v>-303</v>
      </c>
      <c r="D18" s="111">
        <f t="shared" si="2"/>
        <v>-738</v>
      </c>
      <c r="E18" s="111">
        <f t="shared" si="2"/>
        <v>-223</v>
      </c>
      <c r="F18" s="111">
        <f t="shared" si="2"/>
        <v>186</v>
      </c>
      <c r="G18" s="111">
        <f t="shared" si="2"/>
        <v>-409</v>
      </c>
      <c r="H18" s="112">
        <v>334</v>
      </c>
      <c r="I18" s="112">
        <v>-557</v>
      </c>
    </row>
    <row r="19" spans="1:9" ht="12.75">
      <c r="A19" s="4" t="s">
        <v>10</v>
      </c>
      <c r="B19" s="111">
        <f>B10+B18</f>
        <v>1735871</v>
      </c>
      <c r="C19" s="111">
        <f aca="true" t="shared" si="3" ref="C19:I19">C10+C18</f>
        <v>1735568</v>
      </c>
      <c r="D19" s="111">
        <f t="shared" si="3"/>
        <v>1734830</v>
      </c>
      <c r="E19" s="111">
        <f t="shared" si="3"/>
        <v>1734830</v>
      </c>
      <c r="F19" s="111">
        <f t="shared" si="3"/>
        <v>843580</v>
      </c>
      <c r="G19" s="111">
        <f t="shared" si="3"/>
        <v>891250</v>
      </c>
      <c r="H19" s="111">
        <f t="shared" si="3"/>
        <v>1490429</v>
      </c>
      <c r="I19" s="111">
        <f t="shared" si="3"/>
        <v>244401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F20" sqref="F20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4/04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31.12.2004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31.12.2003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105">
        <f>C8+D8</f>
        <v>234726</v>
      </c>
      <c r="C8" s="25">
        <v>122213</v>
      </c>
      <c r="D8" s="25">
        <v>112513</v>
      </c>
      <c r="E8" s="113">
        <v>-446</v>
      </c>
      <c r="F8" s="107">
        <f>E8*100/B8</f>
        <v>-0.19000877619011103</v>
      </c>
    </row>
    <row r="9" spans="1:6" ht="12.75">
      <c r="A9" s="12" t="s">
        <v>127</v>
      </c>
      <c r="B9" s="105">
        <f aca="true" t="shared" si="0" ref="B9:B15">C9+D9</f>
        <v>245139</v>
      </c>
      <c r="C9" s="25">
        <v>119306</v>
      </c>
      <c r="D9" s="25">
        <v>125833</v>
      </c>
      <c r="E9" s="113">
        <v>-335</v>
      </c>
      <c r="F9" s="107">
        <f aca="true" t="shared" si="1" ref="F9:F15">E9*100/B9</f>
        <v>-0.1366571618551108</v>
      </c>
    </row>
    <row r="10" spans="1:6" ht="12.75">
      <c r="A10" s="12" t="s">
        <v>128</v>
      </c>
      <c r="B10" s="105">
        <f t="shared" si="0"/>
        <v>247470</v>
      </c>
      <c r="C10" s="25">
        <v>117309</v>
      </c>
      <c r="D10" s="25">
        <v>130161</v>
      </c>
      <c r="E10" s="113">
        <v>671</v>
      </c>
      <c r="F10" s="107">
        <f t="shared" si="1"/>
        <v>0.271143977047723</v>
      </c>
    </row>
    <row r="11" spans="1:6" ht="12.75">
      <c r="A11" s="12" t="s">
        <v>129</v>
      </c>
      <c r="B11" s="105">
        <f t="shared" si="0"/>
        <v>282139</v>
      </c>
      <c r="C11" s="25">
        <v>133229</v>
      </c>
      <c r="D11" s="25">
        <v>148910</v>
      </c>
      <c r="E11" s="113">
        <v>865</v>
      </c>
      <c r="F11" s="107">
        <f t="shared" si="1"/>
        <v>0.3065864697897136</v>
      </c>
    </row>
    <row r="12" spans="1:6" ht="12.75">
      <c r="A12" s="12" t="s">
        <v>130</v>
      </c>
      <c r="B12" s="105">
        <f t="shared" si="0"/>
        <v>407138</v>
      </c>
      <c r="C12" s="25">
        <v>194043</v>
      </c>
      <c r="D12" s="25">
        <v>213095</v>
      </c>
      <c r="E12" s="113">
        <v>-1040</v>
      </c>
      <c r="F12" s="107">
        <f t="shared" si="1"/>
        <v>-0.25544164386522505</v>
      </c>
    </row>
    <row r="13" spans="1:6" ht="12.75">
      <c r="A13" s="12" t="s">
        <v>131</v>
      </c>
      <c r="B13" s="105">
        <f t="shared" si="0"/>
        <v>118765</v>
      </c>
      <c r="C13" s="25">
        <v>57858</v>
      </c>
      <c r="D13" s="25">
        <v>60907</v>
      </c>
      <c r="E13" s="113">
        <v>792</v>
      </c>
      <c r="F13" s="107">
        <f t="shared" si="1"/>
        <v>0.666863133077927</v>
      </c>
    </row>
    <row r="14" spans="1:6" ht="12.75">
      <c r="A14" s="12" t="s">
        <v>132</v>
      </c>
      <c r="B14" s="105">
        <f t="shared" si="0"/>
        <v>199453</v>
      </c>
      <c r="C14" s="25">
        <v>99622</v>
      </c>
      <c r="D14" s="25">
        <v>99831</v>
      </c>
      <c r="E14" s="113">
        <v>240</v>
      </c>
      <c r="F14" s="107">
        <f t="shared" si="1"/>
        <v>0.12032910008874272</v>
      </c>
    </row>
    <row r="15" spans="1:6" ht="12.75">
      <c r="A15" s="17" t="s">
        <v>133</v>
      </c>
      <c r="B15" s="106">
        <f t="shared" si="0"/>
        <v>1734830</v>
      </c>
      <c r="C15" s="26">
        <v>843580</v>
      </c>
      <c r="D15" s="26">
        <v>891250</v>
      </c>
      <c r="E15" s="114">
        <v>747</v>
      </c>
      <c r="F15" s="108">
        <f t="shared" si="1"/>
        <v>0.04305897407815175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4/04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31.12.2004</v>
      </c>
      <c r="B4" s="2"/>
      <c r="C4" s="2"/>
      <c r="D4" s="2"/>
    </row>
    <row r="5" spans="1:4" ht="12.75">
      <c r="A5" s="1"/>
      <c r="B5" s="1"/>
      <c r="C5" s="1"/>
      <c r="D5" s="1"/>
    </row>
    <row r="6" spans="1:4" s="96" customFormat="1" ht="24.75" customHeight="1">
      <c r="A6" s="94" t="s">
        <v>38</v>
      </c>
      <c r="B6" s="71" t="s">
        <v>39</v>
      </c>
      <c r="C6" s="74" t="s">
        <v>19</v>
      </c>
      <c r="D6" s="95" t="s">
        <v>37</v>
      </c>
    </row>
    <row r="7" spans="1:4" ht="12.75">
      <c r="A7" s="36">
        <v>1</v>
      </c>
      <c r="B7" s="90" t="s">
        <v>47</v>
      </c>
      <c r="C7" s="36" t="s">
        <v>48</v>
      </c>
      <c r="D7" s="101">
        <v>233329</v>
      </c>
    </row>
    <row r="8" spans="1:4" ht="12.75">
      <c r="A8" s="36">
        <v>2</v>
      </c>
      <c r="B8" s="91" t="s">
        <v>49</v>
      </c>
      <c r="C8" s="36" t="s">
        <v>48</v>
      </c>
      <c r="D8" s="101">
        <v>211874</v>
      </c>
    </row>
    <row r="9" spans="1:4" ht="12.75">
      <c r="A9" s="36">
        <v>3</v>
      </c>
      <c r="B9" s="91" t="s">
        <v>50</v>
      </c>
      <c r="C9" s="36" t="s">
        <v>48</v>
      </c>
      <c r="D9" s="101">
        <v>85762</v>
      </c>
    </row>
    <row r="10" spans="1:4" ht="12.75">
      <c r="A10" s="36">
        <v>4</v>
      </c>
      <c r="B10" s="91" t="s">
        <v>51</v>
      </c>
      <c r="C10" s="36" t="s">
        <v>48</v>
      </c>
      <c r="D10" s="101">
        <v>78555</v>
      </c>
    </row>
    <row r="11" spans="1:4" ht="12.75">
      <c r="A11" s="36">
        <v>5</v>
      </c>
      <c r="B11" s="91" t="s">
        <v>52</v>
      </c>
      <c r="C11" s="36" t="s">
        <v>34</v>
      </c>
      <c r="D11" s="101">
        <v>71377</v>
      </c>
    </row>
    <row r="12" spans="1:4" ht="12.75">
      <c r="A12" s="36">
        <v>6</v>
      </c>
      <c r="B12" s="91" t="s">
        <v>53</v>
      </c>
      <c r="C12" s="36" t="s">
        <v>30</v>
      </c>
      <c r="D12" s="101">
        <v>48379</v>
      </c>
    </row>
    <row r="13" spans="1:4" ht="12.75">
      <c r="A13" s="36">
        <v>7</v>
      </c>
      <c r="B13" s="91" t="s">
        <v>54</v>
      </c>
      <c r="C13" s="36" t="s">
        <v>30</v>
      </c>
      <c r="D13" s="101">
        <v>41063</v>
      </c>
    </row>
    <row r="14" spans="1:4" ht="12.75">
      <c r="A14" s="36">
        <v>8</v>
      </c>
      <c r="B14" s="91" t="s">
        <v>55</v>
      </c>
      <c r="C14" s="36" t="s">
        <v>35</v>
      </c>
      <c r="D14" s="101">
        <v>33277</v>
      </c>
    </row>
    <row r="15" spans="1:4" ht="12.75">
      <c r="A15" s="36">
        <v>9</v>
      </c>
      <c r="B15" s="91" t="s">
        <v>56</v>
      </c>
      <c r="C15" s="36" t="s">
        <v>30</v>
      </c>
      <c r="D15" s="101">
        <v>32014</v>
      </c>
    </row>
    <row r="16" spans="1:4" ht="12.75">
      <c r="A16" s="36">
        <v>10</v>
      </c>
      <c r="B16" s="91" t="s">
        <v>57</v>
      </c>
      <c r="C16" s="36" t="s">
        <v>36</v>
      </c>
      <c r="D16" s="101">
        <v>30167</v>
      </c>
    </row>
    <row r="17" spans="1:4" ht="12.75">
      <c r="A17" s="36">
        <v>11</v>
      </c>
      <c r="B17" s="91" t="s">
        <v>58</v>
      </c>
      <c r="C17" s="36" t="s">
        <v>27</v>
      </c>
      <c r="D17" s="101">
        <v>29464</v>
      </c>
    </row>
    <row r="18" spans="1:4" ht="12.75">
      <c r="A18" s="36">
        <v>12</v>
      </c>
      <c r="B18" s="91" t="s">
        <v>59</v>
      </c>
      <c r="C18" s="36" t="s">
        <v>32</v>
      </c>
      <c r="D18" s="101">
        <v>28435</v>
      </c>
    </row>
    <row r="19" spans="1:4" ht="12.75">
      <c r="A19" s="36">
        <v>13</v>
      </c>
      <c r="B19" s="91" t="s">
        <v>60</v>
      </c>
      <c r="C19" s="36" t="s">
        <v>34</v>
      </c>
      <c r="D19" s="101">
        <v>26031</v>
      </c>
    </row>
    <row r="20" spans="1:4" ht="12.75">
      <c r="A20" s="36">
        <v>14</v>
      </c>
      <c r="B20" s="91" t="s">
        <v>61</v>
      </c>
      <c r="C20" s="24" t="s">
        <v>36</v>
      </c>
      <c r="D20" s="101">
        <v>25636</v>
      </c>
    </row>
    <row r="21" spans="1:4" ht="12.75">
      <c r="A21" s="36">
        <v>15</v>
      </c>
      <c r="B21" s="91" t="s">
        <v>62</v>
      </c>
      <c r="C21" s="36" t="s">
        <v>33</v>
      </c>
      <c r="D21" s="101">
        <v>24237</v>
      </c>
    </row>
    <row r="22" spans="1:4" ht="12.75">
      <c r="A22" s="36">
        <v>16</v>
      </c>
      <c r="B22" s="91" t="s">
        <v>63</v>
      </c>
      <c r="C22" s="36" t="s">
        <v>36</v>
      </c>
      <c r="D22" s="101">
        <v>24019</v>
      </c>
    </row>
    <row r="23" spans="1:4" ht="12.75">
      <c r="A23" s="36">
        <v>17</v>
      </c>
      <c r="B23" s="91" t="s">
        <v>64</v>
      </c>
      <c r="C23" s="36" t="s">
        <v>32</v>
      </c>
      <c r="D23" s="101">
        <v>23249</v>
      </c>
    </row>
    <row r="24" spans="1:4" ht="12.75">
      <c r="A24" s="36">
        <v>18</v>
      </c>
      <c r="B24" s="91" t="s">
        <v>65</v>
      </c>
      <c r="C24" s="36" t="s">
        <v>28</v>
      </c>
      <c r="D24" s="101">
        <v>20884</v>
      </c>
    </row>
    <row r="25" spans="1:4" ht="12.75">
      <c r="A25" s="36">
        <v>19</v>
      </c>
      <c r="B25" s="91" t="s">
        <v>66</v>
      </c>
      <c r="C25" s="36" t="s">
        <v>26</v>
      </c>
      <c r="D25" s="101">
        <v>20515</v>
      </c>
    </row>
    <row r="26" spans="1:4" ht="12.75">
      <c r="A26" s="36">
        <v>20</v>
      </c>
      <c r="B26" s="91" t="s">
        <v>67</v>
      </c>
      <c r="C26" s="36" t="s">
        <v>30</v>
      </c>
      <c r="D26" s="101">
        <v>20227</v>
      </c>
    </row>
    <row r="27" spans="1:4" ht="12.75">
      <c r="A27" s="36">
        <v>21</v>
      </c>
      <c r="B27" s="91" t="s">
        <v>68</v>
      </c>
      <c r="C27" s="36" t="s">
        <v>29</v>
      </c>
      <c r="D27" s="101">
        <v>19728</v>
      </c>
    </row>
    <row r="28" spans="1:4" ht="12.75">
      <c r="A28" s="36">
        <v>22</v>
      </c>
      <c r="B28" s="91" t="s">
        <v>69</v>
      </c>
      <c r="C28" s="36" t="s">
        <v>34</v>
      </c>
      <c r="D28" s="101">
        <v>19540</v>
      </c>
    </row>
    <row r="29" spans="1:4" ht="12.75">
      <c r="A29" s="36">
        <v>23</v>
      </c>
      <c r="B29" s="91" t="s">
        <v>70</v>
      </c>
      <c r="C29" s="36" t="s">
        <v>27</v>
      </c>
      <c r="D29" s="101">
        <v>18494</v>
      </c>
    </row>
    <row r="30" spans="1:4" ht="12.75">
      <c r="A30" s="36">
        <v>25</v>
      </c>
      <c r="B30" s="91" t="s">
        <v>71</v>
      </c>
      <c r="C30" s="36" t="s">
        <v>30</v>
      </c>
      <c r="D30" s="101">
        <v>17852</v>
      </c>
    </row>
    <row r="31" spans="1:4" ht="12.75">
      <c r="A31" s="36">
        <v>24</v>
      </c>
      <c r="B31" s="91" t="s">
        <v>72</v>
      </c>
      <c r="C31" s="36" t="s">
        <v>30</v>
      </c>
      <c r="D31" s="101">
        <v>17926</v>
      </c>
    </row>
    <row r="32" spans="1:4" ht="12.75">
      <c r="A32" s="36">
        <v>26</v>
      </c>
      <c r="B32" s="91" t="s">
        <v>73</v>
      </c>
      <c r="C32" s="36" t="s">
        <v>29</v>
      </c>
      <c r="D32" s="101">
        <v>17093</v>
      </c>
    </row>
    <row r="33" spans="1:4" ht="12.75">
      <c r="A33" s="36">
        <v>27</v>
      </c>
      <c r="B33" s="91" t="s">
        <v>74</v>
      </c>
      <c r="C33" s="36" t="s">
        <v>29</v>
      </c>
      <c r="D33" s="101">
        <v>16511</v>
      </c>
    </row>
    <row r="34" spans="1:4" ht="12.75">
      <c r="A34" s="36">
        <v>28</v>
      </c>
      <c r="B34" s="91" t="s">
        <v>75</v>
      </c>
      <c r="C34" s="36" t="s">
        <v>29</v>
      </c>
      <c r="D34" s="101">
        <v>16366</v>
      </c>
    </row>
    <row r="35" spans="1:4" ht="12.75">
      <c r="A35" s="36">
        <v>29</v>
      </c>
      <c r="B35" s="91" t="s">
        <v>78</v>
      </c>
      <c r="C35" s="36" t="s">
        <v>30</v>
      </c>
      <c r="D35" s="101">
        <v>16183</v>
      </c>
    </row>
    <row r="36" spans="1:4" ht="12.75">
      <c r="A36" s="36">
        <v>30</v>
      </c>
      <c r="B36" s="91" t="s">
        <v>77</v>
      </c>
      <c r="C36" s="36" t="s">
        <v>36</v>
      </c>
      <c r="D36" s="101">
        <v>16093</v>
      </c>
    </row>
    <row r="37" spans="1:4" ht="12.75">
      <c r="A37" s="36">
        <v>31</v>
      </c>
      <c r="B37" s="91" t="s">
        <v>76</v>
      </c>
      <c r="C37" s="36" t="s">
        <v>34</v>
      </c>
      <c r="D37" s="101">
        <v>15931</v>
      </c>
    </row>
    <row r="38" spans="1:4" ht="12.75">
      <c r="A38" s="36">
        <v>32</v>
      </c>
      <c r="B38" s="91" t="s">
        <v>80</v>
      </c>
      <c r="C38" s="36" t="s">
        <v>31</v>
      </c>
      <c r="D38" s="101">
        <v>15822</v>
      </c>
    </row>
    <row r="39" spans="1:4" ht="12.75">
      <c r="A39" s="36">
        <v>33</v>
      </c>
      <c r="B39" s="91" t="s">
        <v>79</v>
      </c>
      <c r="C39" s="36" t="s">
        <v>29</v>
      </c>
      <c r="D39" s="101">
        <v>15800</v>
      </c>
    </row>
    <row r="40" spans="1:4" ht="12.75">
      <c r="A40" s="36">
        <v>34</v>
      </c>
      <c r="B40" s="91" t="s">
        <v>81</v>
      </c>
      <c r="C40" s="36" t="s">
        <v>27</v>
      </c>
      <c r="D40" s="101">
        <v>14899</v>
      </c>
    </row>
    <row r="41" spans="1:4" ht="12.75">
      <c r="A41" s="36">
        <v>35</v>
      </c>
      <c r="B41" s="91" t="s">
        <v>82</v>
      </c>
      <c r="C41" s="36" t="s">
        <v>26</v>
      </c>
      <c r="D41" s="101">
        <v>13881</v>
      </c>
    </row>
    <row r="42" spans="1:4" ht="12.75">
      <c r="A42" s="36">
        <v>36</v>
      </c>
      <c r="B42" s="91" t="s">
        <v>83</v>
      </c>
      <c r="C42" s="36" t="s">
        <v>36</v>
      </c>
      <c r="D42" s="101">
        <v>13855</v>
      </c>
    </row>
    <row r="43" spans="1:4" ht="12.75">
      <c r="A43" s="36">
        <v>37</v>
      </c>
      <c r="B43" s="91" t="s">
        <v>84</v>
      </c>
      <c r="C43" s="36" t="s">
        <v>30</v>
      </c>
      <c r="D43" s="101">
        <v>13726</v>
      </c>
    </row>
    <row r="44" spans="1:4" ht="12.75">
      <c r="A44" s="36">
        <v>38</v>
      </c>
      <c r="B44" s="91" t="s">
        <v>85</v>
      </c>
      <c r="C44" s="36" t="s">
        <v>27</v>
      </c>
      <c r="D44" s="101">
        <v>13671</v>
      </c>
    </row>
    <row r="45" spans="1:4" ht="12.75">
      <c r="A45" s="36">
        <v>39</v>
      </c>
      <c r="B45" s="91" t="s">
        <v>86</v>
      </c>
      <c r="C45" s="36" t="s">
        <v>34</v>
      </c>
      <c r="D45" s="101">
        <v>13271</v>
      </c>
    </row>
    <row r="46" spans="1:4" ht="12.75">
      <c r="A46" s="36">
        <v>40</v>
      </c>
      <c r="B46" s="91" t="s">
        <v>87</v>
      </c>
      <c r="C46" s="36" t="s">
        <v>31</v>
      </c>
      <c r="D46" s="101">
        <v>12990</v>
      </c>
    </row>
    <row r="47" spans="1:4" ht="12.75">
      <c r="A47" s="36">
        <v>41</v>
      </c>
      <c r="B47" s="91" t="s">
        <v>88</v>
      </c>
      <c r="C47" s="36" t="s">
        <v>30</v>
      </c>
      <c r="D47" s="101">
        <v>12957</v>
      </c>
    </row>
    <row r="48" spans="1:4" ht="12.75">
      <c r="A48" s="36">
        <v>42</v>
      </c>
      <c r="B48" s="91" t="s">
        <v>89</v>
      </c>
      <c r="C48" s="36" t="s">
        <v>29</v>
      </c>
      <c r="D48" s="101">
        <v>12813</v>
      </c>
    </row>
    <row r="49" spans="1:4" ht="12.75">
      <c r="A49" s="36">
        <v>43</v>
      </c>
      <c r="B49" s="91" t="s">
        <v>90</v>
      </c>
      <c r="C49" s="36" t="s">
        <v>36</v>
      </c>
      <c r="D49" s="101">
        <v>12322</v>
      </c>
    </row>
    <row r="50" spans="1:4" ht="12.75">
      <c r="A50" s="36">
        <v>44</v>
      </c>
      <c r="B50" s="91" t="s">
        <v>91</v>
      </c>
      <c r="C50" s="36" t="s">
        <v>35</v>
      </c>
      <c r="D50" s="101">
        <v>12027</v>
      </c>
    </row>
    <row r="51" spans="1:4" ht="12.75">
      <c r="A51" s="36">
        <v>45</v>
      </c>
      <c r="B51" s="91" t="s">
        <v>94</v>
      </c>
      <c r="C51" s="36" t="s">
        <v>29</v>
      </c>
      <c r="D51" s="101">
        <v>11874</v>
      </c>
    </row>
    <row r="52" spans="1:4" ht="12.75">
      <c r="A52" s="36">
        <v>46</v>
      </c>
      <c r="B52" s="91" t="s">
        <v>92</v>
      </c>
      <c r="C52" s="36" t="s">
        <v>32</v>
      </c>
      <c r="D52" s="101">
        <v>11864</v>
      </c>
    </row>
    <row r="53" spans="1:4" ht="12.75">
      <c r="A53" s="36">
        <v>47</v>
      </c>
      <c r="B53" s="91" t="s">
        <v>93</v>
      </c>
      <c r="C53" s="36" t="s">
        <v>27</v>
      </c>
      <c r="D53" s="101">
        <v>11737</v>
      </c>
    </row>
    <row r="54" spans="1:4" ht="12.75">
      <c r="A54" s="36">
        <v>48</v>
      </c>
      <c r="B54" s="91" t="s">
        <v>95</v>
      </c>
      <c r="C54" s="36" t="s">
        <v>33</v>
      </c>
      <c r="D54" s="101">
        <v>11525</v>
      </c>
    </row>
    <row r="55" spans="1:4" ht="12.75">
      <c r="A55" s="36">
        <v>49</v>
      </c>
      <c r="B55" s="91" t="s">
        <v>96</v>
      </c>
      <c r="C55" s="36" t="s">
        <v>27</v>
      </c>
      <c r="D55" s="101">
        <v>11433</v>
      </c>
    </row>
    <row r="56" spans="1:4" ht="12.75">
      <c r="A56" s="36">
        <v>50</v>
      </c>
      <c r="B56" s="91" t="s">
        <v>97</v>
      </c>
      <c r="C56" s="36" t="s">
        <v>29</v>
      </c>
      <c r="D56" s="101">
        <v>10894</v>
      </c>
    </row>
    <row r="57" spans="1:4" ht="12.75">
      <c r="A57" s="36">
        <v>51</v>
      </c>
      <c r="B57" s="91" t="s">
        <v>98</v>
      </c>
      <c r="C57" s="36" t="s">
        <v>32</v>
      </c>
      <c r="D57" s="101">
        <v>10242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7"/>
      <c r="B65" s="97"/>
      <c r="C65" s="97"/>
      <c r="D65" s="97"/>
    </row>
    <row r="66" spans="1:4" ht="12.75">
      <c r="A66" s="98"/>
      <c r="B66" s="98"/>
      <c r="C66" s="98"/>
      <c r="D66" s="98"/>
    </row>
    <row r="67" spans="1:4" ht="12.75">
      <c r="A67" s="98"/>
      <c r="B67" s="98"/>
      <c r="C67" s="98"/>
      <c r="D67" s="98"/>
    </row>
    <row r="68" spans="1:4" ht="12.75">
      <c r="A68" s="98"/>
      <c r="B68" s="98"/>
      <c r="C68" s="98"/>
      <c r="D68" s="98"/>
    </row>
    <row r="69" spans="1:4" ht="12.75">
      <c r="A69" s="98"/>
      <c r="B69" s="98"/>
      <c r="C69" s="98"/>
      <c r="D69" s="98"/>
    </row>
    <row r="70" spans="1:4" ht="12.75">
      <c r="A70" s="98"/>
      <c r="B70" s="98"/>
      <c r="C70" s="98"/>
      <c r="D70" s="98"/>
    </row>
    <row r="71" spans="1:4" ht="12.75">
      <c r="A71" s="98"/>
      <c r="B71" s="98"/>
      <c r="C71" s="98"/>
      <c r="D71" s="98"/>
    </row>
    <row r="72" spans="1:4" ht="12.75">
      <c r="A72" s="98"/>
      <c r="B72" s="98"/>
      <c r="C72" s="98"/>
      <c r="D72" s="98"/>
    </row>
    <row r="73" spans="1:4" ht="12.75">
      <c r="A73" s="98"/>
      <c r="B73" s="98"/>
      <c r="C73" s="98"/>
      <c r="D73" s="98"/>
    </row>
    <row r="74" spans="1:4" ht="12.75">
      <c r="A74" s="98"/>
      <c r="B74" s="98"/>
      <c r="C74" s="98"/>
      <c r="D74" s="98"/>
    </row>
    <row r="75" spans="1:4" ht="12.75">
      <c r="A75" s="98"/>
      <c r="B75" s="98"/>
      <c r="C75" s="98"/>
      <c r="D75" s="98"/>
    </row>
    <row r="76" spans="1:4" ht="12.75">
      <c r="A76" s="98"/>
      <c r="B76" s="98"/>
      <c r="C76" s="98"/>
      <c r="D76" s="98"/>
    </row>
    <row r="77" spans="1:4" ht="12.75">
      <c r="A77" s="98"/>
      <c r="B77" s="98"/>
      <c r="C77" s="98"/>
      <c r="D77" s="98"/>
    </row>
    <row r="78" spans="1:4" ht="12.75">
      <c r="A78" s="98"/>
      <c r="B78" s="98"/>
      <c r="C78" s="98"/>
      <c r="D78" s="98"/>
    </row>
    <row r="79" spans="1:4" ht="12.75">
      <c r="A79" s="98"/>
      <c r="B79" s="98"/>
      <c r="C79" s="98"/>
      <c r="D79" s="98"/>
    </row>
    <row r="80" spans="1:4" ht="12.75">
      <c r="A80" s="98"/>
      <c r="B80" s="98"/>
      <c r="C80" s="98"/>
      <c r="D80" s="98"/>
    </row>
    <row r="81" spans="1:4" ht="12.75">
      <c r="A81" s="98"/>
      <c r="B81" s="98"/>
      <c r="C81" s="98"/>
      <c r="D81" s="98"/>
    </row>
    <row r="82" spans="1:4" ht="12.75">
      <c r="A82" s="98"/>
      <c r="B82" s="98"/>
      <c r="C82" s="98"/>
      <c r="D82" s="98"/>
    </row>
    <row r="83" spans="1:4" ht="12.75">
      <c r="A83" s="98"/>
      <c r="B83" s="98"/>
      <c r="C83" s="98"/>
      <c r="D83" s="98"/>
    </row>
    <row r="84" spans="1:4" ht="12.75">
      <c r="A84" s="98"/>
      <c r="B84" s="98"/>
      <c r="C84" s="98"/>
      <c r="D84" s="98"/>
    </row>
    <row r="85" spans="1:4" ht="12.75">
      <c r="A85" s="98"/>
      <c r="B85" s="98"/>
      <c r="C85" s="98"/>
      <c r="D85" s="98"/>
    </row>
    <row r="86" spans="1:4" ht="12.75">
      <c r="A86" s="98"/>
      <c r="B86" s="98"/>
      <c r="C86" s="98"/>
      <c r="D86" s="98"/>
    </row>
    <row r="87" spans="1:4" ht="12.75">
      <c r="A87" s="98"/>
      <c r="B87" s="98"/>
      <c r="C87" s="98"/>
      <c r="D87" s="98"/>
    </row>
    <row r="88" spans="1:4" ht="12.75">
      <c r="A88" s="98"/>
      <c r="B88" s="98"/>
      <c r="C88" s="98"/>
      <c r="D88" s="98"/>
    </row>
    <row r="89" spans="1:4" ht="12.75">
      <c r="A89" s="98"/>
      <c r="B89" s="98"/>
      <c r="C89" s="98"/>
      <c r="D89" s="98"/>
    </row>
    <row r="90" spans="1:4" ht="12.75">
      <c r="A90" s="98"/>
      <c r="B90" s="98"/>
      <c r="C90" s="98"/>
      <c r="D90" s="98"/>
    </row>
    <row r="91" spans="1:4" ht="12.75">
      <c r="A91" s="98"/>
      <c r="B91" s="98"/>
      <c r="C91" s="98"/>
      <c r="D91" s="98"/>
    </row>
    <row r="92" spans="1:4" ht="12.75">
      <c r="A92" s="98"/>
      <c r="B92" s="98"/>
      <c r="C92" s="98"/>
      <c r="D92" s="98"/>
    </row>
    <row r="93" spans="1:4" ht="12.75">
      <c r="A93" s="98"/>
      <c r="B93" s="98"/>
      <c r="C93" s="98"/>
      <c r="D93" s="98"/>
    </row>
    <row r="94" spans="1:4" ht="12.75">
      <c r="A94" s="98"/>
      <c r="B94" s="98"/>
      <c r="C94" s="98"/>
      <c r="D94" s="98"/>
    </row>
    <row r="95" spans="1:4" ht="12.75">
      <c r="A95" s="98"/>
      <c r="B95" s="98"/>
      <c r="C95" s="98"/>
      <c r="D95" s="98"/>
    </row>
    <row r="96" spans="1:4" ht="12.75">
      <c r="A96" s="98"/>
      <c r="B96" s="98"/>
      <c r="C96" s="98"/>
      <c r="D96" s="98"/>
    </row>
    <row r="97" spans="1:4" ht="12.75">
      <c r="A97" s="98"/>
      <c r="B97" s="98"/>
      <c r="C97" s="98"/>
      <c r="D97" s="98"/>
    </row>
    <row r="98" spans="1:4" ht="12.75">
      <c r="A98" s="98"/>
      <c r="B98" s="98"/>
      <c r="C98" s="98"/>
      <c r="D98" s="98"/>
    </row>
    <row r="99" spans="1:4" ht="12.75">
      <c r="A99" s="98"/>
      <c r="B99" s="98"/>
      <c r="C99" s="98"/>
      <c r="D99" s="98"/>
    </row>
    <row r="100" spans="1:4" ht="12.75">
      <c r="A100" s="98"/>
      <c r="B100" s="98"/>
      <c r="C100" s="98"/>
      <c r="D100" s="98"/>
    </row>
    <row r="101" spans="1:4" ht="12.75">
      <c r="A101" s="98"/>
      <c r="B101" s="98"/>
      <c r="C101" s="98"/>
      <c r="D101" s="98"/>
    </row>
    <row r="102" spans="1:4" ht="12.75">
      <c r="A102" s="98"/>
      <c r="B102" s="98"/>
      <c r="C102" s="98"/>
      <c r="D102" s="98"/>
    </row>
    <row r="103" spans="1:4" ht="12.75">
      <c r="A103" s="98"/>
      <c r="B103" s="98"/>
      <c r="C103" s="98"/>
      <c r="D103" s="98"/>
    </row>
    <row r="104" spans="1:4" ht="12.75">
      <c r="A104" s="98"/>
      <c r="B104" s="98"/>
      <c r="C104" s="98"/>
      <c r="D104" s="98"/>
    </row>
    <row r="105" spans="1:4" ht="12.75">
      <c r="A105" s="98"/>
      <c r="B105" s="98"/>
      <c r="C105" s="98"/>
      <c r="D105" s="98"/>
    </row>
    <row r="106" spans="1:4" ht="12.75">
      <c r="A106" s="98"/>
      <c r="B106" s="98"/>
      <c r="C106" s="98"/>
      <c r="D106" s="98"/>
    </row>
    <row r="107" spans="1:4" ht="12.75">
      <c r="A107" s="98"/>
      <c r="B107" s="98"/>
      <c r="C107" s="98"/>
      <c r="D107" s="98"/>
    </row>
    <row r="108" spans="1:4" ht="12.75">
      <c r="A108" s="98"/>
      <c r="B108" s="98"/>
      <c r="C108" s="98"/>
      <c r="D108" s="98"/>
    </row>
    <row r="109" spans="1:4" ht="12.75">
      <c r="A109" s="98"/>
      <c r="B109" s="98"/>
      <c r="C109" s="98"/>
      <c r="D109" s="98"/>
    </row>
    <row r="110" spans="1:4" ht="12.75">
      <c r="A110" s="98"/>
      <c r="B110" s="98"/>
      <c r="C110" s="98"/>
      <c r="D110" s="98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4/04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31.12.2004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31.12.2003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85 762</v>
      </c>
      <c r="C9" s="34" t="str">
        <f>IF(ISBLANK('AI1vj Tab2'!C8)," ",TEXT('AI1vj Tab2'!C8,"# ##0"))</f>
        <v>41 816</v>
      </c>
      <c r="D9" s="34" t="str">
        <f>IF(ISBLANK('AI1vj Tab2'!D8)," ",TEXT('AI1vj Tab2'!D8,"# ##0"))</f>
        <v>43 946</v>
      </c>
      <c r="E9" s="34" t="str">
        <f>IF(ISBLANK('AI1vj Tab2'!E8)," ",TEXT('AI1vj Tab2'!E8,"+ # ##0;- # ##0"))</f>
        <v>+ 462</v>
      </c>
      <c r="F9" s="34" t="str">
        <f>IF(ISBLANK('AI1vj Tab2'!F8)," ",TEXT('AI1vj Tab2'!F8,"0,0;- 0,0"))</f>
        <v>0,5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233 329</v>
      </c>
      <c r="C10" s="34" t="str">
        <f>IF(ISBLANK('AI1vj Tab2'!C9)," ",TEXT('AI1vj Tab2'!C9,"# ##0"))</f>
        <v>113 447</v>
      </c>
      <c r="D10" s="34" t="str">
        <f>IF(ISBLANK('AI1vj Tab2'!D9)," ",TEXT('AI1vj Tab2'!D9,"# ##0"))</f>
        <v>119 882</v>
      </c>
      <c r="E10" s="34" t="str">
        <f>IF(ISBLANK('AI1vj Tab2'!E9)," ",TEXT('AI1vj Tab2'!E9,"+ # ##0;- # ##0"))</f>
        <v>+ 290</v>
      </c>
      <c r="F10" s="34" t="str">
        <f>IF(ISBLANK('AI1vj Tab2'!F9)," ",TEXT('AI1vj Tab2'!F9,"0,0;- 0,0"))</f>
        <v>0,1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211 874</v>
      </c>
      <c r="C11" s="34" t="str">
        <f>IF(ISBLANK('AI1vj Tab2'!C10)," ",TEXT('AI1vj Tab2'!C10,"# ##0"))</f>
        <v>100 625</v>
      </c>
      <c r="D11" s="34" t="str">
        <f>IF(ISBLANK('AI1vj Tab2'!D10)," ",TEXT('AI1vj Tab2'!D10,"# ##0"))</f>
        <v>111 249</v>
      </c>
      <c r="E11" s="34" t="str">
        <f>IF(ISBLANK('AI1vj Tab2'!E10)," ",TEXT('AI1vj Tab2'!E10,"+ # ##0;- # ##0"))</f>
        <v>- 880</v>
      </c>
      <c r="F11" s="34" t="str">
        <f>IF(ISBLANK('AI1vj Tab2'!F10)," ",TEXT('AI1vj Tab2'!F10,"0,0;- 0,0"))</f>
        <v>- 0,4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78 555</v>
      </c>
      <c r="C12" s="34" t="str">
        <f>IF(ISBLANK('AI1vj Tab2'!C11)," ",TEXT('AI1vj Tab2'!C11,"# ##0"))</f>
        <v>38 295</v>
      </c>
      <c r="D12" s="34" t="str">
        <f>IF(ISBLANK('AI1vj Tab2'!D11)," ",TEXT('AI1vj Tab2'!D11,"# ##0"))</f>
        <v>40 260</v>
      </c>
      <c r="E12" s="34" t="str">
        <f>IF(ISBLANK('AI1vj Tab2'!E11)," ",TEXT('AI1vj Tab2'!E11,"+ # ##0;- # ##0"))</f>
        <v>- 396</v>
      </c>
      <c r="F12" s="34" t="str">
        <f>IF(ISBLANK('AI1vj Tab2'!F11)," ",TEXT('AI1vj Tab2'!F11,"0,0;- 0,0"))</f>
        <v>- 0,5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137 398</v>
      </c>
      <c r="C13" s="34" t="str">
        <f>IF(ISBLANK('AI1vj Tab2'!C12)," ",TEXT('AI1vj Tab2'!C12,"# ##0"))</f>
        <v>67 502</v>
      </c>
      <c r="D13" s="34" t="str">
        <f>IF(ISBLANK('AI1vj Tab2'!D12)," ",TEXT('AI1vj Tab2'!D12,"# ##0"))</f>
        <v>69 896</v>
      </c>
      <c r="E13" s="34" t="str">
        <f>IF(ISBLANK('AI1vj Tab2'!E12)," ",TEXT('AI1vj Tab2'!E12,"+ # ##0;- # ##0"))</f>
        <v>- 30</v>
      </c>
      <c r="F13" s="34" t="str">
        <f>IF(ISBLANK('AI1vj Tab2'!F12)," ",TEXT('AI1vj Tab2'!F12,"0,0;- 0,0"))</f>
        <v>- 0,0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185 958</v>
      </c>
      <c r="C14" s="34" t="str">
        <f>IF(ISBLANK('AI1vj Tab2'!C13)," ",TEXT('AI1vj Tab2'!C13,"# ##0"))</f>
        <v>90 500</v>
      </c>
      <c r="D14" s="34" t="str">
        <f>IF(ISBLANK('AI1vj Tab2'!D13)," ",TEXT('AI1vj Tab2'!D13,"# ##0"))</f>
        <v>95 458</v>
      </c>
      <c r="E14" s="34" t="str">
        <f>IF(ISBLANK('AI1vj Tab2'!E13)," ",TEXT('AI1vj Tab2'!E13,"+ # ##0;- # ##0"))</f>
        <v>+ 1 062</v>
      </c>
      <c r="F14" s="34" t="str">
        <f>IF(ISBLANK('AI1vj Tab2'!F13)," ",TEXT('AI1vj Tab2'!F13,"0,0;- 0,0"))</f>
        <v>0,6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166 610</v>
      </c>
      <c r="C15" s="34" t="str">
        <f>IF(ISBLANK('AI1vj Tab2'!C14)," ",TEXT('AI1vj Tab2'!C14,"# ##0"))</f>
        <v>81 411</v>
      </c>
      <c r="D15" s="34" t="str">
        <f>IF(ISBLANK('AI1vj Tab2'!D14)," ",TEXT('AI1vj Tab2'!D14,"# ##0"))</f>
        <v>85 199</v>
      </c>
      <c r="E15" s="34" t="str">
        <f>IF(ISBLANK('AI1vj Tab2'!E14)," ",TEXT('AI1vj Tab2'!E14,"+ # ##0;- # ##0"))</f>
        <v>+ 268</v>
      </c>
      <c r="F15" s="34" t="str">
        <f>IF(ISBLANK('AI1vj Tab2'!F14)," ",TEXT('AI1vj Tab2'!F14,"0,0;- 0,0"))</f>
        <v>0,2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205 589</v>
      </c>
      <c r="C16" s="34" t="str">
        <f>IF(ISBLANK('AI1vj Tab2'!C15)," ",TEXT('AI1vj Tab2'!C15,"# ##0"))</f>
        <v>99 180</v>
      </c>
      <c r="D16" s="34" t="str">
        <f>IF(ISBLANK('AI1vj Tab2'!D15)," ",TEXT('AI1vj Tab2'!D15,"# ##0"))</f>
        <v>106 409</v>
      </c>
      <c r="E16" s="34" t="str">
        <f>IF(ISBLANK('AI1vj Tab2'!E15)," ",TEXT('AI1vj Tab2'!E15,"+ # ##0;- # ##0"))</f>
        <v>+ 449</v>
      </c>
      <c r="F16" s="34" t="str">
        <f>IF(ISBLANK('AI1vj Tab2'!F15)," ",TEXT('AI1vj Tab2'!F15,"0,0;- 0,0"))</f>
        <v>0,2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298 272</v>
      </c>
      <c r="C17" s="34" t="str">
        <f>IF(ISBLANK('AI1vj Tab2'!C16)," ",TEXT('AI1vj Tab2'!C16,"# ##0"))</f>
        <v>145 903</v>
      </c>
      <c r="D17" s="34" t="str">
        <f>IF(ISBLANK('AI1vj Tab2'!D16)," ",TEXT('AI1vj Tab2'!D16,"# ##0"))</f>
        <v>152 369</v>
      </c>
      <c r="E17" s="34" t="str">
        <f>IF(ISBLANK('AI1vj Tab2'!E16)," ",TEXT('AI1vj Tab2'!E16,"+ # ##0;- # ##0"))</f>
        <v>+ 1 331</v>
      </c>
      <c r="F17" s="34" t="str">
        <f>IF(ISBLANK('AI1vj Tab2'!F16)," ",TEXT('AI1vj Tab2'!F16,"0,0;- 0,0"))</f>
        <v>0,4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135 446</v>
      </c>
      <c r="C18" s="34" t="str">
        <f>IF(ISBLANK('AI1vj Tab2'!C17)," ",TEXT('AI1vj Tab2'!C17,"# ##0"))</f>
        <v>68 057</v>
      </c>
      <c r="D18" s="34" t="str">
        <f>IF(ISBLANK('AI1vj Tab2'!D17)," ",TEXT('AI1vj Tab2'!D17,"# ##0"))</f>
        <v>67 389</v>
      </c>
      <c r="E18" s="34" t="str">
        <f>IF(ISBLANK('AI1vj Tab2'!E17)," ",TEXT('AI1vj Tab2'!E17,"+ # ##0;- # ##0"))</f>
        <v>+ 408</v>
      </c>
      <c r="F18" s="34" t="str">
        <f>IF(ISBLANK('AI1vj Tab2'!F17)," ",TEXT('AI1vj Tab2'!F17,"0,0;- 0,0"))</f>
        <v>0,3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273 130</v>
      </c>
      <c r="C19" s="34" t="str">
        <f>IF(ISBLANK('AI1vj Tab2'!C18)," ",TEXT('AI1vj Tab2'!C18,"# ##0"))</f>
        <v>134 655</v>
      </c>
      <c r="D19" s="34" t="str">
        <f>IF(ISBLANK('AI1vj Tab2'!D18)," ",TEXT('AI1vj Tab2'!D18,"# ##0"))</f>
        <v>138 475</v>
      </c>
      <c r="E19" s="34" t="str">
        <f>IF(ISBLANK('AI1vj Tab2'!E18)," ",TEXT('AI1vj Tab2'!E18,"+ # ##0;- # ##0"))</f>
        <v>- 3</v>
      </c>
      <c r="F19" s="34" t="str">
        <f>IF(ISBLANK('AI1vj Tab2'!F18)," ",TEXT('AI1vj Tab2'!F18,"0,0;- 0,0"))</f>
        <v>- 0,0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199 999</v>
      </c>
      <c r="C20" s="34" t="str">
        <f>IF(ISBLANK('AI1vj Tab2'!C19)," ",TEXT('AI1vj Tab2'!C19,"# ##0"))</f>
        <v>99 276</v>
      </c>
      <c r="D20" s="34" t="str">
        <f>IF(ISBLANK('AI1vj Tab2'!D19)," ",TEXT('AI1vj Tab2'!D19,"# ##0"))</f>
        <v>100 723</v>
      </c>
      <c r="E20" s="34" t="str">
        <f>IF(ISBLANK('AI1vj Tab2'!E19)," ",TEXT('AI1vj Tab2'!E19,"+ # ##0;- # ##0"))</f>
        <v>+ 391</v>
      </c>
      <c r="F20" s="34" t="str">
        <f>IF(ISBLANK('AI1vj Tab2'!F19)," ",TEXT('AI1vj Tab2'!F19,"0,0;- 0,0"))</f>
        <v>0,2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256 166</v>
      </c>
      <c r="C21" s="34" t="str">
        <f>IF(ISBLANK('AI1vj Tab2'!C20)," ",TEXT('AI1vj Tab2'!C20,"# ##0"))</f>
        <v>125 562</v>
      </c>
      <c r="D21" s="34" t="str">
        <f>IF(ISBLANK('AI1vj Tab2'!D20)," ",TEXT('AI1vj Tab2'!D20,"# ##0"))</f>
        <v>130 604</v>
      </c>
      <c r="E21" s="34" t="str">
        <f>IF(ISBLANK('AI1vj Tab2'!E20)," ",TEXT('AI1vj Tab2'!E20,"+ # ##0;- # ##0"))</f>
        <v>+ 535</v>
      </c>
      <c r="F21" s="34" t="str">
        <f>IF(ISBLANK('AI1vj Tab2'!F20)," ",TEXT('AI1vj Tab2'!F20,"0,0;- 0,0"))</f>
        <v>0,2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136 978</v>
      </c>
      <c r="C22" s="34" t="str">
        <f>IF(ISBLANK('AI1vj Tab2'!C21)," ",TEXT('AI1vj Tab2'!C21,"# ##0"))</f>
        <v>67 632</v>
      </c>
      <c r="D22" s="34" t="str">
        <f>IF(ISBLANK('AI1vj Tab2'!D21)," ",TEXT('AI1vj Tab2'!D21,"# ##0"))</f>
        <v>69 346</v>
      </c>
      <c r="E22" s="34" t="str">
        <f>IF(ISBLANK('AI1vj Tab2'!E21)," ",TEXT('AI1vj Tab2'!E21,"+ # ##0;- # ##0"))</f>
        <v>- 18</v>
      </c>
      <c r="F22" s="34" t="str">
        <f>IF(ISBLANK('AI1vj Tab2'!F21)," ",TEXT('AI1vj Tab2'!F21,"0,0;- 0,0"))</f>
        <v>- 0,0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223 694</v>
      </c>
      <c r="C23" s="34" t="str">
        <f>IF(ISBLANK('AI1vj Tab2'!C22)," ",TEXT('AI1vj Tab2'!C22,"# ##0"))</f>
        <v>108 670</v>
      </c>
      <c r="D23" s="34" t="str">
        <f>IF(ISBLANK('AI1vj Tab2'!D22)," ",TEXT('AI1vj Tab2'!D22,"# ##0"))</f>
        <v>115 024</v>
      </c>
      <c r="E23" s="34" t="str">
        <f>IF(ISBLANK('AI1vj Tab2'!E22)," ",TEXT('AI1vj Tab2'!E22,"+ # ##0;- # ##0"))</f>
        <v>+ 1 720</v>
      </c>
      <c r="F23" s="34" t="str">
        <f>IF(ISBLANK('AI1vj Tab2'!F22)," ",TEXT('AI1vj Tab2'!F22,"0,0;- 0,0"))</f>
        <v>0,8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2 828 760</v>
      </c>
      <c r="C24" s="34" t="str">
        <f>IF(ISBLANK('AI1vj Tab2'!C23)," ",TEXT('AI1vj Tab2'!C23,"# ##0"))</f>
        <v>1 382 531</v>
      </c>
      <c r="D24" s="34" t="str">
        <f>IF(ISBLANK('AI1vj Tab2'!D23)," ",TEXT('AI1vj Tab2'!D23,"# ##0"))</f>
        <v>1 446 229</v>
      </c>
      <c r="E24" s="34" t="str">
        <f>IF(ISBLANK('AI1vj Tab2'!E23)," ",TEXT('AI1vj Tab2'!E23,"+ # ##0;- # ##0"))</f>
        <v>+ 5 589</v>
      </c>
      <c r="F24" s="34" t="str">
        <f>IF(ISBLANK('AI1vj Tab2'!F23)," ",TEXT('AI1vj Tab2'!F23,"0,0;- 0,0"))</f>
        <v>0,2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31.12.2004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4/04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31.12.2004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233 329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211 874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85 762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78 555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71 377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48 379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41 063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33 277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32 014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30 167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29 464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28 435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26 031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25 636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24 237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24 019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23 249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20 884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20 515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20 227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19 728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19 540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18 494</v>
      </c>
      <c r="F29" s="33" t="s">
        <v>44</v>
      </c>
    </row>
    <row r="30" spans="1:6" ht="12.75">
      <c r="A30">
        <f>'AI1vj Tab5'!A30</f>
        <v>25</v>
      </c>
      <c r="B30" t="str">
        <f>'AI1vj Tab5'!B30</f>
        <v>Uetersen, Stadt                  </v>
      </c>
      <c r="C30" t="str">
        <f>'AI1vj Tab5'!C30</f>
        <v>Pinneberg</v>
      </c>
      <c r="D30" s="34" t="str">
        <f>IF('AI1vj Tab5'!D30&gt;0,TEXT('AI1vj Tab5'!D30,"# ##0")," ")</f>
        <v>17 852</v>
      </c>
      <c r="F30" s="33" t="s">
        <v>44</v>
      </c>
    </row>
    <row r="31" spans="1:6" ht="12.75">
      <c r="A31">
        <f>'AI1vj Tab5'!A31</f>
        <v>24</v>
      </c>
      <c r="B31" t="str">
        <f>'AI1vj Tab5'!B31</f>
        <v>Schenefeld, Stadt                </v>
      </c>
      <c r="C31" t="str">
        <f>'AI1vj Tab5'!C31</f>
        <v>Pinneberg</v>
      </c>
      <c r="D31" s="34" t="str">
        <f>IF('AI1vj Tab5'!D31&gt;0,TEXT('AI1vj Tab5'!D31,"# ##0")," ")</f>
        <v>17 926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17 093</v>
      </c>
      <c r="F32" s="33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str">
        <f>IF('AI1vj Tab5'!D33&gt;0,TEXT('AI1vj Tab5'!D33,"# ##0")," ")</f>
        <v>16 511</v>
      </c>
      <c r="F33" s="33" t="s">
        <v>44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str">
        <f>IF('AI1vj Tab5'!D34&gt;0,TEXT('AI1vj Tab5'!D34,"# ##0")," ")</f>
        <v>16 366</v>
      </c>
      <c r="F34" s="33" t="s">
        <v>44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str">
        <f>IF('AI1vj Tab5'!D35&gt;0,TEXT('AI1vj Tab5'!D35,"# ##0")," ")</f>
        <v>16 183</v>
      </c>
      <c r="F35" s="33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15 931</v>
      </c>
      <c r="F37" s="33" t="s">
        <v>44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str">
        <f>IF('AI1vj Tab5'!D38&gt;0,TEXT('AI1vj Tab5'!D38,"# ##0")," ")</f>
        <v>15 822</v>
      </c>
      <c r="F38" s="33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14 899</v>
      </c>
      <c r="F40" s="33" t="s">
        <v>44</v>
      </c>
    </row>
    <row r="41" spans="1:6" ht="12.75">
      <c r="A41">
        <f>'AI1vj Tab5'!A41</f>
        <v>35</v>
      </c>
      <c r="B41" t="str">
        <f>'AI1vj Tab5'!B41</f>
        <v>Brunsbüttel, Stadt               </v>
      </c>
      <c r="C41" t="str">
        <f>'AI1vj Tab5'!C41</f>
        <v>Dithmarschen</v>
      </c>
      <c r="D41" s="34" t="str">
        <f>IF('AI1vj Tab5'!D41&gt;0,TEXT('AI1vj Tab5'!D41,"# ##0")," ")</f>
        <v>13 881</v>
      </c>
      <c r="F41" s="33" t="s">
        <v>44</v>
      </c>
    </row>
    <row r="42" spans="1:6" ht="12.75">
      <c r="A42">
        <f>'AI1vj Tab5'!A42</f>
        <v>36</v>
      </c>
      <c r="B42" t="str">
        <f>'AI1vj Tab5'!B42</f>
        <v>Bargteheide, Stadt               </v>
      </c>
      <c r="C42" t="str">
        <f>'AI1vj Tab5'!C42</f>
        <v>Stormarn</v>
      </c>
      <c r="D42" s="34" t="str">
        <f>IF('AI1vj Tab5'!D42&gt;0,TEXT('AI1vj Tab5'!D42,"# ##0")," ")</f>
        <v>13 855</v>
      </c>
      <c r="F42" s="33" t="s">
        <v>44</v>
      </c>
    </row>
    <row r="43" spans="1:6" ht="12.75">
      <c r="A43">
        <f>'AI1vj Tab5'!A43</f>
        <v>37</v>
      </c>
      <c r="B43" t="str">
        <f>'AI1vj Tab5'!B43</f>
        <v>Rellingen                        </v>
      </c>
      <c r="C43" t="str">
        <f>'AI1vj Tab5'!C43</f>
        <v>Pinneberg</v>
      </c>
      <c r="D43" s="34" t="str">
        <f>IF('AI1vj Tab5'!D43&gt;0,TEXT('AI1vj Tab5'!D43,"# ##0")," ")</f>
        <v>13 726</v>
      </c>
      <c r="F43" s="33" t="s">
        <v>44</v>
      </c>
    </row>
    <row r="44" spans="1:6" ht="12.75">
      <c r="A44">
        <f>'AI1vj Tab5'!A44</f>
        <v>38</v>
      </c>
      <c r="B44" t="str">
        <f>'AI1vj Tab5'!B44</f>
        <v>Ratzeburg, Stadt                 </v>
      </c>
      <c r="C44" t="str">
        <f>'AI1vj Tab5'!C44</f>
        <v>Herzogtum Lauenburg</v>
      </c>
      <c r="D44" s="34" t="str">
        <f>IF('AI1vj Tab5'!D44&gt;0,TEXT('AI1vj Tab5'!D44,"# ##0")," ")</f>
        <v>13 671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13 271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12 990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12 957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12 813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12 322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12 027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11 874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11 864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11 737</v>
      </c>
      <c r="F53" s="33" t="s">
        <v>44</v>
      </c>
    </row>
    <row r="54" spans="1:6" ht="12.75">
      <c r="A54">
        <f>'AI1vj Tab5'!A54</f>
        <v>48</v>
      </c>
      <c r="B54" t="str">
        <f>'AI1vj Tab5'!B54</f>
        <v>Harrislee                        </v>
      </c>
      <c r="C54" t="str">
        <f>'AI1vj Tab5'!C54</f>
        <v>Schleswig-Flensburg</v>
      </c>
      <c r="D54" s="34" t="str">
        <f>IF('AI1vj Tab5'!D54&gt;0,TEXT('AI1vj Tab5'!D54,"# ##0")," ")</f>
        <v>11 525</v>
      </c>
      <c r="F54" s="33" t="s">
        <v>44</v>
      </c>
    </row>
    <row r="55" spans="1:6" ht="12.75">
      <c r="A55">
        <f>'AI1vj Tab5'!A55</f>
        <v>49</v>
      </c>
      <c r="B55" t="str">
        <f>'AI1vj Tab5'!B55</f>
        <v>Wentorf bei Hamburg</v>
      </c>
      <c r="C55" t="str">
        <f>'AI1vj Tab5'!C55</f>
        <v>Herzogtum Lauenburg</v>
      </c>
      <c r="D55" s="34" t="str">
        <f>IF('AI1vj Tab5'!D55&gt;0,TEXT('AI1vj Tab5'!D55,"# ##0")," ")</f>
        <v>11 433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10 894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10 242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2005-06-27T12:04:48Z</cp:lastPrinted>
  <dcterms:created xsi:type="dcterms:W3CDTF">2001-11-19T10:33:16Z</dcterms:created>
  <dcterms:modified xsi:type="dcterms:W3CDTF">2005-07-07T12:06:25Z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