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5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 (korr)" sheetId="6" r:id="rId6"/>
    <sheet name="ASP2" sheetId="7" state="hidden" r:id="rId7"/>
    <sheet name="ASP4" sheetId="8" state="hidden" r:id="rId8"/>
  </sheets>
  <externalReferences>
    <externalReference r:id="rId11"/>
  </externalReference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 (korr)'!$A$1:$D$60</definedName>
    <definedName name="E">'ASP4'!$A$3:$A$4</definedName>
    <definedName name="F">'ASP4'!$A$6:$D$64</definedName>
    <definedName name="Jahr" localSheetId="5">'[1]AI1vj'!$C$27</definedName>
    <definedName name="Jahr">'AI1vj'!$C$27</definedName>
    <definedName name="Quartal" localSheetId="5">'[1]AI1vj'!$C$28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<sst xmlns="http://schemas.openxmlformats.org/spreadsheetml/2006/main" count="322" uniqueCount="146">
  <si>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</si>
  <si>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</si>
  <si>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</si>
  <si>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</si>
  <si>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</si>
  <si>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</si>
  <si>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</si>
  <si>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</si>
  <si>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</si>
  <si>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</si>
  <si>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</si>
  <si>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</si>
  <si>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</si>
  <si>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</si>
  <si>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</si>
  <si>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</si>
  <si>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</si>
  <si>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</si>
  <si>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</si>
  <si>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</si>
  <si>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</si>
  <si>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</si>
  <si>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</si>
  <si>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</si>
  <si>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</si>
  <si>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</si>
  <si>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</si>
  <si>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</si>
  <si>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</si>
  <si>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</si>
  <si>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</si>
  <si>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</si>
  <si>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</si>
  <si>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</si>
  <si>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</si>
  <si>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</si>
  <si>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</si>
  <si>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</si>
  <si>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</si>
  <si>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</si>
  <si>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</si>
  <si>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</si>
  <si>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</si>
  <si>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</si>
  <si>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</si>
  <si>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</si>
  <si>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</si>
  <si>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</si>
  <si>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</si>
  <si>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</si>
  <si>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</si>
  <si>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</si>
  <si>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</si>
  <si>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</si>
  <si>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</si>
  <si>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</si>
  <si>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</si>
  <si>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</si>
  <si>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</si>
  <si>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</si>
  <si>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</si>
  <si>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</si>
  <si>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</si>
  <si>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</si>
  <si>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</si>
  <si>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</si>
  <si>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</si>
  <si>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</si>
  <si>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</si>
  <si>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</si>
  <si>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</si>
  <si>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</si>
  <si>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</si>
  <si>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</si>
  <si>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</si>
  <si>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</si>
  <si>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</si>
  <si>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</si>
  <si>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</si>
  <si>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</si>
  <si>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</si>
  <si>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</si>
  <si>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</si>
  <si>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>Glückstadt, Stadt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</si>
  <si>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</si>
  <si>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</si>
  <si>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</si>
  <si>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</si>
  <si>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</si>
  <si>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</si>
  <si>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</si>
  <si>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</si>
  <si>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</si>
  <si>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</si>
  <si>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</si>
  <si>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</si>
  <si>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</si>
  <si>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</si>
  <si>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</si>
  <si>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</si>
  <si>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</si>
  <si>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</si>
  <si>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</si>
  <si>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</si>
  <si>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</si>
  <si>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</si>
  <si>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</si>
  <si>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</si>
  <si>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</si>
  <si>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</si>
  <si>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</si>
  <si>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</si>
  <si>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Eimsbüttel</t>
  </si>
  <si>
    <t>Hamburg-Nord</t>
  </si>
  <si>
    <t>Wandsbek</t>
  </si>
  <si>
    <t>Bergedorf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</si>
  <si>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</si>
  <si>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</si>
  <si>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</si>
  <si>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</si>
  <si>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</si>
  <si>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</si>
  <si>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</si>
  <si>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</si>
  <si>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</si>
  <si>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</si>
  <si>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</si>
  <si>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</si>
  <si>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</si>
  <si>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</si>
  <si>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</si>
  <si>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</si>
  <si>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</si>
  <si>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>Kronshagen</t>
  </si>
  <si>
    <t>Hamburg-Mitte 1</t>
  </si>
  <si>
    <t>Altona 1</t>
  </si>
  <si>
    <t>Harburg 1</t>
  </si>
  <si>
    <t>1  Gebiebtsstandsänderung am 01.03.2009</t>
  </si>
  <si>
    <t>Schwentinental,Stadt</t>
  </si>
  <si>
    <t>Barsbüttel</t>
  </si>
  <si>
    <t>Scharbeutz</t>
  </si>
  <si>
    <t>Wentorf bei Hamburg</t>
  </si>
  <si>
    <t>Lauenburg/Elbe, Std.</t>
  </si>
  <si>
    <t>Harrislee</t>
  </si>
  <si>
    <t>Malente</t>
  </si>
  <si>
    <t>Handewitt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</si>
</sst>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10" xfId="0" applyFont="1" applyFill="1" applyBorder="1" applyAlignment="1" applyProtection="1">
      <alignment horizontal="centerContinuous"/>
      <protection hidden="1"/>
    </xf>
    <xf numFmtId="0" fontId="0" fillId="33" borderId="11" xfId="0" applyFont="1" applyFill="1" applyBorder="1" applyAlignment="1" applyProtection="1">
      <alignment/>
      <protection hidden="1"/>
    </xf>
    <xf numFmtId="172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Continuous" vertical="center" wrapText="1"/>
      <protection hidden="1"/>
    </xf>
    <xf numFmtId="0" fontId="0" fillId="33" borderId="10" xfId="0" applyFill="1" applyBorder="1" applyAlignment="1" applyProtection="1">
      <alignment horizontal="centerContinuous" wrapText="1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centerContinuous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 horizontal="centerContinuous"/>
      <protection hidden="1"/>
    </xf>
    <xf numFmtId="0" fontId="0" fillId="37" borderId="19" xfId="0" applyFill="1" applyBorder="1" applyAlignment="1" applyProtection="1">
      <alignment horizontal="centerContinuous"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right"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9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8" borderId="25" xfId="0" applyFill="1" applyBorder="1" applyAlignment="1" applyProtection="1">
      <alignment/>
      <protection hidden="1"/>
    </xf>
    <xf numFmtId="0" fontId="0" fillId="38" borderId="16" xfId="0" applyFill="1" applyBorder="1" applyAlignment="1" applyProtection="1">
      <alignment/>
      <protection hidden="1"/>
    </xf>
    <xf numFmtId="0" fontId="0" fillId="38" borderId="14" xfId="0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0" fillId="38" borderId="0" xfId="0" applyFill="1" applyBorder="1" applyAlignment="1" applyProtection="1" quotePrefix="1">
      <alignment/>
      <protection hidden="1"/>
    </xf>
    <xf numFmtId="0" fontId="0" fillId="38" borderId="27" xfId="0" applyFill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1" fillId="38" borderId="26" xfId="0" applyFont="1" applyFill="1" applyBorder="1" applyAlignment="1" applyProtection="1">
      <alignment/>
      <protection hidden="1"/>
    </xf>
    <xf numFmtId="0" fontId="7" fillId="38" borderId="0" xfId="0" applyFont="1" applyFill="1" applyBorder="1" applyAlignment="1" applyProtection="1">
      <alignment horizontal="centerContinuous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2" xfId="0" applyFont="1" applyFill="1" applyBorder="1" applyAlignment="1" applyProtection="1">
      <alignment/>
      <protection hidden="1"/>
    </xf>
    <xf numFmtId="0" fontId="9" fillId="38" borderId="26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30" xfId="0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Continuous" vertical="center" wrapText="1"/>
      <protection hidden="1"/>
    </xf>
    <xf numFmtId="0" fontId="10" fillId="33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38" borderId="11" xfId="0" applyFont="1" applyFill="1" applyBorder="1" applyAlignment="1" applyProtection="1">
      <alignment horizontal="centerContinuous"/>
      <protection hidden="1"/>
    </xf>
    <xf numFmtId="0" fontId="0" fillId="38" borderId="11" xfId="0" applyFont="1" applyFill="1" applyBorder="1" applyAlignment="1" applyProtection="1">
      <alignment/>
      <protection hidden="1"/>
    </xf>
    <xf numFmtId="0" fontId="0" fillId="38" borderId="13" xfId="0" applyFont="1" applyFill="1" applyBorder="1" applyAlignment="1" applyProtection="1">
      <alignment/>
      <protection hidden="1"/>
    </xf>
    <xf numFmtId="49" fontId="0" fillId="38" borderId="0" xfId="0" applyNumberForma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 wrapText="1"/>
      <protection hidden="1"/>
    </xf>
    <xf numFmtId="0" fontId="14" fillId="37" borderId="20" xfId="0" applyFont="1" applyFill="1" applyBorder="1" applyAlignment="1" applyProtection="1">
      <alignment horizontal="centerContinuous" vertical="center"/>
      <protection hidden="1"/>
    </xf>
    <xf numFmtId="0" fontId="0" fillId="37" borderId="0" xfId="0" applyFill="1" applyBorder="1" applyAlignment="1" applyProtection="1">
      <alignment horizontal="centerContinuous" vertical="center"/>
      <protection hidden="1"/>
    </xf>
    <xf numFmtId="0" fontId="0" fillId="37" borderId="21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53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183" fontId="1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184" fontId="0" fillId="0" borderId="26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1" fillId="33" borderId="0" xfId="0" applyFont="1" applyFill="1" applyAlignment="1" applyProtection="1">
      <alignment horizontal="centerContinuous"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 horizontal="center" vertical="top"/>
      <protection hidden="1"/>
    </xf>
    <xf numFmtId="175" fontId="0" fillId="0" borderId="0" xfId="53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33" borderId="0" xfId="53" applyNumberFormat="1" applyFont="1" applyFill="1" applyProtection="1">
      <alignment/>
      <protection/>
    </xf>
    <xf numFmtId="175" fontId="0" fillId="0" borderId="0" xfId="53" applyNumberFormat="1" applyFont="1" applyFill="1" applyBorder="1" applyProtection="1">
      <alignment/>
      <protection locked="0"/>
    </xf>
    <xf numFmtId="175" fontId="0" fillId="0" borderId="0" xfId="53" applyNumberFormat="1" applyFont="1" applyAlignment="1" applyProtection="1">
      <alignment horizontal="right"/>
      <protection locked="0"/>
    </xf>
    <xf numFmtId="175" fontId="0" fillId="0" borderId="0" xfId="53" applyNumberFormat="1" applyFont="1" applyFill="1" applyProtection="1">
      <alignment/>
      <protection locked="0"/>
    </xf>
    <xf numFmtId="0" fontId="8" fillId="38" borderId="12" xfId="47" applyFont="1" applyFill="1" applyBorder="1" applyAlignment="1" applyProtection="1">
      <alignment horizontal="left"/>
      <protection hidden="1"/>
    </xf>
    <xf numFmtId="0" fontId="13" fillId="38" borderId="12" xfId="47" applyFont="1" applyFill="1" applyBorder="1" applyAlignment="1" applyProtection="1">
      <alignment horizontal="left"/>
      <protection hidden="1"/>
    </xf>
    <xf numFmtId="0" fontId="13" fillId="38" borderId="13" xfId="47" applyFont="1" applyFill="1" applyBorder="1" applyAlignment="1" applyProtection="1">
      <alignment horizontal="left"/>
      <protection hidden="1"/>
    </xf>
    <xf numFmtId="0" fontId="0" fillId="38" borderId="0" xfId="0" applyFill="1" applyBorder="1" applyAlignment="1" applyProtection="1">
      <alignment horizontal="left" vertical="top" wrapText="1"/>
      <protection hidden="1"/>
    </xf>
    <xf numFmtId="0" fontId="0" fillId="38" borderId="11" xfId="0" applyFill="1" applyBorder="1" applyAlignment="1" applyProtection="1">
      <alignment horizontal="left" vertical="top" wrapText="1"/>
      <protection hidden="1"/>
    </xf>
    <xf numFmtId="185" fontId="0" fillId="0" borderId="33" xfId="0" applyNumberFormat="1" applyFont="1" applyFill="1" applyBorder="1" applyAlignment="1" applyProtection="1">
      <alignment horizontal="left"/>
      <protection locked="0"/>
    </xf>
    <xf numFmtId="185" fontId="0" fillId="0" borderId="28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14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0" xfId="0" applyAlignment="1" applyProtection="1" quotePrefix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onatlicher Beri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1vj2_HH-SH2008k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1vj"/>
      <sheetName val="AI1vj Tab1"/>
      <sheetName val="AI1vj Tab2"/>
      <sheetName val="AI1vj Tab3"/>
      <sheetName val="AI1vj Tab4"/>
      <sheetName val="AI1vj Tab5"/>
      <sheetName val="ASP2"/>
      <sheetName val="ASP4"/>
    </sheetNames>
    <sheetDataSet>
      <sheetData sheetId="0">
        <row r="11">
          <cell r="A11" t="str">
            <v>A I 1 - vj 2/08</v>
          </cell>
        </row>
        <row r="27">
          <cell r="C27">
            <v>8</v>
          </cell>
        </row>
        <row r="28">
          <cell r="C2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86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92</v>
      </c>
      <c r="B2" s="55"/>
      <c r="C2" s="55"/>
      <c r="D2" s="55"/>
      <c r="E2" s="55"/>
      <c r="F2" s="55"/>
      <c r="G2" s="55"/>
      <c r="H2" s="61"/>
    </row>
    <row r="3" spans="1:8" ht="12.75">
      <c r="A3" s="123" t="s">
        <v>94</v>
      </c>
      <c r="B3" s="123"/>
      <c r="C3" s="55"/>
      <c r="D3" s="55"/>
      <c r="E3" s="55"/>
      <c r="F3" s="55"/>
      <c r="G3" s="55"/>
      <c r="H3" s="61"/>
    </row>
    <row r="4" spans="1:8" ht="12.75">
      <c r="A4" s="56" t="s">
        <v>95</v>
      </c>
      <c r="B4" s="57" t="s">
        <v>93</v>
      </c>
      <c r="C4" s="57"/>
      <c r="D4" s="58"/>
      <c r="E4" s="57" t="s">
        <v>102</v>
      </c>
      <c r="F4" s="57" t="s">
        <v>101</v>
      </c>
      <c r="G4" s="57"/>
      <c r="H4" s="58"/>
    </row>
    <row r="5" spans="1:8" ht="12.75">
      <c r="A5" s="59" t="s">
        <v>96</v>
      </c>
      <c r="B5" s="60" t="s">
        <v>97</v>
      </c>
      <c r="C5" s="60"/>
      <c r="D5" s="61"/>
      <c r="E5" s="60" t="s">
        <v>96</v>
      </c>
      <c r="F5" s="60" t="s">
        <v>103</v>
      </c>
      <c r="G5" s="60"/>
      <c r="H5" s="61"/>
    </row>
    <row r="6" spans="1:8" ht="12.75">
      <c r="A6" s="59" t="s">
        <v>91</v>
      </c>
      <c r="B6" s="83" t="s">
        <v>98</v>
      </c>
      <c r="C6" s="60"/>
      <c r="D6" s="61"/>
      <c r="E6" s="60" t="s">
        <v>91</v>
      </c>
      <c r="F6" s="83" t="s">
        <v>104</v>
      </c>
      <c r="G6" s="62"/>
      <c r="H6" s="61"/>
    </row>
    <row r="7" spans="1:8" ht="12.75">
      <c r="A7" s="59" t="s">
        <v>90</v>
      </c>
      <c r="B7" s="83" t="s">
        <v>99</v>
      </c>
      <c r="C7" s="60"/>
      <c r="D7" s="61"/>
      <c r="E7" s="60" t="s">
        <v>90</v>
      </c>
      <c r="F7" s="83" t="s">
        <v>105</v>
      </c>
      <c r="G7" s="62"/>
      <c r="H7" s="61"/>
    </row>
    <row r="8" spans="1:8" ht="12.75">
      <c r="A8" s="63" t="s">
        <v>89</v>
      </c>
      <c r="B8" s="124" t="s">
        <v>100</v>
      </c>
      <c r="C8" s="124"/>
      <c r="D8" s="125"/>
      <c r="E8" s="64" t="s">
        <v>89</v>
      </c>
      <c r="F8" s="124" t="s">
        <v>106</v>
      </c>
      <c r="G8" s="124"/>
      <c r="H8" s="125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87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2/08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85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2. Vierteljahr 2008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88</v>
      </c>
      <c r="B15" s="67"/>
      <c r="C15" s="55"/>
      <c r="D15" s="55"/>
      <c r="E15" s="55"/>
      <c r="F15" s="55"/>
      <c r="G15" s="67" t="s">
        <v>125</v>
      </c>
      <c r="H15" s="61"/>
    </row>
    <row r="16" spans="1:8" ht="12.75">
      <c r="A16" s="56" t="s">
        <v>91</v>
      </c>
      <c r="B16" s="130" t="s">
        <v>107</v>
      </c>
      <c r="C16" s="131"/>
      <c r="D16" s="131"/>
      <c r="E16" s="132"/>
      <c r="F16" s="55"/>
      <c r="G16" s="128">
        <v>40220</v>
      </c>
      <c r="H16" s="129"/>
    </row>
    <row r="17" spans="1:8" ht="12.75">
      <c r="A17" s="59" t="s">
        <v>90</v>
      </c>
      <c r="B17" s="133" t="s">
        <v>108</v>
      </c>
      <c r="C17" s="134"/>
      <c r="D17" s="134"/>
      <c r="E17" s="135"/>
      <c r="F17" s="60"/>
      <c r="G17" s="67"/>
      <c r="H17" s="61"/>
    </row>
    <row r="18" spans="1:8" ht="12.75">
      <c r="A18" s="63" t="s">
        <v>89</v>
      </c>
      <c r="B18" s="136" t="s">
        <v>109</v>
      </c>
      <c r="C18" s="137"/>
      <c r="D18" s="137"/>
      <c r="E18" s="138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6" t="s">
        <v>122</v>
      </c>
      <c r="B20" s="126"/>
      <c r="C20" s="126"/>
      <c r="D20" s="126"/>
      <c r="E20" s="126"/>
      <c r="F20" s="126"/>
      <c r="G20" s="126"/>
      <c r="H20" s="127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hidden="1" thickBot="1">
      <c r="B23" s="42"/>
      <c r="C23" s="42"/>
      <c r="D23" s="42"/>
      <c r="E23" s="42"/>
      <c r="F23" s="42"/>
      <c r="G23" s="42"/>
      <c r="H23" s="42"/>
    </row>
    <row r="24" spans="1:8" ht="13.5" hidden="1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 hidden="1">
      <c r="A25" s="85" t="s">
        <v>118</v>
      </c>
      <c r="B25" s="86"/>
      <c r="C25" s="86"/>
      <c r="D25" s="86"/>
      <c r="E25" s="86"/>
      <c r="F25" s="86"/>
      <c r="G25" s="86"/>
      <c r="H25" s="87"/>
    </row>
    <row r="26" spans="1:8" ht="6.75" customHeight="1" hidden="1">
      <c r="A26" s="46"/>
      <c r="B26" s="47"/>
      <c r="C26" s="47"/>
      <c r="D26" s="47"/>
      <c r="E26" s="47"/>
      <c r="F26" s="47"/>
      <c r="G26" s="47"/>
      <c r="H26" s="48"/>
    </row>
    <row r="27" spans="1:8" ht="15.75" hidden="1">
      <c r="A27" s="46"/>
      <c r="B27" s="49" t="s">
        <v>15</v>
      </c>
      <c r="C27" s="92">
        <v>8</v>
      </c>
      <c r="D27" s="50" t="s">
        <v>16</v>
      </c>
      <c r="E27" s="47"/>
      <c r="F27" s="47"/>
      <c r="G27" s="47"/>
      <c r="H27" s="48"/>
    </row>
    <row r="28" spans="1:8" ht="15.75" hidden="1">
      <c r="A28" s="46"/>
      <c r="B28" s="49" t="s">
        <v>17</v>
      </c>
      <c r="C28" s="93">
        <v>2</v>
      </c>
      <c r="D28" s="47"/>
      <c r="E28" s="47"/>
      <c r="F28" s="47"/>
      <c r="G28" s="47"/>
      <c r="H28" s="48"/>
    </row>
    <row r="29" spans="1:8" ht="13.5" hidden="1" thickBot="1">
      <c r="A29" s="51"/>
      <c r="B29" s="52"/>
      <c r="C29" s="52"/>
      <c r="D29" s="52"/>
      <c r="E29" s="52"/>
      <c r="F29" s="52"/>
      <c r="G29" s="52"/>
      <c r="H29" s="53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2/08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121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2. Vierteljahr 2008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14" t="str">
        <f>"1. Bevölkerungsentwicklung in Hamburg "&amp;A4</f>
        <v>1. Bevölkerungsentwicklung in Hamburg im 2.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115"/>
      <c r="C8" s="115"/>
      <c r="D8" s="11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116" t="str">
        <f>IF(Quartal=1,"Januar",IF(Quartal=2,"April",IF(Quartal=3,"Juli",IF(Quartal=4,"Oktober",""))))</f>
        <v>April</v>
      </c>
      <c r="C9" s="116" t="str">
        <f>IF(Quartal=1,"Februar",IF(Quartal=2,"Mai",IF(Quartal=3,"August",IF(Quartal=4,"November",""))))</f>
        <v>Mai</v>
      </c>
      <c r="D9" s="11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110</v>
      </c>
      <c r="I9" s="72" t="s">
        <v>111</v>
      </c>
    </row>
    <row r="10" spans="1:9" ht="12.75">
      <c r="A10" s="4" t="s">
        <v>6</v>
      </c>
      <c r="B10" s="117">
        <v>1766945</v>
      </c>
      <c r="C10" s="117">
        <v>1767757</v>
      </c>
      <c r="D10" s="117">
        <v>1767617</v>
      </c>
      <c r="E10" s="117">
        <v>1766945</v>
      </c>
      <c r="F10" s="117">
        <v>863044</v>
      </c>
      <c r="G10" s="117">
        <v>903901</v>
      </c>
      <c r="H10" s="117">
        <v>1519912</v>
      </c>
      <c r="I10" s="117">
        <v>247033</v>
      </c>
    </row>
    <row r="11" spans="1:9" ht="12.75">
      <c r="A11" s="4" t="s">
        <v>7</v>
      </c>
      <c r="B11" s="112">
        <v>1371</v>
      </c>
      <c r="C11" s="117">
        <v>1445</v>
      </c>
      <c r="D11" s="117">
        <v>1444</v>
      </c>
      <c r="E11" s="37">
        <v>4260</v>
      </c>
      <c r="F11" s="37">
        <v>2227</v>
      </c>
      <c r="G11" s="37">
        <v>2033</v>
      </c>
      <c r="H11" s="117">
        <v>3990</v>
      </c>
      <c r="I11" s="117">
        <v>270</v>
      </c>
    </row>
    <row r="12" spans="1:9" ht="12.75">
      <c r="A12" s="4" t="s">
        <v>8</v>
      </c>
      <c r="B12" s="117">
        <v>1516</v>
      </c>
      <c r="C12" s="117">
        <v>1559</v>
      </c>
      <c r="D12" s="117">
        <v>1305</v>
      </c>
      <c r="E12" s="118">
        <v>4380</v>
      </c>
      <c r="F12" s="37">
        <v>1960</v>
      </c>
      <c r="G12" s="37">
        <v>2420</v>
      </c>
      <c r="H12" s="117">
        <v>4218</v>
      </c>
      <c r="I12" s="117">
        <v>162</v>
      </c>
    </row>
    <row r="13" spans="1:9" ht="12.75">
      <c r="A13" s="4" t="s">
        <v>9</v>
      </c>
      <c r="B13" s="119">
        <f>B11-B12</f>
        <v>-145</v>
      </c>
      <c r="C13" s="119">
        <f aca="true" t="shared" si="0" ref="C13:I13">C11-C12</f>
        <v>-114</v>
      </c>
      <c r="D13" s="119">
        <f t="shared" si="0"/>
        <v>139</v>
      </c>
      <c r="E13" s="119">
        <f>E11-E12</f>
        <v>-120</v>
      </c>
      <c r="F13" s="119">
        <f>F11-F12</f>
        <v>267</v>
      </c>
      <c r="G13" s="119">
        <f t="shared" si="0"/>
        <v>-387</v>
      </c>
      <c r="H13" s="119">
        <f t="shared" si="0"/>
        <v>-228</v>
      </c>
      <c r="I13" s="119">
        <f t="shared" si="0"/>
        <v>108</v>
      </c>
    </row>
    <row r="14" spans="1:9" ht="12.75">
      <c r="A14" s="4" t="s">
        <v>10</v>
      </c>
      <c r="B14" s="117">
        <v>6484</v>
      </c>
      <c r="C14" s="117">
        <v>5402</v>
      </c>
      <c r="D14" s="117">
        <v>6163</v>
      </c>
      <c r="E14" s="117">
        <v>18049</v>
      </c>
      <c r="F14" s="117">
        <v>9506</v>
      </c>
      <c r="G14" s="120">
        <v>8543</v>
      </c>
      <c r="H14" s="120">
        <v>12689</v>
      </c>
      <c r="I14" s="120">
        <v>5360</v>
      </c>
    </row>
    <row r="15" spans="1:9" ht="12.75">
      <c r="A15" s="4" t="s">
        <v>11</v>
      </c>
      <c r="B15" s="117">
        <v>5538</v>
      </c>
      <c r="C15" s="117">
        <v>5430</v>
      </c>
      <c r="D15" s="117">
        <v>5234</v>
      </c>
      <c r="E15" s="117">
        <v>16202</v>
      </c>
      <c r="F15" s="120">
        <v>8572</v>
      </c>
      <c r="G15" s="120">
        <v>7630</v>
      </c>
      <c r="H15" s="120">
        <v>12347</v>
      </c>
      <c r="I15" s="120">
        <v>3855</v>
      </c>
    </row>
    <row r="16" spans="1:9" ht="12.75">
      <c r="A16" s="4" t="s">
        <v>9</v>
      </c>
      <c r="B16" s="119">
        <f>B14-B15</f>
        <v>946</v>
      </c>
      <c r="C16" s="119">
        <f aca="true" t="shared" si="1" ref="C16:I16">C14-C15</f>
        <v>-28</v>
      </c>
      <c r="D16" s="119">
        <f t="shared" si="1"/>
        <v>929</v>
      </c>
      <c r="E16" s="119">
        <f>E14-E15</f>
        <v>1847</v>
      </c>
      <c r="F16" s="119">
        <f>F14-F15</f>
        <v>934</v>
      </c>
      <c r="G16" s="119">
        <f t="shared" si="1"/>
        <v>913</v>
      </c>
      <c r="H16" s="119">
        <f t="shared" si="1"/>
        <v>342</v>
      </c>
      <c r="I16" s="119">
        <f t="shared" si="1"/>
        <v>1505</v>
      </c>
    </row>
    <row r="17" spans="1:9" ht="12.75">
      <c r="A17" s="4" t="s">
        <v>124</v>
      </c>
      <c r="B17" s="117">
        <v>11</v>
      </c>
      <c r="C17" s="117">
        <v>2</v>
      </c>
      <c r="D17" s="117">
        <v>1</v>
      </c>
      <c r="E17" s="37">
        <v>14</v>
      </c>
      <c r="F17" s="121">
        <v>6</v>
      </c>
      <c r="G17" s="37">
        <v>8</v>
      </c>
      <c r="H17" s="37">
        <v>727</v>
      </c>
      <c r="I17" s="37">
        <v>-713</v>
      </c>
    </row>
    <row r="18" spans="1:9" ht="12.75">
      <c r="A18" s="4" t="s">
        <v>12</v>
      </c>
      <c r="B18" s="119">
        <f aca="true" t="shared" si="2" ref="B18:G18">B13+B16+B17</f>
        <v>812</v>
      </c>
      <c r="C18" s="119">
        <f t="shared" si="2"/>
        <v>-140</v>
      </c>
      <c r="D18" s="119">
        <f t="shared" si="2"/>
        <v>1069</v>
      </c>
      <c r="E18" s="119">
        <f t="shared" si="2"/>
        <v>1741</v>
      </c>
      <c r="F18" s="119">
        <f t="shared" si="2"/>
        <v>1207</v>
      </c>
      <c r="G18" s="119">
        <f t="shared" si="2"/>
        <v>534</v>
      </c>
      <c r="H18" s="122">
        <v>841</v>
      </c>
      <c r="I18" s="122">
        <v>900</v>
      </c>
    </row>
    <row r="19" spans="1:9" ht="12.75">
      <c r="A19" s="4" t="s">
        <v>13</v>
      </c>
      <c r="B19" s="119">
        <f>B10+B18</f>
        <v>1767757</v>
      </c>
      <c r="C19" s="119">
        <f aca="true" t="shared" si="3" ref="C19:I19">C10+C18</f>
        <v>1767617</v>
      </c>
      <c r="D19" s="119">
        <f t="shared" si="3"/>
        <v>1768686</v>
      </c>
      <c r="E19" s="119">
        <f t="shared" si="3"/>
        <v>1768686</v>
      </c>
      <c r="F19" s="119">
        <f t="shared" si="3"/>
        <v>864251</v>
      </c>
      <c r="G19" s="119">
        <f t="shared" si="3"/>
        <v>904435</v>
      </c>
      <c r="H19" s="119">
        <f t="shared" si="3"/>
        <v>1520753</v>
      </c>
      <c r="I19" s="119">
        <f t="shared" si="3"/>
        <v>247933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123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2/08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30.06.2008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117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30.06.2007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134</v>
      </c>
      <c r="B8" s="102">
        <f>C8+D8</f>
        <v>288049</v>
      </c>
      <c r="C8" s="25">
        <v>151843</v>
      </c>
      <c r="D8" s="25">
        <v>136206</v>
      </c>
      <c r="E8" s="108">
        <v>45858</v>
      </c>
      <c r="F8" s="104">
        <f>E8*100/(B8-E8)</f>
        <v>18.93464249290849</v>
      </c>
    </row>
    <row r="9" spans="1:6" ht="12.75">
      <c r="A9" s="12" t="s">
        <v>135</v>
      </c>
      <c r="B9" s="102">
        <f aca="true" t="shared" si="0" ref="B9:B15">C9+D9</f>
        <v>257101</v>
      </c>
      <c r="C9" s="25">
        <v>125660</v>
      </c>
      <c r="D9" s="25">
        <v>131441</v>
      </c>
      <c r="E9" s="108">
        <v>8008</v>
      </c>
      <c r="F9" s="104">
        <f aca="true" t="shared" si="1" ref="F9:F15">E9*100/(B9-E9)</f>
        <v>3.214863524868222</v>
      </c>
    </row>
    <row r="10" spans="1:6" ht="12.75">
      <c r="A10" s="12" t="s">
        <v>112</v>
      </c>
      <c r="B10" s="102">
        <f t="shared" si="0"/>
        <v>252009</v>
      </c>
      <c r="C10" s="25">
        <v>119517</v>
      </c>
      <c r="D10" s="25">
        <v>132492</v>
      </c>
      <c r="E10" s="108">
        <v>827</v>
      </c>
      <c r="F10" s="104">
        <f t="shared" si="1"/>
        <v>0.3292433375002986</v>
      </c>
    </row>
    <row r="11" spans="1:6" ht="12.75">
      <c r="A11" s="12" t="s">
        <v>113</v>
      </c>
      <c r="B11" s="102">
        <f t="shared" si="0"/>
        <v>287616</v>
      </c>
      <c r="C11" s="25">
        <v>136448</v>
      </c>
      <c r="D11" s="25">
        <v>151168</v>
      </c>
      <c r="E11" s="108">
        <v>1531</v>
      </c>
      <c r="F11" s="104">
        <f t="shared" si="1"/>
        <v>0.5351556355628572</v>
      </c>
    </row>
    <row r="12" spans="1:6" ht="12.75">
      <c r="A12" s="12" t="s">
        <v>114</v>
      </c>
      <c r="B12" s="102">
        <f t="shared" si="0"/>
        <v>411445</v>
      </c>
      <c r="C12" s="25">
        <v>196864</v>
      </c>
      <c r="D12" s="25">
        <v>214581</v>
      </c>
      <c r="E12" s="108">
        <v>872</v>
      </c>
      <c r="F12" s="104">
        <f t="shared" si="1"/>
        <v>0.21238610429813942</v>
      </c>
    </row>
    <row r="13" spans="1:6" ht="12.75">
      <c r="A13" s="12" t="s">
        <v>115</v>
      </c>
      <c r="B13" s="102">
        <f t="shared" si="0"/>
        <v>119833</v>
      </c>
      <c r="C13" s="25">
        <v>58423</v>
      </c>
      <c r="D13" s="25">
        <v>61410</v>
      </c>
      <c r="E13" s="108">
        <v>388</v>
      </c>
      <c r="F13" s="104">
        <f t="shared" si="1"/>
        <v>0.32483569843861193</v>
      </c>
    </row>
    <row r="14" spans="1:6" ht="12.75">
      <c r="A14" s="12" t="s">
        <v>136</v>
      </c>
      <c r="B14" s="102">
        <f t="shared" si="0"/>
        <v>152633</v>
      </c>
      <c r="C14" s="25">
        <v>75496</v>
      </c>
      <c r="D14" s="25">
        <v>77137</v>
      </c>
      <c r="E14" s="108">
        <v>-49120</v>
      </c>
      <c r="F14" s="104">
        <f t="shared" si="1"/>
        <v>-24.346602033179185</v>
      </c>
    </row>
    <row r="15" spans="1:6" ht="12.75">
      <c r="A15" s="17" t="s">
        <v>116</v>
      </c>
      <c r="B15" s="103">
        <f t="shared" si="0"/>
        <v>1768686</v>
      </c>
      <c r="C15" s="26">
        <v>864251</v>
      </c>
      <c r="D15" s="26">
        <v>904435</v>
      </c>
      <c r="E15" s="109">
        <v>8364</v>
      </c>
      <c r="F15" s="105">
        <f t="shared" si="1"/>
        <v>0.4751403436416746</v>
      </c>
    </row>
    <row r="16" spans="1:6" ht="12.75">
      <c r="A16" s="6"/>
      <c r="B16" s="6"/>
      <c r="C16" s="6"/>
      <c r="D16" s="6"/>
      <c r="E16" s="6"/>
      <c r="F16" s="6"/>
    </row>
    <row r="17" ht="12.75">
      <c r="A17" s="41" t="s">
        <v>137</v>
      </c>
    </row>
  </sheetData>
  <sheetProtection password="C440" sheet="1" objects="1" scenarios="1"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2/08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120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2. Vierteljahr 2008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2.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110</v>
      </c>
      <c r="I9" s="72" t="s">
        <v>111</v>
      </c>
    </row>
    <row r="10" spans="1:9" ht="12.75">
      <c r="A10" s="4" t="s">
        <v>6</v>
      </c>
      <c r="B10" s="37">
        <v>2835461</v>
      </c>
      <c r="C10" s="37">
        <v>2835061</v>
      </c>
      <c r="D10" s="37">
        <v>2835121</v>
      </c>
      <c r="E10" s="37">
        <v>2835461</v>
      </c>
      <c r="F10" s="37">
        <v>1388120</v>
      </c>
      <c r="G10" s="37">
        <v>1447341</v>
      </c>
      <c r="H10" s="37">
        <v>2685171</v>
      </c>
      <c r="I10" s="37">
        <v>150290</v>
      </c>
    </row>
    <row r="11" spans="1:9" ht="12.75">
      <c r="A11" s="4" t="s">
        <v>7</v>
      </c>
      <c r="B11" s="37">
        <v>1811</v>
      </c>
      <c r="C11" s="37">
        <v>1913</v>
      </c>
      <c r="D11" s="37">
        <v>1901</v>
      </c>
      <c r="E11" s="37">
        <v>5625</v>
      </c>
      <c r="F11" s="37">
        <v>2908</v>
      </c>
      <c r="G11" s="37">
        <v>2717</v>
      </c>
      <c r="H11" s="37">
        <v>5504</v>
      </c>
      <c r="I11" s="37">
        <v>121</v>
      </c>
    </row>
    <row r="12" spans="1:9" ht="12.75">
      <c r="A12" s="4" t="s">
        <v>8</v>
      </c>
      <c r="B12" s="37">
        <v>2693</v>
      </c>
      <c r="C12" s="37">
        <v>2494</v>
      </c>
      <c r="D12" s="37">
        <v>2381</v>
      </c>
      <c r="E12" s="37">
        <v>7568</v>
      </c>
      <c r="F12" s="37">
        <v>3564</v>
      </c>
      <c r="G12" s="37">
        <v>4004</v>
      </c>
      <c r="H12" s="37">
        <v>7448</v>
      </c>
      <c r="I12" s="37">
        <v>120</v>
      </c>
    </row>
    <row r="13" spans="1:9" ht="12.75">
      <c r="A13" s="4" t="s">
        <v>9</v>
      </c>
      <c r="B13" s="101">
        <f>B11-B12</f>
        <v>-882</v>
      </c>
      <c r="C13" s="101">
        <f aca="true" t="shared" si="0" ref="C13:I13">C11-C12</f>
        <v>-581</v>
      </c>
      <c r="D13" s="101">
        <f t="shared" si="0"/>
        <v>-480</v>
      </c>
      <c r="E13" s="101">
        <f t="shared" si="0"/>
        <v>-1943</v>
      </c>
      <c r="F13" s="101">
        <f>F11-F12</f>
        <v>-656</v>
      </c>
      <c r="G13" s="101">
        <f>G11-G12</f>
        <v>-1287</v>
      </c>
      <c r="H13" s="101">
        <f t="shared" si="0"/>
        <v>-1944</v>
      </c>
      <c r="I13" s="101">
        <f t="shared" si="0"/>
        <v>1</v>
      </c>
    </row>
    <row r="14" spans="1:9" ht="12.75">
      <c r="A14" s="4" t="s">
        <v>10</v>
      </c>
      <c r="B14" s="100">
        <v>5774</v>
      </c>
      <c r="C14" s="100">
        <v>5303</v>
      </c>
      <c r="D14" s="100">
        <v>5493</v>
      </c>
      <c r="E14" s="37">
        <v>16570</v>
      </c>
      <c r="F14" s="100">
        <v>8693</v>
      </c>
      <c r="G14" s="100">
        <v>7877</v>
      </c>
      <c r="H14" s="100">
        <v>12808</v>
      </c>
      <c r="I14" s="100">
        <v>3762</v>
      </c>
    </row>
    <row r="15" spans="1:9" ht="12.75">
      <c r="A15" s="4" t="s">
        <v>11</v>
      </c>
      <c r="B15" s="100">
        <v>5262</v>
      </c>
      <c r="C15" s="100">
        <v>4662</v>
      </c>
      <c r="D15" s="100">
        <v>4871</v>
      </c>
      <c r="E15" s="37">
        <v>14795</v>
      </c>
      <c r="F15" s="100">
        <v>7699</v>
      </c>
      <c r="G15" s="100">
        <v>7096</v>
      </c>
      <c r="H15" s="100">
        <v>11502</v>
      </c>
      <c r="I15" s="100">
        <v>3293</v>
      </c>
    </row>
    <row r="16" spans="1:9" ht="12.75">
      <c r="A16" s="4" t="s">
        <v>9</v>
      </c>
      <c r="B16" s="101">
        <f aca="true" t="shared" si="1" ref="B16:I16">B14-B15</f>
        <v>512</v>
      </c>
      <c r="C16" s="101">
        <f t="shared" si="1"/>
        <v>641</v>
      </c>
      <c r="D16" s="101">
        <f t="shared" si="1"/>
        <v>622</v>
      </c>
      <c r="E16" s="101">
        <f t="shared" si="1"/>
        <v>1775</v>
      </c>
      <c r="F16" s="101">
        <f t="shared" si="1"/>
        <v>994</v>
      </c>
      <c r="G16" s="101">
        <f t="shared" si="1"/>
        <v>781</v>
      </c>
      <c r="H16" s="101">
        <f t="shared" si="1"/>
        <v>1306</v>
      </c>
      <c r="I16" s="101">
        <f t="shared" si="1"/>
        <v>469</v>
      </c>
    </row>
    <row r="17" spans="1:9" ht="12.75">
      <c r="A17" s="4" t="s">
        <v>124</v>
      </c>
      <c r="B17" s="37">
        <v>-30</v>
      </c>
      <c r="C17" s="99">
        <v>0</v>
      </c>
      <c r="D17" s="99">
        <v>1</v>
      </c>
      <c r="E17" s="37">
        <v>-29</v>
      </c>
      <c r="F17" s="99">
        <v>-9</v>
      </c>
      <c r="G17" s="37">
        <v>-20</v>
      </c>
      <c r="H17" s="37">
        <v>742</v>
      </c>
      <c r="I17" s="37">
        <v>-771</v>
      </c>
    </row>
    <row r="18" spans="1:10" ht="12.75">
      <c r="A18" s="4" t="s">
        <v>12</v>
      </c>
      <c r="B18" s="101">
        <f>B13+B16+B17</f>
        <v>-400</v>
      </c>
      <c r="C18" s="101">
        <f aca="true" t="shared" si="2" ref="C18:I18">C13+C16+C17</f>
        <v>60</v>
      </c>
      <c r="D18" s="101">
        <f t="shared" si="2"/>
        <v>143</v>
      </c>
      <c r="E18" s="101">
        <f t="shared" si="2"/>
        <v>-197</v>
      </c>
      <c r="F18" s="101">
        <f t="shared" si="2"/>
        <v>329</v>
      </c>
      <c r="G18" s="101">
        <f t="shared" si="2"/>
        <v>-526</v>
      </c>
      <c r="H18" s="101">
        <f t="shared" si="2"/>
        <v>104</v>
      </c>
      <c r="I18" s="101">
        <f t="shared" si="2"/>
        <v>-301</v>
      </c>
      <c r="J18" s="79"/>
    </row>
    <row r="19" spans="1:9" ht="12.75">
      <c r="A19" s="4" t="s">
        <v>13</v>
      </c>
      <c r="B19" s="101">
        <f>B10+B18</f>
        <v>2835061</v>
      </c>
      <c r="C19" s="101">
        <f aca="true" t="shared" si="3" ref="C19:I19">C10+C18</f>
        <v>2835121</v>
      </c>
      <c r="D19" s="101">
        <f t="shared" si="3"/>
        <v>2835264</v>
      </c>
      <c r="E19" s="101">
        <f t="shared" si="3"/>
        <v>2835264</v>
      </c>
      <c r="F19" s="101">
        <f t="shared" si="3"/>
        <v>1388449</v>
      </c>
      <c r="G19" s="101">
        <f t="shared" si="3"/>
        <v>1446815</v>
      </c>
      <c r="H19" s="101">
        <f t="shared" si="3"/>
        <v>2685275</v>
      </c>
      <c r="I19" s="101">
        <f t="shared" si="3"/>
        <v>149989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123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2/08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30.06.2008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30.06.2007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88215</v>
      </c>
      <c r="C8" s="25">
        <v>43400</v>
      </c>
      <c r="D8" s="25">
        <v>44815</v>
      </c>
      <c r="E8" s="108">
        <v>1315</v>
      </c>
      <c r="F8" s="104">
        <f>E8*100/(B8-E8)</f>
        <v>1.5132336018411967</v>
      </c>
    </row>
    <row r="9" spans="1:6" ht="12.75">
      <c r="A9" s="12" t="s">
        <v>26</v>
      </c>
      <c r="B9" s="102">
        <f aca="true" t="shared" si="0" ref="B9:B23">C9+D9</f>
        <v>236648</v>
      </c>
      <c r="C9" s="25">
        <v>115625</v>
      </c>
      <c r="D9" s="25">
        <v>121023</v>
      </c>
      <c r="E9" s="108">
        <v>982</v>
      </c>
      <c r="F9" s="104">
        <f aca="true" t="shared" si="1" ref="F9:F23">E9*100/(B9-E9)</f>
        <v>0.41669141921193553</v>
      </c>
    </row>
    <row r="10" spans="1:6" ht="12.75">
      <c r="A10" s="12" t="s">
        <v>27</v>
      </c>
      <c r="B10" s="102">
        <f t="shared" si="0"/>
        <v>211276</v>
      </c>
      <c r="C10" s="25">
        <v>100670</v>
      </c>
      <c r="D10" s="25">
        <v>110606</v>
      </c>
      <c r="E10" s="108">
        <v>370</v>
      </c>
      <c r="F10" s="104">
        <f t="shared" si="1"/>
        <v>0.1754336054924943</v>
      </c>
    </row>
    <row r="11" spans="1:6" ht="12.75">
      <c r="A11" s="12" t="s">
        <v>28</v>
      </c>
      <c r="B11" s="102">
        <f t="shared" si="0"/>
        <v>77210</v>
      </c>
      <c r="C11" s="25">
        <v>37770</v>
      </c>
      <c r="D11" s="25">
        <v>39440</v>
      </c>
      <c r="E11" s="108">
        <v>-748</v>
      </c>
      <c r="F11" s="104">
        <f t="shared" si="1"/>
        <v>-0.9594910079786552</v>
      </c>
    </row>
    <row r="12" spans="1:6" ht="12.75">
      <c r="A12" s="12" t="s">
        <v>29</v>
      </c>
      <c r="B12" s="102">
        <f t="shared" si="0"/>
        <v>136051</v>
      </c>
      <c r="C12" s="25">
        <v>66872</v>
      </c>
      <c r="D12" s="25">
        <v>69179</v>
      </c>
      <c r="E12" s="108">
        <v>-559</v>
      </c>
      <c r="F12" s="104">
        <f t="shared" si="1"/>
        <v>-0.40919405607202985</v>
      </c>
    </row>
    <row r="13" spans="1:6" ht="12.75">
      <c r="A13" s="12" t="s">
        <v>30</v>
      </c>
      <c r="B13" s="102">
        <f t="shared" si="0"/>
        <v>187050</v>
      </c>
      <c r="C13" s="25">
        <v>91080</v>
      </c>
      <c r="D13" s="25">
        <v>95970</v>
      </c>
      <c r="E13" s="108">
        <v>240</v>
      </c>
      <c r="F13" s="104">
        <f t="shared" si="1"/>
        <v>0.12847277982977356</v>
      </c>
    </row>
    <row r="14" spans="1:6" ht="12.75">
      <c r="A14" s="12" t="s">
        <v>31</v>
      </c>
      <c r="B14" s="102">
        <f t="shared" si="0"/>
        <v>166698</v>
      </c>
      <c r="C14" s="25">
        <v>81635</v>
      </c>
      <c r="D14" s="25">
        <v>85063</v>
      </c>
      <c r="E14" s="108">
        <v>-284</v>
      </c>
      <c r="F14" s="104">
        <f t="shared" si="1"/>
        <v>-0.17007821202285275</v>
      </c>
    </row>
    <row r="15" spans="1:6" ht="12.75">
      <c r="A15" s="12" t="s">
        <v>32</v>
      </c>
      <c r="B15" s="102">
        <f t="shared" si="0"/>
        <v>205611</v>
      </c>
      <c r="C15" s="25">
        <v>99449</v>
      </c>
      <c r="D15" s="25">
        <v>106162</v>
      </c>
      <c r="E15" s="108">
        <v>-625</v>
      </c>
      <c r="F15" s="104">
        <f t="shared" si="1"/>
        <v>-0.3030508737562792</v>
      </c>
    </row>
    <row r="16" spans="1:6" ht="12.75">
      <c r="A16" s="12" t="s">
        <v>33</v>
      </c>
      <c r="B16" s="102">
        <f t="shared" si="0"/>
        <v>301290</v>
      </c>
      <c r="C16" s="25">
        <v>147820</v>
      </c>
      <c r="D16" s="25">
        <v>153470</v>
      </c>
      <c r="E16" s="108">
        <v>717</v>
      </c>
      <c r="F16" s="104">
        <f t="shared" si="1"/>
        <v>0.23854438023375354</v>
      </c>
    </row>
    <row r="17" spans="1:6" ht="12.75">
      <c r="A17" s="12" t="s">
        <v>34</v>
      </c>
      <c r="B17" s="102">
        <f t="shared" si="0"/>
        <v>135163</v>
      </c>
      <c r="C17" s="25">
        <v>67886</v>
      </c>
      <c r="D17" s="25">
        <v>67277</v>
      </c>
      <c r="E17" s="108">
        <v>-352</v>
      </c>
      <c r="F17" s="104">
        <f t="shared" si="1"/>
        <v>-0.2597498431907907</v>
      </c>
    </row>
    <row r="18" spans="1:6" ht="12.75">
      <c r="A18" s="12" t="s">
        <v>35</v>
      </c>
      <c r="B18" s="102">
        <f t="shared" si="0"/>
        <v>272116</v>
      </c>
      <c r="C18" s="25">
        <v>134066</v>
      </c>
      <c r="D18" s="25">
        <v>138050</v>
      </c>
      <c r="E18" s="108">
        <v>-470</v>
      </c>
      <c r="F18" s="104">
        <f t="shared" si="1"/>
        <v>-0.17242264826513468</v>
      </c>
    </row>
    <row r="19" spans="1:6" ht="12.75">
      <c r="A19" s="12" t="s">
        <v>36</v>
      </c>
      <c r="B19" s="102">
        <f t="shared" si="0"/>
        <v>198647</v>
      </c>
      <c r="C19" s="25">
        <v>98704</v>
      </c>
      <c r="D19" s="25">
        <v>99943</v>
      </c>
      <c r="E19" s="108">
        <v>-459</v>
      </c>
      <c r="F19" s="104">
        <f t="shared" si="1"/>
        <v>-0.23053047120629214</v>
      </c>
    </row>
    <row r="20" spans="1:6" ht="12.75">
      <c r="A20" s="12" t="s">
        <v>37</v>
      </c>
      <c r="B20" s="102">
        <f t="shared" si="0"/>
        <v>258452</v>
      </c>
      <c r="C20" s="25">
        <v>126813</v>
      </c>
      <c r="D20" s="25">
        <v>131639</v>
      </c>
      <c r="E20" s="108">
        <v>638</v>
      </c>
      <c r="F20" s="104">
        <f t="shared" si="1"/>
        <v>0.24746522686898306</v>
      </c>
    </row>
    <row r="21" spans="1:6" ht="12.75">
      <c r="A21" s="12" t="s">
        <v>38</v>
      </c>
      <c r="B21" s="102">
        <f t="shared" si="0"/>
        <v>134510</v>
      </c>
      <c r="C21" s="25">
        <v>66572</v>
      </c>
      <c r="D21" s="25">
        <v>67938</v>
      </c>
      <c r="E21" s="108">
        <v>-887</v>
      </c>
      <c r="F21" s="104">
        <f t="shared" si="1"/>
        <v>-0.655110526821126</v>
      </c>
    </row>
    <row r="22" spans="1:6" ht="12.75">
      <c r="A22" s="12" t="s">
        <v>39</v>
      </c>
      <c r="B22" s="102">
        <f t="shared" si="0"/>
        <v>226327</v>
      </c>
      <c r="C22" s="25">
        <v>110087</v>
      </c>
      <c r="D22" s="25">
        <v>116240</v>
      </c>
      <c r="E22" s="108">
        <v>745</v>
      </c>
      <c r="F22" s="104">
        <f t="shared" si="1"/>
        <v>0.33025684673422523</v>
      </c>
    </row>
    <row r="23" spans="1:6" ht="12.75">
      <c r="A23" s="89" t="s">
        <v>119</v>
      </c>
      <c r="B23" s="103">
        <f t="shared" si="0"/>
        <v>2835264</v>
      </c>
      <c r="C23" s="110">
        <v>1388449</v>
      </c>
      <c r="D23" s="110">
        <v>1446815</v>
      </c>
      <c r="E23" s="109">
        <v>623</v>
      </c>
      <c r="F23" s="105">
        <f t="shared" si="1"/>
        <v>0.021978091758356702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30.06.2008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16">
      <selection activeCell="A7" sqref="A7:D59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'[1]AI1vj'!A11</f>
        <v>A I 1 - vj 2/08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30.06.2008</v>
      </c>
      <c r="B4" s="2"/>
      <c r="C4" s="2"/>
      <c r="D4" s="2"/>
    </row>
    <row r="5" spans="1:4" ht="12.75">
      <c r="A5" s="1"/>
      <c r="B5" s="1"/>
      <c r="C5" s="1"/>
      <c r="D5" s="1"/>
    </row>
    <row r="6" spans="1:4" s="96" customFormat="1" ht="24.75" customHeight="1">
      <c r="A6" s="94" t="s">
        <v>41</v>
      </c>
      <c r="B6" s="71" t="s">
        <v>42</v>
      </c>
      <c r="C6" s="74" t="s">
        <v>22</v>
      </c>
      <c r="D6" s="95" t="s">
        <v>40</v>
      </c>
    </row>
    <row r="7" spans="1:10" ht="12.75">
      <c r="A7" s="36">
        <v>1</v>
      </c>
      <c r="B7" s="90" t="s">
        <v>50</v>
      </c>
      <c r="C7" s="36" t="s">
        <v>51</v>
      </c>
      <c r="D7" s="113">
        <v>236648</v>
      </c>
      <c r="E7" s="111"/>
      <c r="F7" s="139"/>
      <c r="G7" s="36"/>
      <c r="H7" s="113"/>
      <c r="I7" s="113"/>
      <c r="J7" s="113"/>
    </row>
    <row r="8" spans="1:10" ht="12.75">
      <c r="A8" s="36">
        <v>2</v>
      </c>
      <c r="B8" s="91" t="s">
        <v>52</v>
      </c>
      <c r="C8" s="36" t="s">
        <v>51</v>
      </c>
      <c r="D8" s="113">
        <v>211276</v>
      </c>
      <c r="E8" s="111"/>
      <c r="F8" s="139"/>
      <c r="G8" s="36"/>
      <c r="H8" s="113"/>
      <c r="I8" s="113"/>
      <c r="J8" s="113"/>
    </row>
    <row r="9" spans="1:10" ht="12.75">
      <c r="A9" s="36">
        <v>3</v>
      </c>
      <c r="B9" s="91" t="s">
        <v>53</v>
      </c>
      <c r="C9" s="36" t="s">
        <v>51</v>
      </c>
      <c r="D9" s="113">
        <v>88215</v>
      </c>
      <c r="E9" s="111"/>
      <c r="F9" s="139"/>
      <c r="G9" s="36"/>
      <c r="H9" s="113"/>
      <c r="I9" s="113"/>
      <c r="J9" s="113"/>
    </row>
    <row r="10" spans="1:10" ht="12.75">
      <c r="A10" s="36">
        <v>4</v>
      </c>
      <c r="B10" s="91" t="s">
        <v>54</v>
      </c>
      <c r="C10" s="36" t="s">
        <v>51</v>
      </c>
      <c r="D10" s="113">
        <v>77210</v>
      </c>
      <c r="E10" s="111"/>
      <c r="F10" s="139"/>
      <c r="G10" s="36"/>
      <c r="H10" s="113"/>
      <c r="I10" s="113"/>
      <c r="J10" s="113"/>
    </row>
    <row r="11" spans="1:10" ht="12.75">
      <c r="A11" s="36">
        <v>5</v>
      </c>
      <c r="B11" s="91" t="s">
        <v>55</v>
      </c>
      <c r="C11" s="36" t="s">
        <v>37</v>
      </c>
      <c r="D11" s="113">
        <v>72141</v>
      </c>
      <c r="E11" s="111"/>
      <c r="F11" s="139"/>
      <c r="G11" s="36"/>
      <c r="H11" s="113"/>
      <c r="I11" s="113"/>
      <c r="J11" s="113"/>
    </row>
    <row r="12" spans="1:10" ht="12.75">
      <c r="A12" s="36">
        <v>6</v>
      </c>
      <c r="B12" s="91" t="s">
        <v>56</v>
      </c>
      <c r="C12" s="36" t="s">
        <v>33</v>
      </c>
      <c r="D12" s="113">
        <v>48104</v>
      </c>
      <c r="E12" s="111"/>
      <c r="F12" s="139"/>
      <c r="G12" s="36"/>
      <c r="H12" s="113"/>
      <c r="I12" s="113"/>
      <c r="J12" s="113"/>
    </row>
    <row r="13" spans="1:10" ht="12.75">
      <c r="A13" s="36">
        <v>7</v>
      </c>
      <c r="B13" s="91" t="s">
        <v>57</v>
      </c>
      <c r="C13" s="36" t="s">
        <v>33</v>
      </c>
      <c r="D13" s="113">
        <v>42225</v>
      </c>
      <c r="E13" s="111"/>
      <c r="F13" s="139"/>
      <c r="G13" s="36"/>
      <c r="H13" s="113"/>
      <c r="I13" s="113"/>
      <c r="J13" s="113"/>
    </row>
    <row r="14" spans="1:10" ht="12.75">
      <c r="A14" s="36">
        <v>8</v>
      </c>
      <c r="B14" s="91" t="s">
        <v>58</v>
      </c>
      <c r="C14" s="36" t="s">
        <v>38</v>
      </c>
      <c r="D14" s="113">
        <v>32780</v>
      </c>
      <c r="E14" s="111"/>
      <c r="F14" s="139"/>
      <c r="G14" s="36"/>
      <c r="H14" s="113"/>
      <c r="I14" s="113"/>
      <c r="J14" s="113"/>
    </row>
    <row r="15" spans="1:10" ht="12.75">
      <c r="A15" s="36">
        <v>9</v>
      </c>
      <c r="B15" s="91" t="s">
        <v>59</v>
      </c>
      <c r="C15" s="36" t="s">
        <v>33</v>
      </c>
      <c r="D15" s="113">
        <v>32064</v>
      </c>
      <c r="E15" s="111"/>
      <c r="F15" s="139"/>
      <c r="G15" s="36"/>
      <c r="H15" s="113"/>
      <c r="I15" s="113"/>
      <c r="J15" s="113"/>
    </row>
    <row r="16" spans="1:10" ht="12.75">
      <c r="A16" s="36">
        <v>10</v>
      </c>
      <c r="B16" s="91" t="s">
        <v>60</v>
      </c>
      <c r="C16" s="36" t="s">
        <v>39</v>
      </c>
      <c r="D16" s="113">
        <v>30713</v>
      </c>
      <c r="E16" s="111"/>
      <c r="F16" s="139"/>
      <c r="G16" s="36"/>
      <c r="H16" s="113"/>
      <c r="I16" s="113"/>
      <c r="J16" s="113"/>
    </row>
    <row r="17" spans="1:10" ht="12.75">
      <c r="A17" s="36">
        <v>11</v>
      </c>
      <c r="B17" s="91" t="s">
        <v>61</v>
      </c>
      <c r="C17" s="36" t="s">
        <v>30</v>
      </c>
      <c r="D17" s="113">
        <v>29207</v>
      </c>
      <c r="E17" s="111"/>
      <c r="F17" s="139"/>
      <c r="G17" s="36"/>
      <c r="H17" s="113"/>
      <c r="I17" s="113"/>
      <c r="J17" s="113"/>
    </row>
    <row r="18" spans="1:10" ht="12.75">
      <c r="A18" s="36">
        <v>12</v>
      </c>
      <c r="B18" s="91" t="s">
        <v>62</v>
      </c>
      <c r="C18" s="36" t="s">
        <v>35</v>
      </c>
      <c r="D18" s="113">
        <v>28466</v>
      </c>
      <c r="E18" s="111"/>
      <c r="F18" s="139"/>
      <c r="G18" s="36"/>
      <c r="H18" s="113"/>
      <c r="I18" s="113"/>
      <c r="J18" s="113"/>
    </row>
    <row r="19" spans="1:10" ht="12.75">
      <c r="A19" s="36">
        <v>13</v>
      </c>
      <c r="B19" s="91" t="s">
        <v>63</v>
      </c>
      <c r="C19" s="36" t="s">
        <v>37</v>
      </c>
      <c r="D19" s="113">
        <v>26528</v>
      </c>
      <c r="E19" s="111"/>
      <c r="F19" s="139"/>
      <c r="G19" s="36"/>
      <c r="H19" s="113"/>
      <c r="I19" s="113"/>
      <c r="J19" s="113"/>
    </row>
    <row r="20" spans="1:10" ht="12.75">
      <c r="A20" s="36">
        <v>14</v>
      </c>
      <c r="B20" s="91" t="s">
        <v>64</v>
      </c>
      <c r="C20" s="24" t="s">
        <v>39</v>
      </c>
      <c r="D20" s="113">
        <v>25456</v>
      </c>
      <c r="E20" s="111"/>
      <c r="F20" s="139"/>
      <c r="G20" s="36"/>
      <c r="H20" s="113"/>
      <c r="I20" s="113"/>
      <c r="J20" s="113"/>
    </row>
    <row r="21" spans="1:10" ht="12.75">
      <c r="A21" s="36">
        <v>15</v>
      </c>
      <c r="B21" s="91" t="s">
        <v>0</v>
      </c>
      <c r="C21" s="36" t="s">
        <v>39</v>
      </c>
      <c r="D21" s="113">
        <v>24175</v>
      </c>
      <c r="E21" s="111"/>
      <c r="F21" s="139"/>
      <c r="G21" s="36"/>
      <c r="H21" s="113"/>
      <c r="I21" s="113"/>
      <c r="J21" s="113"/>
    </row>
    <row r="22" spans="1:10" ht="12.75">
      <c r="A22" s="36">
        <v>16</v>
      </c>
      <c r="B22" s="91" t="s">
        <v>65</v>
      </c>
      <c r="C22" s="36" t="s">
        <v>36</v>
      </c>
      <c r="D22" s="113">
        <v>23973</v>
      </c>
      <c r="E22" s="111"/>
      <c r="F22" s="139"/>
      <c r="G22" s="36"/>
      <c r="H22" s="113"/>
      <c r="I22" s="113"/>
      <c r="J22" s="113"/>
    </row>
    <row r="23" spans="1:10" ht="12.75">
      <c r="A23" s="36">
        <v>17</v>
      </c>
      <c r="B23" s="91" t="s">
        <v>66</v>
      </c>
      <c r="C23" s="36" t="s">
        <v>35</v>
      </c>
      <c r="D23" s="113">
        <v>22875</v>
      </c>
      <c r="E23" s="111"/>
      <c r="F23" s="139"/>
      <c r="G23" s="36"/>
      <c r="H23" s="113"/>
      <c r="I23" s="113"/>
      <c r="J23" s="113"/>
    </row>
    <row r="24" spans="1:10" ht="12.75">
      <c r="A24" s="36">
        <v>18</v>
      </c>
      <c r="B24" s="91" t="s">
        <v>67</v>
      </c>
      <c r="C24" s="24" t="s">
        <v>31</v>
      </c>
      <c r="D24" s="113">
        <v>22298</v>
      </c>
      <c r="E24" s="111"/>
      <c r="F24" s="139"/>
      <c r="G24" s="36"/>
      <c r="H24" s="113"/>
      <c r="I24" s="113"/>
      <c r="J24" s="113"/>
    </row>
    <row r="25" spans="1:10" ht="12.75">
      <c r="A25" s="36">
        <v>19</v>
      </c>
      <c r="B25" s="91" t="s">
        <v>68</v>
      </c>
      <c r="C25" s="36" t="s">
        <v>29</v>
      </c>
      <c r="D25" s="113">
        <v>20831</v>
      </c>
      <c r="E25" s="111"/>
      <c r="F25" s="139"/>
      <c r="G25" s="36"/>
      <c r="H25" s="113"/>
      <c r="I25" s="113"/>
      <c r="J25" s="113"/>
    </row>
    <row r="26" spans="1:10" ht="12.75">
      <c r="A26" s="36">
        <v>20</v>
      </c>
      <c r="B26" s="91" t="s">
        <v>69</v>
      </c>
      <c r="C26" s="36" t="s">
        <v>33</v>
      </c>
      <c r="D26" s="113">
        <v>20220</v>
      </c>
      <c r="E26" s="111"/>
      <c r="F26" s="139"/>
      <c r="G26" s="36"/>
      <c r="H26" s="113"/>
      <c r="I26" s="113"/>
      <c r="J26" s="113"/>
    </row>
    <row r="27" spans="1:10" ht="12.75">
      <c r="A27" s="36">
        <v>21</v>
      </c>
      <c r="B27" s="91" t="s">
        <v>129</v>
      </c>
      <c r="C27" s="36" t="s">
        <v>37</v>
      </c>
      <c r="D27" s="113">
        <v>19798</v>
      </c>
      <c r="E27" s="111"/>
      <c r="F27" s="139"/>
      <c r="G27" s="36"/>
      <c r="H27" s="113"/>
      <c r="I27" s="113"/>
      <c r="J27" s="113"/>
    </row>
    <row r="28" spans="1:10" ht="12.75">
      <c r="A28" s="36">
        <v>22</v>
      </c>
      <c r="B28" s="91" t="s">
        <v>70</v>
      </c>
      <c r="C28" s="36" t="s">
        <v>32</v>
      </c>
      <c r="D28" s="113">
        <v>19709</v>
      </c>
      <c r="E28" s="111"/>
      <c r="F28" s="139"/>
      <c r="G28" s="36"/>
      <c r="H28" s="113"/>
      <c r="I28" s="113"/>
      <c r="J28" s="113"/>
    </row>
    <row r="29" spans="1:10" ht="12.75">
      <c r="A29" s="36">
        <v>23</v>
      </c>
      <c r="B29" s="91" t="s">
        <v>71</v>
      </c>
      <c r="C29" s="36" t="s">
        <v>30</v>
      </c>
      <c r="D29" s="113">
        <v>18809</v>
      </c>
      <c r="E29" s="111"/>
      <c r="F29" s="139"/>
      <c r="G29" s="36"/>
      <c r="H29" s="113"/>
      <c r="I29" s="113"/>
      <c r="J29" s="113"/>
    </row>
    <row r="30" spans="1:10" ht="12.75">
      <c r="A30" s="36">
        <v>24</v>
      </c>
      <c r="B30" s="91" t="s">
        <v>130</v>
      </c>
      <c r="C30" s="36" t="s">
        <v>33</v>
      </c>
      <c r="D30" s="113">
        <v>18258</v>
      </c>
      <c r="F30" s="139"/>
      <c r="G30" s="36"/>
      <c r="H30" s="113"/>
      <c r="I30" s="113"/>
      <c r="J30" s="113"/>
    </row>
    <row r="31" spans="1:10" ht="12.75">
      <c r="A31" s="36">
        <v>25</v>
      </c>
      <c r="B31" s="91" t="s">
        <v>131</v>
      </c>
      <c r="C31" s="36" t="s">
        <v>33</v>
      </c>
      <c r="D31" s="113">
        <v>17823</v>
      </c>
      <c r="E31" s="111"/>
      <c r="F31" s="139"/>
      <c r="G31" s="36"/>
      <c r="H31" s="113"/>
      <c r="I31" s="113"/>
      <c r="J31" s="113"/>
    </row>
    <row r="32" spans="1:10" ht="12.75">
      <c r="A32" s="36">
        <v>26</v>
      </c>
      <c r="B32" s="91" t="s">
        <v>72</v>
      </c>
      <c r="C32" s="36" t="s">
        <v>32</v>
      </c>
      <c r="D32" s="113">
        <v>17346</v>
      </c>
      <c r="E32" s="111"/>
      <c r="F32" s="139"/>
      <c r="G32" s="36"/>
      <c r="H32" s="113"/>
      <c r="I32" s="113"/>
      <c r="J32" s="113"/>
    </row>
    <row r="33" spans="1:10" ht="12.75">
      <c r="A33" s="36">
        <v>27</v>
      </c>
      <c r="B33" s="91" t="s">
        <v>132</v>
      </c>
      <c r="C33" s="36" t="s">
        <v>32</v>
      </c>
      <c r="D33" s="113">
        <v>16630</v>
      </c>
      <c r="E33" s="111"/>
      <c r="F33" s="139"/>
      <c r="G33" s="36"/>
      <c r="H33" s="113"/>
      <c r="I33" s="113"/>
      <c r="J33" s="113"/>
    </row>
    <row r="34" spans="1:10" ht="12.75">
      <c r="A34" s="36">
        <v>28</v>
      </c>
      <c r="B34" s="91" t="s">
        <v>76</v>
      </c>
      <c r="C34" s="36" t="s">
        <v>33</v>
      </c>
      <c r="D34" s="113">
        <v>16474</v>
      </c>
      <c r="E34" s="111"/>
      <c r="F34" s="139"/>
      <c r="G34" s="36"/>
      <c r="H34" s="113"/>
      <c r="I34" s="113"/>
      <c r="J34" s="113"/>
    </row>
    <row r="35" spans="1:10" ht="12.75">
      <c r="A35" s="36">
        <v>29</v>
      </c>
      <c r="B35" s="91" t="s">
        <v>73</v>
      </c>
      <c r="C35" s="24" t="s">
        <v>32</v>
      </c>
      <c r="D35" s="113">
        <v>16463</v>
      </c>
      <c r="E35" s="111"/>
      <c r="F35" s="139"/>
      <c r="G35" s="36"/>
      <c r="H35" s="113"/>
      <c r="I35" s="113"/>
      <c r="J35" s="113"/>
    </row>
    <row r="36" spans="1:10" ht="12.75">
      <c r="A36" s="36">
        <v>30</v>
      </c>
      <c r="B36" s="91" t="s">
        <v>75</v>
      </c>
      <c r="C36" s="36" t="s">
        <v>39</v>
      </c>
      <c r="D36" s="113">
        <v>16125</v>
      </c>
      <c r="E36" s="111"/>
      <c r="F36" s="139"/>
      <c r="G36" s="36"/>
      <c r="H36" s="113"/>
      <c r="I36" s="113"/>
      <c r="J36" s="113"/>
    </row>
    <row r="37" spans="1:10" ht="12.75">
      <c r="A37" s="36">
        <v>31</v>
      </c>
      <c r="B37" s="91" t="s">
        <v>74</v>
      </c>
      <c r="C37" s="36" t="s">
        <v>37</v>
      </c>
      <c r="D37" s="113">
        <v>15974</v>
      </c>
      <c r="E37" s="111"/>
      <c r="F37" s="139"/>
      <c r="G37" s="36"/>
      <c r="H37" s="113"/>
      <c r="I37" s="113"/>
      <c r="J37" s="113"/>
    </row>
    <row r="38" spans="1:10" ht="12.75">
      <c r="A38" s="36">
        <v>32</v>
      </c>
      <c r="B38" s="91" t="s">
        <v>77</v>
      </c>
      <c r="C38" s="36" t="s">
        <v>34</v>
      </c>
      <c r="D38" s="113">
        <v>15908</v>
      </c>
      <c r="E38" s="111"/>
      <c r="F38" s="139"/>
      <c r="G38" s="36"/>
      <c r="H38" s="113"/>
      <c r="I38" s="113"/>
      <c r="J38" s="113"/>
    </row>
    <row r="39" spans="1:10" ht="12.75">
      <c r="A39" s="36">
        <v>33</v>
      </c>
      <c r="B39" s="91" t="s">
        <v>1</v>
      </c>
      <c r="C39" s="36" t="s">
        <v>32</v>
      </c>
      <c r="D39" s="113">
        <v>15753</v>
      </c>
      <c r="E39" s="111"/>
      <c r="F39" s="139"/>
      <c r="G39" s="36"/>
      <c r="H39" s="113"/>
      <c r="I39" s="113"/>
      <c r="J39" s="113"/>
    </row>
    <row r="40" spans="1:10" ht="12.75">
      <c r="A40" s="36">
        <v>34</v>
      </c>
      <c r="B40" s="91" t="s">
        <v>78</v>
      </c>
      <c r="C40" s="36" t="s">
        <v>30</v>
      </c>
      <c r="D40" s="113">
        <v>14980</v>
      </c>
      <c r="E40" s="111"/>
      <c r="F40" s="139"/>
      <c r="G40" s="36"/>
      <c r="H40" s="113"/>
      <c r="I40" s="113"/>
      <c r="J40" s="113"/>
    </row>
    <row r="41" spans="1:10" ht="12.75">
      <c r="A41" s="36">
        <v>35</v>
      </c>
      <c r="B41" s="91" t="s">
        <v>79</v>
      </c>
      <c r="C41" s="36" t="s">
        <v>39</v>
      </c>
      <c r="D41" s="113">
        <v>14785</v>
      </c>
      <c r="E41" s="111"/>
      <c r="F41" s="139"/>
      <c r="G41" s="36"/>
      <c r="H41" s="113"/>
      <c r="I41" s="113"/>
      <c r="J41" s="113"/>
    </row>
    <row r="42" spans="1:10" ht="12.75">
      <c r="A42" s="36">
        <v>36</v>
      </c>
      <c r="B42" s="91" t="s">
        <v>128</v>
      </c>
      <c r="C42" s="36" t="s">
        <v>33</v>
      </c>
      <c r="D42" s="113">
        <v>13752</v>
      </c>
      <c r="E42" s="111"/>
      <c r="F42" s="139"/>
      <c r="G42" s="36"/>
      <c r="H42" s="113"/>
      <c r="I42" s="113"/>
      <c r="J42" s="113"/>
    </row>
    <row r="43" spans="1:10" ht="12.75">
      <c r="A43" s="36">
        <v>37</v>
      </c>
      <c r="B43" s="91" t="s">
        <v>80</v>
      </c>
      <c r="C43" s="24" t="s">
        <v>30</v>
      </c>
      <c r="D43" s="113">
        <v>13751</v>
      </c>
      <c r="E43" s="111"/>
      <c r="F43" s="139"/>
      <c r="G43" s="36"/>
      <c r="H43" s="113"/>
      <c r="I43" s="113"/>
      <c r="J43" s="113"/>
    </row>
    <row r="44" spans="1:10" ht="12.75">
      <c r="A44" s="36">
        <v>38</v>
      </c>
      <c r="B44" s="91" t="s">
        <v>81</v>
      </c>
      <c r="C44" s="36" t="s">
        <v>37</v>
      </c>
      <c r="D44" s="113">
        <v>13664</v>
      </c>
      <c r="E44" s="111"/>
      <c r="F44" s="139"/>
      <c r="G44" s="36"/>
      <c r="H44" s="113"/>
      <c r="I44" s="113"/>
      <c r="J44" s="113"/>
    </row>
    <row r="45" spans="1:10" ht="12.75">
      <c r="A45" s="36">
        <v>39</v>
      </c>
      <c r="B45" s="36" t="s">
        <v>138</v>
      </c>
      <c r="C45" s="36" t="s">
        <v>34</v>
      </c>
      <c r="D45" s="113">
        <v>13591</v>
      </c>
      <c r="E45" s="111"/>
      <c r="F45" s="139"/>
      <c r="G45" s="36"/>
      <c r="H45" s="113"/>
      <c r="I45" s="113"/>
      <c r="J45" s="113"/>
    </row>
    <row r="46" spans="1:10" ht="12.75">
      <c r="A46" s="36">
        <v>40</v>
      </c>
      <c r="B46" s="36" t="s">
        <v>2</v>
      </c>
      <c r="C46" s="24" t="s">
        <v>29</v>
      </c>
      <c r="D46" s="113">
        <v>13500</v>
      </c>
      <c r="F46" s="139"/>
      <c r="G46" s="36"/>
      <c r="H46" s="113"/>
      <c r="I46" s="113"/>
      <c r="J46" s="113"/>
    </row>
    <row r="47" spans="1:10" ht="12.75">
      <c r="A47" s="36">
        <v>41</v>
      </c>
      <c r="B47" s="36" t="s">
        <v>126</v>
      </c>
      <c r="C47" s="36" t="s">
        <v>33</v>
      </c>
      <c r="D47" s="113">
        <v>13024</v>
      </c>
      <c r="E47" s="111"/>
      <c r="F47" s="139"/>
      <c r="G47" s="36"/>
      <c r="H47" s="113"/>
      <c r="I47" s="113"/>
      <c r="J47" s="113"/>
    </row>
    <row r="48" spans="1:10" ht="12.75">
      <c r="A48" s="36">
        <v>42</v>
      </c>
      <c r="B48" s="36" t="s">
        <v>82</v>
      </c>
      <c r="C48" s="36" t="s">
        <v>32</v>
      </c>
      <c r="D48" s="113">
        <v>12996</v>
      </c>
      <c r="F48" s="139"/>
      <c r="G48" s="36"/>
      <c r="H48" s="113"/>
      <c r="I48" s="113"/>
      <c r="J48" s="113"/>
    </row>
    <row r="49" spans="1:10" ht="12.75">
      <c r="A49" s="36">
        <v>43</v>
      </c>
      <c r="B49" s="36" t="s">
        <v>127</v>
      </c>
      <c r="C49" s="36" t="s">
        <v>34</v>
      </c>
      <c r="D49" s="113">
        <v>12767</v>
      </c>
      <c r="E49" s="111"/>
      <c r="F49" s="139"/>
      <c r="G49" s="36"/>
      <c r="H49" s="113"/>
      <c r="I49" s="113"/>
      <c r="J49" s="113"/>
    </row>
    <row r="50" spans="1:10" ht="12.75">
      <c r="A50" s="36">
        <v>44</v>
      </c>
      <c r="B50" s="36" t="s">
        <v>139</v>
      </c>
      <c r="C50" s="36" t="s">
        <v>39</v>
      </c>
      <c r="D50" s="113">
        <v>12341</v>
      </c>
      <c r="E50" s="111"/>
      <c r="F50" s="139"/>
      <c r="G50" s="36"/>
      <c r="H50" s="113"/>
      <c r="I50" s="113"/>
      <c r="J50" s="113"/>
    </row>
    <row r="51" spans="1:10" ht="12.75">
      <c r="A51" s="36">
        <v>45</v>
      </c>
      <c r="B51" s="36" t="s">
        <v>133</v>
      </c>
      <c r="C51" s="24" t="s">
        <v>35</v>
      </c>
      <c r="D51" s="113">
        <v>11907</v>
      </c>
      <c r="E51" s="111"/>
      <c r="F51" s="139"/>
      <c r="G51" s="36"/>
      <c r="H51" s="113"/>
      <c r="I51" s="113"/>
      <c r="J51" s="113"/>
    </row>
    <row r="52" spans="1:10" ht="12.75">
      <c r="A52" s="36">
        <v>46</v>
      </c>
      <c r="B52" s="36" t="s">
        <v>140</v>
      </c>
      <c r="C52" s="24" t="s">
        <v>32</v>
      </c>
      <c r="D52" s="113">
        <v>11815</v>
      </c>
      <c r="E52" s="111"/>
      <c r="F52" s="139"/>
      <c r="G52" s="36"/>
      <c r="H52" s="113"/>
      <c r="I52" s="113"/>
      <c r="J52" s="113"/>
    </row>
    <row r="53" spans="1:10" ht="12.75">
      <c r="A53" s="36">
        <v>47</v>
      </c>
      <c r="B53" s="36" t="s">
        <v>83</v>
      </c>
      <c r="C53" s="36" t="s">
        <v>38</v>
      </c>
      <c r="D53" s="113">
        <v>11707</v>
      </c>
      <c r="E53" s="111"/>
      <c r="F53" s="139"/>
      <c r="G53" s="36"/>
      <c r="H53" s="113"/>
      <c r="I53" s="113"/>
      <c r="J53" s="113"/>
    </row>
    <row r="54" spans="1:10" ht="12.75">
      <c r="A54" s="36">
        <v>48</v>
      </c>
      <c r="B54" s="36" t="s">
        <v>141</v>
      </c>
      <c r="C54" s="36" t="s">
        <v>30</v>
      </c>
      <c r="D54" s="113">
        <v>11560</v>
      </c>
      <c r="E54" s="111"/>
      <c r="F54" s="139"/>
      <c r="G54" s="36"/>
      <c r="H54" s="113"/>
      <c r="I54" s="113"/>
      <c r="J54" s="113"/>
    </row>
    <row r="55" spans="1:10" ht="12.75">
      <c r="A55" s="36">
        <v>49</v>
      </c>
      <c r="B55" s="36" t="s">
        <v>142</v>
      </c>
      <c r="C55" s="36" t="s">
        <v>30</v>
      </c>
      <c r="D55" s="113">
        <v>11459</v>
      </c>
      <c r="E55" s="111"/>
      <c r="F55" s="139"/>
      <c r="G55" s="36"/>
      <c r="H55" s="113"/>
      <c r="I55" s="113"/>
      <c r="J55" s="113"/>
    </row>
    <row r="56" spans="1:10" ht="12.75">
      <c r="A56" s="36">
        <v>50</v>
      </c>
      <c r="B56" s="36" t="s">
        <v>143</v>
      </c>
      <c r="C56" s="36" t="s">
        <v>36</v>
      </c>
      <c r="D56" s="113">
        <v>11406</v>
      </c>
      <c r="E56" s="111"/>
      <c r="F56" s="139"/>
      <c r="G56" s="36"/>
      <c r="H56" s="113"/>
      <c r="I56" s="113"/>
      <c r="J56" s="113"/>
    </row>
    <row r="57" spans="1:10" ht="12.75">
      <c r="A57" s="36">
        <v>51</v>
      </c>
      <c r="B57" s="36" t="s">
        <v>144</v>
      </c>
      <c r="C57" s="36" t="s">
        <v>32</v>
      </c>
      <c r="D57" s="113">
        <v>10857</v>
      </c>
      <c r="E57" s="111"/>
      <c r="F57" s="139"/>
      <c r="G57" s="36"/>
      <c r="H57" s="113"/>
      <c r="I57" s="113"/>
      <c r="J57" s="113"/>
    </row>
    <row r="58" spans="1:10" ht="12.75">
      <c r="A58" s="36">
        <v>52</v>
      </c>
      <c r="B58" s="36" t="s">
        <v>145</v>
      </c>
      <c r="C58" s="36" t="s">
        <v>36</v>
      </c>
      <c r="D58" s="113">
        <v>10478</v>
      </c>
      <c r="F58" s="139"/>
      <c r="G58" s="36"/>
      <c r="H58" s="113"/>
      <c r="I58" s="113"/>
      <c r="J58" s="113"/>
    </row>
    <row r="59" spans="1:10" ht="12.75">
      <c r="A59" s="36">
        <v>53</v>
      </c>
      <c r="B59" s="36" t="s">
        <v>84</v>
      </c>
      <c r="C59" s="36" t="s">
        <v>35</v>
      </c>
      <c r="D59" s="113">
        <v>10186</v>
      </c>
      <c r="F59" s="139"/>
      <c r="G59" s="36"/>
      <c r="H59" s="113"/>
      <c r="I59" s="113"/>
      <c r="J59" s="113"/>
    </row>
    <row r="60" ht="12.75">
      <c r="A60" s="22"/>
    </row>
    <row r="61" spans="1:3" ht="12.75">
      <c r="A61" s="22"/>
      <c r="B61" s="23"/>
      <c r="C61" s="23"/>
    </row>
    <row r="62" spans="1:9" ht="12.75">
      <c r="A62" s="22"/>
      <c r="B62" s="23"/>
      <c r="C62" s="23"/>
      <c r="F62" s="36"/>
      <c r="G62" s="91"/>
      <c r="H62" s="36"/>
      <c r="I62" s="113"/>
    </row>
    <row r="63" spans="1:9" ht="12.75">
      <c r="A63" s="22"/>
      <c r="B63" s="23"/>
      <c r="C63" s="23"/>
      <c r="F63" s="36"/>
      <c r="G63" s="91"/>
      <c r="H63" s="36"/>
      <c r="I63" s="113"/>
    </row>
    <row r="64" spans="1:9" ht="12.75">
      <c r="A64" s="22"/>
      <c r="B64" s="23"/>
      <c r="C64" s="23"/>
      <c r="F64" s="36"/>
      <c r="G64" s="91"/>
      <c r="H64" s="36"/>
      <c r="I64" s="113"/>
    </row>
    <row r="65" spans="1:9" ht="12.75">
      <c r="A65" s="97"/>
      <c r="B65" s="97"/>
      <c r="C65" s="97"/>
      <c r="D65" s="97"/>
      <c r="F65" s="36"/>
      <c r="G65" s="91"/>
      <c r="I65" s="113"/>
    </row>
    <row r="66" spans="1:9" ht="12.75">
      <c r="A66" s="36"/>
      <c r="B66" s="91"/>
      <c r="C66" s="36"/>
      <c r="D66" s="113"/>
      <c r="F66" s="36"/>
      <c r="G66" s="91"/>
      <c r="I66" s="113"/>
    </row>
    <row r="67" spans="1:9" ht="12.75">
      <c r="A67" s="98"/>
      <c r="B67" s="98"/>
      <c r="C67" s="98"/>
      <c r="D67" s="98"/>
      <c r="F67" s="36"/>
      <c r="G67" s="91"/>
      <c r="H67" s="36"/>
      <c r="I67" s="113"/>
    </row>
    <row r="68" spans="1:9" ht="12.75">
      <c r="A68" s="98"/>
      <c r="B68" s="98"/>
      <c r="C68" s="98"/>
      <c r="D68" s="98"/>
      <c r="F68" s="36"/>
      <c r="G68" s="91"/>
      <c r="H68" s="36"/>
      <c r="I68" s="113"/>
    </row>
    <row r="69" spans="1:9" ht="12.75">
      <c r="A69" s="98"/>
      <c r="B69" s="98"/>
      <c r="C69" s="98"/>
      <c r="D69" s="98"/>
      <c r="F69" s="36"/>
      <c r="G69" s="91"/>
      <c r="H69" s="36"/>
      <c r="I69" s="113"/>
    </row>
    <row r="70" spans="1:9" ht="12.75">
      <c r="A70" s="98"/>
      <c r="B70" s="98"/>
      <c r="C70" s="98"/>
      <c r="D70" s="98"/>
      <c r="F70" s="36"/>
      <c r="G70" s="91"/>
      <c r="H70" s="36"/>
      <c r="I70" s="113"/>
    </row>
    <row r="71" spans="1:9" ht="12.75">
      <c r="A71" s="98"/>
      <c r="B71" s="98"/>
      <c r="C71" s="98"/>
      <c r="D71" s="98"/>
      <c r="F71" s="36"/>
      <c r="G71" s="91"/>
      <c r="H71" s="36"/>
      <c r="I71" s="113"/>
    </row>
    <row r="72" spans="1:9" ht="12.75">
      <c r="A72" s="98"/>
      <c r="B72" s="98"/>
      <c r="C72" s="98"/>
      <c r="D72" s="98"/>
      <c r="F72" s="36"/>
      <c r="G72" s="91"/>
      <c r="H72" s="36"/>
      <c r="I72" s="113"/>
    </row>
    <row r="73" spans="1:4" ht="12.75">
      <c r="A73" s="98"/>
      <c r="B73" s="98"/>
      <c r="C73" s="98"/>
      <c r="D73" s="98"/>
    </row>
    <row r="74" spans="1:4" ht="12.75">
      <c r="A74" s="98"/>
      <c r="B74" s="98"/>
      <c r="C74" s="98"/>
      <c r="D74" s="98"/>
    </row>
    <row r="75" spans="1:4" ht="12.75">
      <c r="A75" s="98"/>
      <c r="B75" s="98"/>
      <c r="C75" s="98"/>
      <c r="D75" s="98"/>
    </row>
    <row r="76" spans="1:4" ht="12.75">
      <c r="A76" s="98"/>
      <c r="B76" s="98"/>
      <c r="C76" s="98"/>
      <c r="D76" s="98"/>
    </row>
    <row r="77" spans="1:4" ht="12.75">
      <c r="A77" s="98"/>
      <c r="B77" s="98"/>
      <c r="C77" s="98"/>
      <c r="D77" s="98"/>
    </row>
    <row r="78" spans="1:4" ht="12.75">
      <c r="A78" s="98"/>
      <c r="B78" s="98"/>
      <c r="C78" s="98"/>
      <c r="D78" s="98"/>
    </row>
    <row r="79" spans="1:4" ht="12.75">
      <c r="A79" s="98"/>
      <c r="B79" s="98"/>
      <c r="C79" s="98"/>
      <c r="D79" s="98"/>
    </row>
    <row r="80" spans="1:4" ht="12.75">
      <c r="A80" s="98"/>
      <c r="B80" s="98"/>
      <c r="C80" s="98"/>
      <c r="D80" s="98"/>
    </row>
    <row r="81" spans="1:4" ht="12.75">
      <c r="A81" s="98"/>
      <c r="B81" s="98"/>
      <c r="C81" s="98"/>
      <c r="D81" s="98"/>
    </row>
    <row r="82" spans="1:4" ht="12.75">
      <c r="A82" s="98"/>
      <c r="B82" s="98"/>
      <c r="C82" s="98"/>
      <c r="D82" s="98"/>
    </row>
    <row r="83" spans="1:4" ht="12.75">
      <c r="A83" s="98"/>
      <c r="B83" s="98"/>
      <c r="C83" s="98"/>
      <c r="D83" s="98"/>
    </row>
    <row r="84" spans="1:4" ht="12.75">
      <c r="A84" s="98"/>
      <c r="B84" s="98"/>
      <c r="C84" s="98"/>
      <c r="D84" s="98"/>
    </row>
    <row r="85" spans="1:4" ht="12.75">
      <c r="A85" s="98"/>
      <c r="B85" s="98"/>
      <c r="C85" s="98"/>
      <c r="D85" s="98"/>
    </row>
    <row r="86" spans="1:4" ht="12.75">
      <c r="A86" s="98"/>
      <c r="B86" s="98"/>
      <c r="C86" s="98"/>
      <c r="D86" s="98"/>
    </row>
    <row r="87" spans="1:4" ht="12.75">
      <c r="A87" s="98"/>
      <c r="B87" s="98"/>
      <c r="C87" s="98"/>
      <c r="D87" s="98"/>
    </row>
    <row r="88" spans="1:4" ht="12.75">
      <c r="A88" s="98"/>
      <c r="B88" s="98"/>
      <c r="C88" s="98"/>
      <c r="D88" s="98"/>
    </row>
    <row r="89" spans="1:4" ht="12.75">
      <c r="A89" s="98"/>
      <c r="B89" s="98"/>
      <c r="C89" s="98"/>
      <c r="D89" s="98"/>
    </row>
    <row r="90" spans="1:4" ht="12.75">
      <c r="A90" s="98"/>
      <c r="B90" s="98"/>
      <c r="C90" s="98"/>
      <c r="D90" s="98"/>
    </row>
    <row r="91" spans="1:4" ht="12.75">
      <c r="A91" s="98"/>
      <c r="B91" s="98"/>
      <c r="C91" s="98"/>
      <c r="D91" s="98"/>
    </row>
    <row r="92" spans="1:4" ht="12.75">
      <c r="A92" s="98"/>
      <c r="B92" s="98"/>
      <c r="C92" s="98"/>
      <c r="D92" s="98"/>
    </row>
    <row r="93" spans="1:4" ht="12.75">
      <c r="A93" s="98"/>
      <c r="B93" s="98"/>
      <c r="C93" s="98"/>
      <c r="D93" s="98"/>
    </row>
    <row r="94" spans="1:4" ht="12.75">
      <c r="A94" s="98"/>
      <c r="B94" s="98"/>
      <c r="C94" s="98"/>
      <c r="D94" s="98"/>
    </row>
    <row r="95" spans="1:4" ht="12.75">
      <c r="A95" s="98"/>
      <c r="B95" s="98"/>
      <c r="C95" s="98"/>
      <c r="D95" s="98"/>
    </row>
    <row r="96" spans="1:4" ht="12.75">
      <c r="A96" s="98"/>
      <c r="B96" s="98"/>
      <c r="C96" s="98"/>
      <c r="D96" s="98"/>
    </row>
    <row r="97" spans="1:4" ht="12.75">
      <c r="A97" s="98"/>
      <c r="B97" s="98"/>
      <c r="C97" s="98"/>
      <c r="D97" s="98"/>
    </row>
    <row r="98" spans="1:4" ht="12.75">
      <c r="A98" s="98"/>
      <c r="B98" s="98"/>
      <c r="C98" s="98"/>
      <c r="D98" s="98"/>
    </row>
    <row r="99" spans="1:4" ht="12.75">
      <c r="A99" s="98"/>
      <c r="B99" s="98"/>
      <c r="C99" s="98"/>
      <c r="D99" s="98"/>
    </row>
    <row r="100" spans="1:4" ht="12.75">
      <c r="A100" s="98"/>
      <c r="B100" s="98"/>
      <c r="C100" s="98"/>
      <c r="D100" s="98"/>
    </row>
    <row r="101" spans="1:4" ht="12.75">
      <c r="A101" s="98"/>
      <c r="B101" s="98"/>
      <c r="C101" s="98"/>
      <c r="D101" s="98"/>
    </row>
    <row r="102" spans="1:4" ht="12.75">
      <c r="A102" s="98"/>
      <c r="B102" s="98"/>
      <c r="C102" s="98"/>
      <c r="D102" s="98"/>
    </row>
    <row r="103" spans="1:4" ht="12.75">
      <c r="A103" s="98"/>
      <c r="B103" s="98"/>
      <c r="C103" s="98"/>
      <c r="D103" s="98"/>
    </row>
    <row r="104" spans="1:4" ht="12.75">
      <c r="A104" s="98"/>
      <c r="B104" s="98"/>
      <c r="C104" s="98"/>
      <c r="D104" s="98"/>
    </row>
    <row r="105" spans="1:4" ht="12.75">
      <c r="A105" s="98"/>
      <c r="B105" s="98"/>
      <c r="C105" s="98"/>
      <c r="D105" s="98"/>
    </row>
    <row r="106" spans="1:4" ht="12.75">
      <c r="A106" s="98"/>
      <c r="B106" s="98"/>
      <c r="C106" s="98"/>
      <c r="D106" s="98"/>
    </row>
    <row r="107" spans="1:4" ht="12.75">
      <c r="A107" s="98"/>
      <c r="B107" s="98"/>
      <c r="C107" s="98"/>
      <c r="D107" s="98"/>
    </row>
    <row r="108" spans="1:4" ht="12.75">
      <c r="A108" s="98"/>
      <c r="B108" s="98"/>
      <c r="C108" s="98"/>
      <c r="D108" s="98"/>
    </row>
    <row r="109" spans="1:4" ht="12.75">
      <c r="A109" s="98"/>
      <c r="B109" s="98"/>
      <c r="C109" s="98"/>
      <c r="D109" s="98"/>
    </row>
    <row r="110" spans="1:4" ht="12.75">
      <c r="A110" s="98"/>
      <c r="B110" s="98"/>
      <c r="C110" s="98"/>
      <c r="D110" s="98"/>
    </row>
  </sheetData>
  <sheetProtection password="C440" sheet="1" objects="1" scenarios="1"/>
  <printOptions/>
  <pageMargins left="0.787401575" right="0.787401575" top="0.984251969" bottom="0.984251969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30.06.2008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30.06.2007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88 215</v>
      </c>
      <c r="C9" s="34" t="str">
        <f>IF(ISBLANK('AI1vj Tab4'!C8)," ",TEXT('AI1vj Tab4'!C8,"# ##0"))</f>
        <v>43 400</v>
      </c>
      <c r="D9" s="34" t="str">
        <f>IF(ISBLANK('AI1vj Tab4'!D8)," ",TEXT('AI1vj Tab4'!D8,"# ##0"))</f>
        <v>44 815</v>
      </c>
      <c r="E9" s="34" t="str">
        <f>IF(ISBLANK('AI1vj Tab4'!E8)," ",TEXT('AI1vj Tab4'!E8,"+ # ##0;- # ##0"))</f>
        <v>+ 1 315</v>
      </c>
      <c r="F9" s="34" t="str">
        <f>IF(ISBLANK('AI1vj Tab4'!F8)," ",TEXT('AI1vj Tab4'!F8,"0,0;- 0,0"))</f>
        <v>1,5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236 648</v>
      </c>
      <c r="C10" s="34" t="str">
        <f>IF(ISBLANK('AI1vj Tab4'!C9)," ",TEXT('AI1vj Tab4'!C9,"# ##0"))</f>
        <v>115 625</v>
      </c>
      <c r="D10" s="34" t="str">
        <f>IF(ISBLANK('AI1vj Tab4'!D9)," ",TEXT('AI1vj Tab4'!D9,"# ##0"))</f>
        <v>121 023</v>
      </c>
      <c r="E10" s="34" t="str">
        <f>IF(ISBLANK('AI1vj Tab4'!E9)," ",TEXT('AI1vj Tab4'!E9,"+ # ##0;- # ##0"))</f>
        <v>+ 982</v>
      </c>
      <c r="F10" s="34" t="str">
        <f>IF(ISBLANK('AI1vj Tab4'!F9)," ",TEXT('AI1vj Tab4'!F9,"0,0;- 0,0"))</f>
        <v>0,4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211 276</v>
      </c>
      <c r="C11" s="34" t="str">
        <f>IF(ISBLANK('AI1vj Tab4'!C10)," ",TEXT('AI1vj Tab4'!C10,"# ##0"))</f>
        <v>100 670</v>
      </c>
      <c r="D11" s="34" t="str">
        <f>IF(ISBLANK('AI1vj Tab4'!D10)," ",TEXT('AI1vj Tab4'!D10,"# ##0"))</f>
        <v>110 606</v>
      </c>
      <c r="E11" s="34" t="str">
        <f>IF(ISBLANK('AI1vj Tab4'!E10)," ",TEXT('AI1vj Tab4'!E10,"+ # ##0;- # ##0"))</f>
        <v>+ 370</v>
      </c>
      <c r="F11" s="34" t="str">
        <f>IF(ISBLANK('AI1vj Tab4'!F10)," ",TEXT('AI1vj Tab4'!F10,"0,0;- 0,0"))</f>
        <v>0,2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77 210</v>
      </c>
      <c r="C12" s="34" t="str">
        <f>IF(ISBLANK('AI1vj Tab4'!C11)," ",TEXT('AI1vj Tab4'!C11,"# ##0"))</f>
        <v>37 770</v>
      </c>
      <c r="D12" s="34" t="str">
        <f>IF(ISBLANK('AI1vj Tab4'!D11)," ",TEXT('AI1vj Tab4'!D11,"# ##0"))</f>
        <v>39 440</v>
      </c>
      <c r="E12" s="34" t="str">
        <f>IF(ISBLANK('AI1vj Tab4'!E11)," ",TEXT('AI1vj Tab4'!E11,"+ # ##0;- # ##0"))</f>
        <v>- 748</v>
      </c>
      <c r="F12" s="34" t="str">
        <f>IF(ISBLANK('AI1vj Tab4'!F11)," ",TEXT('AI1vj Tab4'!F11,"0,0;- 0,0"))</f>
        <v>- 1,0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136 051</v>
      </c>
      <c r="C13" s="34" t="str">
        <f>IF(ISBLANK('AI1vj Tab4'!C12)," ",TEXT('AI1vj Tab4'!C12,"# ##0"))</f>
        <v>66 872</v>
      </c>
      <c r="D13" s="34" t="str">
        <f>IF(ISBLANK('AI1vj Tab4'!D12)," ",TEXT('AI1vj Tab4'!D12,"# ##0"))</f>
        <v>69 179</v>
      </c>
      <c r="E13" s="34" t="str">
        <f>IF(ISBLANK('AI1vj Tab4'!E12)," ",TEXT('AI1vj Tab4'!E12,"+ # ##0;- # ##0"))</f>
        <v>- 559</v>
      </c>
      <c r="F13" s="34" t="str">
        <f>IF(ISBLANK('AI1vj Tab4'!F12)," ",TEXT('AI1vj Tab4'!F12,"0,0;- 0,0"))</f>
        <v>- 0,4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187 050</v>
      </c>
      <c r="C14" s="34" t="str">
        <f>IF(ISBLANK('AI1vj Tab4'!C13)," ",TEXT('AI1vj Tab4'!C13,"# ##0"))</f>
        <v>91 080</v>
      </c>
      <c r="D14" s="34" t="str">
        <f>IF(ISBLANK('AI1vj Tab4'!D13)," ",TEXT('AI1vj Tab4'!D13,"# ##0"))</f>
        <v>95 970</v>
      </c>
      <c r="E14" s="34" t="str">
        <f>IF(ISBLANK('AI1vj Tab4'!E13)," ",TEXT('AI1vj Tab4'!E13,"+ # ##0;- # ##0"))</f>
        <v>+ 240</v>
      </c>
      <c r="F14" s="34" t="str">
        <f>IF(ISBLANK('AI1vj Tab4'!F13)," ",TEXT('AI1vj Tab4'!F13,"0,0;- 0,0"))</f>
        <v>0,1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166 698</v>
      </c>
      <c r="C15" s="34" t="str">
        <f>IF(ISBLANK('AI1vj Tab4'!C14)," ",TEXT('AI1vj Tab4'!C14,"# ##0"))</f>
        <v>81 635</v>
      </c>
      <c r="D15" s="34" t="str">
        <f>IF(ISBLANK('AI1vj Tab4'!D14)," ",TEXT('AI1vj Tab4'!D14,"# ##0"))</f>
        <v>85 063</v>
      </c>
      <c r="E15" s="34" t="str">
        <f>IF(ISBLANK('AI1vj Tab4'!E14)," ",TEXT('AI1vj Tab4'!E14,"+ # ##0;- # ##0"))</f>
        <v>- 284</v>
      </c>
      <c r="F15" s="34" t="str">
        <f>IF(ISBLANK('AI1vj Tab4'!F14)," ",TEXT('AI1vj Tab4'!F14,"0,0;- 0,0"))</f>
        <v>- 0,2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205 611</v>
      </c>
      <c r="C16" s="34" t="str">
        <f>IF(ISBLANK('AI1vj Tab4'!C15)," ",TEXT('AI1vj Tab4'!C15,"# ##0"))</f>
        <v>99 449</v>
      </c>
      <c r="D16" s="34" t="str">
        <f>IF(ISBLANK('AI1vj Tab4'!D15)," ",TEXT('AI1vj Tab4'!D15,"# ##0"))</f>
        <v>106 162</v>
      </c>
      <c r="E16" s="34" t="str">
        <f>IF(ISBLANK('AI1vj Tab4'!E15)," ",TEXT('AI1vj Tab4'!E15,"+ # ##0;- # ##0"))</f>
        <v>- 625</v>
      </c>
      <c r="F16" s="34" t="str">
        <f>IF(ISBLANK('AI1vj Tab4'!F15)," ",TEXT('AI1vj Tab4'!F15,"0,0;- 0,0"))</f>
        <v>- 0,3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301 290</v>
      </c>
      <c r="C17" s="34" t="str">
        <f>IF(ISBLANK('AI1vj Tab4'!C16)," ",TEXT('AI1vj Tab4'!C16,"# ##0"))</f>
        <v>147 820</v>
      </c>
      <c r="D17" s="34" t="str">
        <f>IF(ISBLANK('AI1vj Tab4'!D16)," ",TEXT('AI1vj Tab4'!D16,"# ##0"))</f>
        <v>153 470</v>
      </c>
      <c r="E17" s="34" t="str">
        <f>IF(ISBLANK('AI1vj Tab4'!E16)," ",TEXT('AI1vj Tab4'!E16,"+ # ##0;- # ##0"))</f>
        <v>+ 717</v>
      </c>
      <c r="F17" s="34" t="str">
        <f>IF(ISBLANK('AI1vj Tab4'!F16)," ",TEXT('AI1vj Tab4'!F16,"0,0;- 0,0"))</f>
        <v>0,2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135 163</v>
      </c>
      <c r="C18" s="34" t="str">
        <f>IF(ISBLANK('AI1vj Tab4'!C17)," ",TEXT('AI1vj Tab4'!C17,"# ##0"))</f>
        <v>67 886</v>
      </c>
      <c r="D18" s="34" t="str">
        <f>IF(ISBLANK('AI1vj Tab4'!D17)," ",TEXT('AI1vj Tab4'!D17,"# ##0"))</f>
        <v>67 277</v>
      </c>
      <c r="E18" s="34" t="str">
        <f>IF(ISBLANK('AI1vj Tab4'!E17)," ",TEXT('AI1vj Tab4'!E17,"+ # ##0;- # ##0"))</f>
        <v>- 352</v>
      </c>
      <c r="F18" s="34" t="str">
        <f>IF(ISBLANK('AI1vj Tab4'!F17)," ",TEXT('AI1vj Tab4'!F17,"0,0;- 0,0"))</f>
        <v>- 0,3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272 116</v>
      </c>
      <c r="C19" s="34" t="str">
        <f>IF(ISBLANK('AI1vj Tab4'!C18)," ",TEXT('AI1vj Tab4'!C18,"# ##0"))</f>
        <v>134 066</v>
      </c>
      <c r="D19" s="34" t="str">
        <f>IF(ISBLANK('AI1vj Tab4'!D18)," ",TEXT('AI1vj Tab4'!D18,"# ##0"))</f>
        <v>138 050</v>
      </c>
      <c r="E19" s="34" t="str">
        <f>IF(ISBLANK('AI1vj Tab4'!E18)," ",TEXT('AI1vj Tab4'!E18,"+ # ##0;- # ##0"))</f>
        <v>- 470</v>
      </c>
      <c r="F19" s="34" t="str">
        <f>IF(ISBLANK('AI1vj Tab4'!F18)," ",TEXT('AI1vj Tab4'!F18,"0,0;- 0,0"))</f>
        <v>- 0,2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198 647</v>
      </c>
      <c r="C20" s="34" t="str">
        <f>IF(ISBLANK('AI1vj Tab4'!C19)," ",TEXT('AI1vj Tab4'!C19,"# ##0"))</f>
        <v>98 704</v>
      </c>
      <c r="D20" s="34" t="str">
        <f>IF(ISBLANK('AI1vj Tab4'!D19)," ",TEXT('AI1vj Tab4'!D19,"# ##0"))</f>
        <v>99 943</v>
      </c>
      <c r="E20" s="34" t="str">
        <f>IF(ISBLANK('AI1vj Tab4'!E19)," ",TEXT('AI1vj Tab4'!E19,"+ # ##0;- # ##0"))</f>
        <v>- 459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258 452</v>
      </c>
      <c r="C21" s="34" t="str">
        <f>IF(ISBLANK('AI1vj Tab4'!C20)," ",TEXT('AI1vj Tab4'!C20,"# ##0"))</f>
        <v>126 813</v>
      </c>
      <c r="D21" s="34" t="str">
        <f>IF(ISBLANK('AI1vj Tab4'!D20)," ",TEXT('AI1vj Tab4'!D20,"# ##0"))</f>
        <v>131 639</v>
      </c>
      <c r="E21" s="34" t="str">
        <f>IF(ISBLANK('AI1vj Tab4'!E20)," ",TEXT('AI1vj Tab4'!E20,"+ # ##0;- # ##0"))</f>
        <v>+ 638</v>
      </c>
      <c r="F21" s="34" t="str">
        <f>IF(ISBLANK('AI1vj Tab4'!F20)," ",TEXT('AI1vj Tab4'!F20,"0,0;- 0,0"))</f>
        <v>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134 510</v>
      </c>
      <c r="C22" s="34" t="str">
        <f>IF(ISBLANK('AI1vj Tab4'!C21)," ",TEXT('AI1vj Tab4'!C21,"# ##0"))</f>
        <v>66 572</v>
      </c>
      <c r="D22" s="34" t="str">
        <f>IF(ISBLANK('AI1vj Tab4'!D21)," ",TEXT('AI1vj Tab4'!D21,"# ##0"))</f>
        <v>67 938</v>
      </c>
      <c r="E22" s="34" t="str">
        <f>IF(ISBLANK('AI1vj Tab4'!E21)," ",TEXT('AI1vj Tab4'!E21,"+ # ##0;- # ##0"))</f>
        <v>- 887</v>
      </c>
      <c r="F22" s="34" t="str">
        <f>IF(ISBLANK('AI1vj Tab4'!F21)," ",TEXT('AI1vj Tab4'!F21,"0,0;- 0,0"))</f>
        <v>- 0,7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226 327</v>
      </c>
      <c r="C23" s="34" t="str">
        <f>IF(ISBLANK('AI1vj Tab4'!C22)," ",TEXT('AI1vj Tab4'!C22,"# ##0"))</f>
        <v>110 087</v>
      </c>
      <c r="D23" s="34" t="str">
        <f>IF(ISBLANK('AI1vj Tab4'!D22)," ",TEXT('AI1vj Tab4'!D22,"# ##0"))</f>
        <v>116 240</v>
      </c>
      <c r="E23" s="34" t="str">
        <f>IF(ISBLANK('AI1vj Tab4'!E22)," ",TEXT('AI1vj Tab4'!E22,"+ # ##0;- # ##0"))</f>
        <v>+ 745</v>
      </c>
      <c r="F23" s="34" t="str">
        <f>IF(ISBLANK('AI1vj Tab4'!F22)," ",TEXT('AI1vj Tab4'!F22,"0,0;- 0,0"))</f>
        <v>0,3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2 835 264</v>
      </c>
      <c r="C24" s="34" t="str">
        <f>IF(ISBLANK('AI1vj Tab4'!C23)," ",TEXT('AI1vj Tab4'!C23,"# ##0"))</f>
        <v>1 388 449</v>
      </c>
      <c r="D24" s="34" t="str">
        <f>IF(ISBLANK('AI1vj Tab4'!D23)," ",TEXT('AI1vj Tab4'!D23,"# ##0"))</f>
        <v>1 446 815</v>
      </c>
      <c r="E24" s="34" t="str">
        <f>IF(ISBLANK('AI1vj Tab4'!E23)," ",TEXT('AI1vj Tab4'!E23,"+ # ##0;- # ##0"))</f>
        <v>+ 623</v>
      </c>
      <c r="F24" s="34" t="str">
        <f>IF(ISBLANK('AI1vj Tab4'!F23)," ",TEXT('AI1vj Tab4'!F23,"0,0;- 0,0"))</f>
        <v>0,0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30.06.2008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57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</cols>
  <sheetData>
    <row r="1" ht="12.75">
      <c r="A1" t="e">
        <f>#REF!</f>
        <v>#REF!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30.06.2008</v>
      </c>
      <c r="F4" s="32" t="s">
        <v>46</v>
      </c>
    </row>
    <row r="6" spans="1:6" ht="12.75">
      <c r="A6" t="s">
        <v>49</v>
      </c>
      <c r="B6" t="e">
        <f>#REF!</f>
        <v>#REF!</v>
      </c>
      <c r="C6" t="e">
        <f>#REF!</f>
        <v>#REF!</v>
      </c>
      <c r="D6" t="e">
        <f>#REF!</f>
        <v>#REF!</v>
      </c>
      <c r="F6" s="33" t="s">
        <v>47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34" t="e">
        <f>IF(#REF!&gt;0,TEXT(#REF!,"# ##0")," ")</f>
        <v>#REF!</v>
      </c>
      <c r="F7" s="33" t="s">
        <v>47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34" t="e">
        <f>IF(#REF!&gt;0,TEXT(#REF!,"# ##0")," ")</f>
        <v>#REF!</v>
      </c>
      <c r="F8" s="33" t="s">
        <v>47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34" t="e">
        <f>IF(#REF!&gt;0,TEXT(#REF!,"# ##0")," ")</f>
        <v>#REF!</v>
      </c>
      <c r="F9" s="33" t="s">
        <v>47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34" t="e">
        <f>IF(#REF!&gt;0,TEXT(#REF!,"# ##0")," ")</f>
        <v>#REF!</v>
      </c>
      <c r="F10" s="33" t="s">
        <v>47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34" t="e">
        <f>IF(#REF!&gt;0,TEXT(#REF!,"# ##0")," ")</f>
        <v>#REF!</v>
      </c>
      <c r="F11" s="33" t="s">
        <v>47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34" t="e">
        <f>IF(#REF!&gt;0,TEXT(#REF!,"# ##0")," ")</f>
        <v>#REF!</v>
      </c>
      <c r="F12" s="33" t="s">
        <v>47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34" t="e">
        <f>IF(#REF!&gt;0,TEXT(#REF!,"# ##0")," ")</f>
        <v>#REF!</v>
      </c>
      <c r="F13" s="33" t="s">
        <v>47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34" t="e">
        <f>IF(#REF!&gt;0,TEXT(#REF!,"# ##0")," ")</f>
        <v>#REF!</v>
      </c>
      <c r="F14" s="33" t="s">
        <v>47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34" t="e">
        <f>IF(#REF!&gt;0,TEXT(#REF!,"# ##0")," ")</f>
        <v>#REF!</v>
      </c>
      <c r="F15" s="33" t="s">
        <v>47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34" t="e">
        <f>IF(#REF!&gt;0,TEXT(#REF!,"# ##0")," ")</f>
        <v>#REF!</v>
      </c>
      <c r="F16" s="33" t="s">
        <v>47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34" t="e">
        <f>IF(#REF!&gt;0,TEXT(#REF!,"# ##0")," ")</f>
        <v>#REF!</v>
      </c>
      <c r="F17" s="33" t="s">
        <v>47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34" t="e">
        <f>IF(#REF!&gt;0,TEXT(#REF!,"# ##0")," ")</f>
        <v>#REF!</v>
      </c>
      <c r="F18" s="33" t="s">
        <v>47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34" t="e">
        <f>IF(#REF!&gt;0,TEXT(#REF!,"# ##0")," ")</f>
        <v>#REF!</v>
      </c>
      <c r="F19" s="33" t="s">
        <v>47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34" t="e">
        <f>IF(#REF!&gt;0,TEXT(#REF!,"# ##0")," ")</f>
        <v>#REF!</v>
      </c>
      <c r="F20" s="33" t="s">
        <v>47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34" t="e">
        <f>IF(#REF!&gt;0,TEXT(#REF!,"# ##0")," ")</f>
        <v>#REF!</v>
      </c>
      <c r="F21" s="33" t="s">
        <v>47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34" t="e">
        <f>IF(#REF!&gt;0,TEXT(#REF!,"# ##0")," ")</f>
        <v>#REF!</v>
      </c>
      <c r="F22" s="33" t="s">
        <v>47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34" t="e">
        <f>IF(#REF!&gt;0,TEXT(#REF!,"# ##0")," ")</f>
        <v>#REF!</v>
      </c>
      <c r="F23" s="33" t="s">
        <v>47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34" t="e">
        <f>IF(#REF!&gt;0,TEXT(#REF!,"# ##0")," ")</f>
        <v>#REF!</v>
      </c>
      <c r="F24" s="33" t="s">
        <v>47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34" t="e">
        <f>IF(#REF!&gt;0,TEXT(#REF!,"# ##0")," ")</f>
        <v>#REF!</v>
      </c>
      <c r="F25" s="33" t="s">
        <v>47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34" t="e">
        <f>IF(#REF!&gt;0,TEXT(#REF!,"# ##0")," ")</f>
        <v>#REF!</v>
      </c>
      <c r="F26" s="33" t="s">
        <v>47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34" t="e">
        <f>IF(#REF!&gt;0,TEXT(#REF!,"# ##0")," ")</f>
        <v>#REF!</v>
      </c>
      <c r="F27" s="33" t="s">
        <v>47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34" t="e">
        <f>IF(#REF!&gt;0,TEXT(#REF!,"# ##0")," ")</f>
        <v>#REF!</v>
      </c>
      <c r="F28" s="33" t="s">
        <v>47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34" t="e">
        <f>IF(#REF!&gt;0,TEXT(#REF!,"# ##0")," ")</f>
        <v>#REF!</v>
      </c>
      <c r="F29" s="33" t="s">
        <v>47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34" t="e">
        <f>IF(#REF!&gt;0,TEXT(#REF!,"# ##0")," ")</f>
        <v>#REF!</v>
      </c>
      <c r="F30" s="33" t="s">
        <v>47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34" t="e">
        <f>IF(#REF!&gt;0,TEXT(#REF!,"# ##0")," ")</f>
        <v>#REF!</v>
      </c>
      <c r="F31" s="33" t="s">
        <v>47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34" t="e">
        <f>IF(#REF!&gt;0,TEXT(#REF!,"# ##0")," ")</f>
        <v>#REF!</v>
      </c>
      <c r="F32" s="33" t="s">
        <v>47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34" t="e">
        <f>IF(#REF!&gt;0,TEXT(#REF!,"# ##0")," ")</f>
        <v>#REF!</v>
      </c>
      <c r="F33" s="33" t="s">
        <v>47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34" t="e">
        <f>IF(#REF!&gt;0,TEXT(#REF!,"# ##0")," ")</f>
        <v>#REF!</v>
      </c>
      <c r="F34" s="33" t="s">
        <v>47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34" t="e">
        <f>IF(#REF!&gt;0,TEXT(#REF!,"# ##0")," ")</f>
        <v>#REF!</v>
      </c>
      <c r="F35" s="33" t="s">
        <v>47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34" t="e">
        <f>IF(#REF!&gt;0,TEXT(#REF!,"# ##0")," ")</f>
        <v>#REF!</v>
      </c>
      <c r="F36" s="33" t="s">
        <v>47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34" t="e">
        <f>IF(#REF!&gt;0,TEXT(#REF!,"# ##0")," ")</f>
        <v>#REF!</v>
      </c>
      <c r="F37" s="33" t="s">
        <v>47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34" t="e">
        <f>IF(#REF!&gt;0,TEXT(#REF!,"# ##0")," ")</f>
        <v>#REF!</v>
      </c>
      <c r="F38" s="33" t="s">
        <v>47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34" t="e">
        <f>IF(#REF!&gt;0,TEXT(#REF!,"# ##0")," ")</f>
        <v>#REF!</v>
      </c>
      <c r="F39" s="33" t="s">
        <v>47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34" t="e">
        <f>IF(#REF!&gt;0,TEXT(#REF!,"# ##0")," ")</f>
        <v>#REF!</v>
      </c>
      <c r="F40" s="33" t="s">
        <v>47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34" t="e">
        <f>IF(#REF!&gt;0,TEXT(#REF!,"# ##0")," ")</f>
        <v>#REF!</v>
      </c>
      <c r="F41" s="33" t="s">
        <v>47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34" t="e">
        <f>IF(#REF!&gt;0,TEXT(#REF!,"# ##0")," ")</f>
        <v>#REF!</v>
      </c>
      <c r="F42" s="33" t="s">
        <v>47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34" t="e">
        <f>IF(#REF!&gt;0,TEXT(#REF!,"# ##0")," ")</f>
        <v>#REF!</v>
      </c>
      <c r="F43" s="33" t="s">
        <v>47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34" t="e">
        <f>IF(#REF!&gt;0,TEXT(#REF!,"# ##0")," ")</f>
        <v>#REF!</v>
      </c>
      <c r="F44" s="33" t="s">
        <v>47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34" t="e">
        <f>IF(#REF!&gt;0,TEXT(#REF!,"# ##0")," ")</f>
        <v>#REF!</v>
      </c>
      <c r="F45" s="33" t="s">
        <v>47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34" t="e">
        <f>IF(#REF!&gt;0,TEXT(#REF!,"# ##0")," ")</f>
        <v>#REF!</v>
      </c>
      <c r="F46" s="33" t="s">
        <v>47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34" t="e">
        <f>IF(#REF!&gt;0,TEXT(#REF!,"# ##0")," ")</f>
        <v>#REF!</v>
      </c>
      <c r="F47" s="33" t="s">
        <v>47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34" t="e">
        <f>IF(#REF!&gt;0,TEXT(#REF!,"# ##0")," ")</f>
        <v>#REF!</v>
      </c>
      <c r="F48" s="33" t="s">
        <v>47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34" t="e">
        <f>IF(#REF!&gt;0,TEXT(#REF!,"# ##0")," ")</f>
        <v>#REF!</v>
      </c>
      <c r="F49" s="33" t="s">
        <v>47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34" t="e">
        <f>IF(#REF!&gt;0,TEXT(#REF!,"# ##0")," ")</f>
        <v>#REF!</v>
      </c>
      <c r="F50" s="33" t="s">
        <v>47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34" t="e">
        <f>IF(#REF!&gt;0,TEXT(#REF!,"# ##0")," ")</f>
        <v>#REF!</v>
      </c>
      <c r="F51" s="33" t="s">
        <v>47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34" t="e">
        <f>IF(#REF!&gt;0,TEXT(#REF!,"# ##0")," ")</f>
        <v>#REF!</v>
      </c>
      <c r="F52" s="33" t="s">
        <v>47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34" t="e">
        <f>IF(#REF!&gt;0,TEXT(#REF!,"# ##0")," ")</f>
        <v>#REF!</v>
      </c>
      <c r="F53" s="33" t="s">
        <v>47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34" t="e">
        <f>IF(#REF!&gt;0,TEXT(#REF!,"# ##0")," ")</f>
        <v>#REF!</v>
      </c>
      <c r="F54" s="33" t="s">
        <v>47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34" t="e">
        <f>IF(#REF!&gt;0,TEXT(#REF!,"# ##0")," ")</f>
        <v>#REF!</v>
      </c>
      <c r="F55" s="33" t="s">
        <v>47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34" t="e">
        <f>IF(#REF!&gt;0,TEXT(#REF!,"# ##0")," ")</f>
        <v>#REF!</v>
      </c>
      <c r="F56" s="33" t="s">
        <v>47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34" t="e">
        <f>IF(#REF!&gt;0,TEXT(#REF!,"# ##0")," ")</f>
        <v>#REF!</v>
      </c>
      <c r="F57" s="33" t="s">
        <v>47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34" t="e">
        <f>IF(#REF!&gt;0,TEXT(#REF!,"# ##0")," ")</f>
        <v>#REF!</v>
      </c>
      <c r="F58" s="33" t="s">
        <v>47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34" t="e">
        <f>IF(#REF!&gt;0,TEXT(#REF!,"# ##0")," ")</f>
        <v>#REF!</v>
      </c>
      <c r="F59" s="33" t="s">
        <v>47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34" t="e">
        <f>IF(#REF!&gt;0,TEXT(#REF!,"# ##0")," ")</f>
        <v>#REF!</v>
      </c>
      <c r="F60" s="33" t="s">
        <v>47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34" t="e">
        <f>IF(#REF!&gt;0,TEXT(#REF!,"# ##0")," ")</f>
        <v>#REF!</v>
      </c>
      <c r="F61" s="33" t="s">
        <v>47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34" t="e">
        <f>IF(#REF!&gt;0,TEXT(#REF!,"# ##0")," ")</f>
        <v>#REF!</v>
      </c>
      <c r="F62" s="33" t="s">
        <v>47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34" t="e">
        <f>IF(#REF!&gt;0,TEXT(#REF!,"# ##0")," ")</f>
        <v>#REF!</v>
      </c>
      <c r="F63" s="33" t="s">
        <v>47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34" t="e">
        <f>IF(#REF!&gt;0,TEXT(#REF!,"# ##0")," ")</f>
        <v>#REF!</v>
      </c>
      <c r="F64" s="33" t="s">
        <v>47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Jähne, Regina</cp:lastModifiedBy>
  <cp:lastPrinted>2009-04-27T09:29:19Z</cp:lastPrinted>
  <dcterms:created xsi:type="dcterms:W3CDTF">2001-11-19T10:33:16Z</dcterms:created>
  <dcterms:modified xsi:type="dcterms:W3CDTF">2018-10-02T07:01:03Z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