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Tab5'!$A$1:$D$60</definedName>
    <definedName name="E">'ASP4'!$A$3:$A$4</definedName>
    <definedName name="F">'ASP4'!$A$6:$D$64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<sst xmlns="http://schemas.openxmlformats.org/spreadsheetml/2006/main" count="335" uniqueCount="155">
  <si>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</si>
  <si>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</si>
  <si>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</si>
  <si>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</si>
  <si>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</si>
  <si>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</si>
  <si>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</si>
  <si>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</si>
  <si>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</si>
  <si>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</si>
  <si>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</si>
  <si>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</si>
  <si>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</si>
  <si>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</si>
  <si>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</si>
  <si>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</si>
  <si>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</si>
  <si>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</si>
  <si>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</si>
  <si>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</si>
  <si>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</si>
  <si>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</si>
  <si>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</si>
  <si>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</si>
  <si>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</si>
  <si>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</si>
  <si>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</si>
  <si>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</si>
  <si>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</si>
  <si>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</si>
  <si>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</si>
  <si>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</si>
  <si>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</si>
  <si>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</si>
  <si>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</si>
  <si>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</si>
  <si>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</si>
  <si>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</si>
  <si>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</si>
  <si>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</si>
  <si>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</si>
  <si>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</si>
  <si>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</si>
  <si>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</si>
  <si>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</si>
  <si>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</si>
  <si>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</si>
  <si>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</si>
  <si>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</si>
  <si>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</si>
  <si>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</si>
  <si>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</si>
  <si>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</si>
  <si>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</si>
  <si>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</si>
  <si>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</si>
  <si>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</si>
  <si>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</si>
  <si>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</si>
  <si>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</si>
  <si>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</si>
  <si>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</si>
  <si>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</si>
  <si>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</si>
  <si>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</si>
  <si>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</si>
  <si>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</si>
  <si>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</si>
  <si>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</si>
  <si>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</si>
  <si>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</si>
  <si>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</si>
  <si>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</si>
  <si>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</si>
  <si>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</si>
  <si>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</si>
  <si>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</si>
  <si>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</si>
  <si>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</si>
  <si>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</si>
  <si>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</si>
  <si>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</si>
  <si>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</si>
  <si>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</si>
  <si>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</si>
  <si>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</si>
  <si>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</si>
  <si>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</si>
  <si>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</si>
  <si>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</si>
  <si>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</si>
  <si>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</si>
  <si>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</si>
  <si>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</si>
  <si>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</si>
  <si>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</si>
  <si>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</si>
  <si>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</si>
  <si>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</si>
  <si>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</si>
  <si>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</si>
  <si>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</si>
  <si>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</si>
  <si>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</si>
  <si>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</si>
  <si>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</si>
  <si>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</si>
  <si>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</si>
  <si>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</si>
  <si>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</si>
  <si>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</si>
  <si>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</si>
  <si>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</si>
  <si>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</si>
  <si>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</si>
  <si>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</si>
  <si>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</si>
  <si>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</si>
  <si>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</si>
  <si>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</si>
  <si>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</si>
  <si>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</si>
  <si>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</si>
  <si>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</si>
  <si>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</si>
  <si>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</si>
  <si>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</si>
  <si>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</si>
  <si>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</si>
  <si>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</si>
  <si>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</si>
  <si>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</si>
  <si>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</si>
  <si>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</si>
  <si>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</si>
  <si>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</si>
  <si>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</si>
  <si>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</si>
  <si>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</si>
  <si>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</si>
  <si>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</si>
  <si>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</si>
  <si>
    <t>A I 1 - vj 2/10</t>
  </si>
  <si>
    <t>im 2. Vierteljahr 2010</t>
  </si>
  <si>
    <t>1. Bevölkerungsentwicklung in Hamburg im 2. Vierteljahr 2010</t>
  </si>
  <si>
    <t>April bis Juni</t>
  </si>
  <si>
    <t>April</t>
  </si>
  <si>
    <t>Mai</t>
  </si>
  <si>
    <t>Juni</t>
  </si>
  <si>
    <t>2. Bevölkerung in Hamburg am 30.06.2010 nach Bezirken</t>
  </si>
  <si>
    <t>Veränderung gegenüber 30.06.2009</t>
  </si>
  <si>
    <t>4. Bevölkerung in Schleswig-Holstein am 30.06.2010 nach Kreisen</t>
  </si>
  <si>
    <t>Veränderung gegenüber 30.06.2009 a</t>
  </si>
  <si>
    <t>a  Gebietsstand 30.06.2010</t>
  </si>
  <si>
    <t>5. Gemeinden mit einer Bevölkerung von 10 000 und mehr Personen in Schleswig-Holstein am 30.06.2010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</si>
</sst>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  <numFmt numFmtId="198" formatCode="###,###,###,###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2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6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8" fillId="6" borderId="9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9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6" fillId="6" borderId="2" xfId="0" applyFont="1" applyFill="1" applyBorder="1" applyAlignment="1" applyProtection="1">
      <alignment horizontal="centerContinuous"/>
      <protection hidden="1"/>
    </xf>
    <xf numFmtId="0" fontId="0" fillId="6" borderId="2" xfId="0" applyFont="1" applyFill="1" applyBorder="1" applyAlignment="1" applyProtection="1">
      <alignment/>
      <protection hidden="1"/>
    </xf>
    <xf numFmtId="0" fontId="0" fillId="6" borderId="4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3" fillId="0" borderId="0" xfId="20" applyNumberFormat="1" applyFont="1" applyProtection="1">
      <alignment/>
      <protection locked="0"/>
    </xf>
    <xf numFmtId="175" fontId="13" fillId="0" borderId="0" xfId="20" applyNumberFormat="1" applyFont="1" applyFill="1" applyBorder="1" applyProtection="1">
      <alignment/>
      <protection locked="0"/>
    </xf>
    <xf numFmtId="175" fontId="13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3" fillId="2" borderId="0" xfId="20" applyNumberFormat="1" applyFont="1" applyFill="1" applyProtection="1">
      <alignment/>
      <protection/>
    </xf>
    <xf numFmtId="175" fontId="13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84" fontId="0" fillId="0" borderId="9" xfId="0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97" fontId="0" fillId="0" borderId="0" xfId="0" applyNumberFormat="1" applyAlignment="1" applyProtection="1">
      <alignment/>
      <protection locked="0"/>
    </xf>
    <xf numFmtId="198" fontId="0" fillId="0" borderId="0" xfId="0" applyNumberFormat="1" applyAlignment="1">
      <alignment/>
    </xf>
    <xf numFmtId="184" fontId="0" fillId="0" borderId="0" xfId="0" applyNumberForma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198" fontId="1" fillId="0" borderId="0" xfId="0" applyNumberFormat="1" applyFont="1" applyAlignment="1">
      <alignment/>
    </xf>
    <xf numFmtId="175" fontId="0" fillId="0" borderId="0" xfId="0" applyNumberFormat="1" applyFont="1" applyFill="1" applyBorder="1" applyAlignment="1" applyProtection="1">
      <alignment/>
      <protection locked="0"/>
    </xf>
    <xf numFmtId="0" fontId="7" fillId="6" borderId="3" xfId="18" applyFont="1" applyFill="1" applyBorder="1" applyAlignment="1" applyProtection="1">
      <alignment horizontal="left"/>
      <protection hidden="1"/>
    </xf>
    <xf numFmtId="0" fontId="12" fillId="6" borderId="3" xfId="18" applyFont="1" applyFill="1" applyBorder="1" applyAlignment="1" applyProtection="1">
      <alignment horizontal="left"/>
      <protection hidden="1"/>
    </xf>
    <xf numFmtId="0" fontId="12" fillId="6" borderId="4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2" xfId="0" applyFill="1" applyBorder="1" applyAlignment="1" applyProtection="1">
      <alignment horizontal="left" vertical="top" wrapText="1"/>
      <protection hidden="1"/>
    </xf>
    <xf numFmtId="185" fontId="0" fillId="0" borderId="14" xfId="0" applyNumberFormat="1" applyFont="1" applyFill="1" applyBorder="1" applyAlignment="1" applyProtection="1">
      <alignment horizontal="left"/>
      <protection locked="0"/>
    </xf>
    <xf numFmtId="185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49" fontId="0" fillId="0" borderId="5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2" xfId="0" applyNumberFormat="1" applyFill="1" applyBorder="1" applyAlignment="1" applyProtection="1" quotePrefix="1">
      <alignment horizontal="left"/>
      <protection locked="0"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 quotePrefix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G16" sqref="G16:H16"/>
    </sheetView>
  </sheetViews>
  <sheetFormatPr defaultColWidth="11.421875" defaultRowHeight="12.75"/>
  <cols>
    <col min="1" max="1" width="17.28125" style="39" customWidth="1"/>
    <col min="2" max="4" width="11.8515625" style="39" customWidth="1"/>
    <col min="5" max="5" width="12.421875" style="39" customWidth="1"/>
    <col min="6" max="8" width="11.8515625" style="39" customWidth="1"/>
    <col min="9" max="16384" width="11.421875" style="39" customWidth="1"/>
  </cols>
  <sheetData>
    <row r="1" spans="1:8" ht="15">
      <c r="A1" s="41" t="s">
        <v>88</v>
      </c>
      <c r="B1" s="42"/>
      <c r="C1" s="42"/>
      <c r="D1" s="42"/>
      <c r="E1" s="42"/>
      <c r="F1" s="42"/>
      <c r="G1" s="42"/>
      <c r="H1" s="48"/>
    </row>
    <row r="2" spans="1:8" ht="12.75">
      <c r="A2" s="42" t="s">
        <v>94</v>
      </c>
      <c r="B2" s="42"/>
      <c r="C2" s="42"/>
      <c r="D2" s="42"/>
      <c r="E2" s="42"/>
      <c r="F2" s="42"/>
      <c r="G2" s="42"/>
      <c r="H2" s="48"/>
    </row>
    <row r="3" spans="1:8" ht="12.75">
      <c r="A3" s="103" t="s">
        <v>96</v>
      </c>
      <c r="B3" s="103"/>
      <c r="C3" s="42"/>
      <c r="D3" s="42"/>
      <c r="E3" s="42"/>
      <c r="F3" s="42"/>
      <c r="G3" s="42"/>
      <c r="H3" s="48"/>
    </row>
    <row r="4" spans="1:8" ht="12.75">
      <c r="A4" s="43" t="s">
        <v>97</v>
      </c>
      <c r="B4" s="44" t="s">
        <v>95</v>
      </c>
      <c r="C4" s="44"/>
      <c r="D4" s="45"/>
      <c r="E4" s="44" t="s">
        <v>104</v>
      </c>
      <c r="F4" s="44" t="s">
        <v>103</v>
      </c>
      <c r="G4" s="44"/>
      <c r="H4" s="45"/>
    </row>
    <row r="5" spans="1:8" ht="12.75">
      <c r="A5" s="46" t="s">
        <v>98</v>
      </c>
      <c r="B5" s="47" t="s">
        <v>99</v>
      </c>
      <c r="C5" s="47"/>
      <c r="D5" s="48"/>
      <c r="E5" s="47" t="s">
        <v>98</v>
      </c>
      <c r="F5" s="47" t="s">
        <v>105</v>
      </c>
      <c r="G5" s="47"/>
      <c r="H5" s="48"/>
    </row>
    <row r="6" spans="1:8" ht="12.75">
      <c r="A6" s="46" t="s">
        <v>93</v>
      </c>
      <c r="B6" s="70" t="s">
        <v>100</v>
      </c>
      <c r="C6" s="47"/>
      <c r="D6" s="48"/>
      <c r="E6" s="47" t="s">
        <v>93</v>
      </c>
      <c r="F6" s="70" t="s">
        <v>106</v>
      </c>
      <c r="G6" s="49"/>
      <c r="H6" s="48"/>
    </row>
    <row r="7" spans="1:8" ht="12.75">
      <c r="A7" s="46" t="s">
        <v>92</v>
      </c>
      <c r="B7" s="70" t="s">
        <v>101</v>
      </c>
      <c r="C7" s="47"/>
      <c r="D7" s="48"/>
      <c r="E7" s="47" t="s">
        <v>92</v>
      </c>
      <c r="F7" s="70" t="s">
        <v>107</v>
      </c>
      <c r="G7" s="49"/>
      <c r="H7" s="48"/>
    </row>
    <row r="8" spans="1:8" ht="12.75">
      <c r="A8" s="50" t="s">
        <v>91</v>
      </c>
      <c r="B8" s="104" t="s">
        <v>102</v>
      </c>
      <c r="C8" s="104"/>
      <c r="D8" s="105"/>
      <c r="E8" s="51" t="s">
        <v>91</v>
      </c>
      <c r="F8" s="104" t="s">
        <v>108</v>
      </c>
      <c r="G8" s="104"/>
      <c r="H8" s="105"/>
    </row>
    <row r="9" spans="1:8" ht="12.75">
      <c r="A9" s="43"/>
      <c r="B9" s="44"/>
      <c r="C9" s="44"/>
      <c r="D9" s="44"/>
      <c r="E9" s="44"/>
      <c r="F9" s="44"/>
      <c r="G9" s="44"/>
      <c r="H9" s="45"/>
    </row>
    <row r="10" spans="1:8" ht="12.75">
      <c r="A10" s="52" t="s">
        <v>89</v>
      </c>
      <c r="B10" s="47"/>
      <c r="C10" s="47"/>
      <c r="D10" s="47"/>
      <c r="E10" s="47"/>
      <c r="F10" s="47"/>
      <c r="G10" s="47"/>
      <c r="H10" s="48"/>
    </row>
    <row r="11" spans="1:8" ht="18">
      <c r="A11" s="52" t="e">
        <f>"A I 1 - vj "&amp;Quartal&amp;"/"&amp;TEXT(Jahr,"00")</f>
        <v>#REF!</v>
      </c>
      <c r="B11" s="47"/>
      <c r="C11" s="53"/>
      <c r="D11" s="53"/>
      <c r="E11" s="53"/>
      <c r="F11" s="53"/>
      <c r="G11" s="53"/>
      <c r="H11" s="67"/>
    </row>
    <row r="12" spans="1:8" ht="18">
      <c r="A12" s="56" t="s">
        <v>87</v>
      </c>
      <c r="B12" s="47"/>
      <c r="C12" s="53"/>
      <c r="D12" s="53"/>
      <c r="E12" s="53"/>
      <c r="F12" s="53"/>
      <c r="G12" s="53"/>
      <c r="H12" s="67"/>
    </row>
    <row r="13" spans="1:8" ht="15">
      <c r="A13" s="56" t="e">
        <f>"im "&amp;Quartal&amp;". Vierteljahr "&amp;Jahr+2000</f>
        <v>#REF!</v>
      </c>
      <c r="B13" s="54"/>
      <c r="C13" s="54"/>
      <c r="D13" s="54"/>
      <c r="E13" s="54"/>
      <c r="F13" s="54"/>
      <c r="G13" s="54"/>
      <c r="H13" s="68"/>
    </row>
    <row r="14" spans="1:8" ht="12.75">
      <c r="A14" s="46"/>
      <c r="B14" s="54"/>
      <c r="C14" s="54"/>
      <c r="D14" s="54"/>
      <c r="E14" s="54"/>
      <c r="F14" s="54"/>
      <c r="G14" s="54"/>
      <c r="H14" s="68"/>
    </row>
    <row r="15" spans="1:8" ht="12.75">
      <c r="A15" s="46" t="s">
        <v>90</v>
      </c>
      <c r="B15" s="54"/>
      <c r="C15" s="42"/>
      <c r="D15" s="42"/>
      <c r="E15" s="42"/>
      <c r="F15" s="42"/>
      <c r="G15" s="54" t="s">
        <v>129</v>
      </c>
      <c r="H15" s="48"/>
    </row>
    <row r="16" spans="1:8" ht="12.75">
      <c r="A16" s="43" t="s">
        <v>93</v>
      </c>
      <c r="B16" s="110" t="s">
        <v>109</v>
      </c>
      <c r="C16" s="111"/>
      <c r="D16" s="111"/>
      <c r="E16" s="112"/>
      <c r="F16" s="42"/>
      <c r="G16" s="108">
        <v>40500</v>
      </c>
      <c r="H16" s="109"/>
    </row>
    <row r="17" spans="1:8" ht="12.75">
      <c r="A17" s="46" t="s">
        <v>92</v>
      </c>
      <c r="B17" s="113" t="s">
        <v>110</v>
      </c>
      <c r="C17" s="114"/>
      <c r="D17" s="114"/>
      <c r="E17" s="115"/>
      <c r="F17" s="47"/>
      <c r="G17" s="54"/>
      <c r="H17" s="48"/>
    </row>
    <row r="18" spans="1:8" ht="12.75">
      <c r="A18" s="50" t="s">
        <v>91</v>
      </c>
      <c r="B18" s="116" t="s">
        <v>111</v>
      </c>
      <c r="C18" s="117"/>
      <c r="D18" s="117"/>
      <c r="E18" s="118"/>
      <c r="F18" s="54"/>
      <c r="G18" s="54"/>
      <c r="H18" s="68"/>
    </row>
    <row r="19" spans="1:8" ht="12.75">
      <c r="A19" s="46"/>
      <c r="B19" s="47"/>
      <c r="C19" s="54"/>
      <c r="D19" s="54"/>
      <c r="E19" s="54"/>
      <c r="F19" s="54"/>
      <c r="G19" s="54"/>
      <c r="H19" s="68"/>
    </row>
    <row r="20" spans="1:8" ht="38.25" customHeight="1">
      <c r="A20" s="106" t="s">
        <v>126</v>
      </c>
      <c r="B20" s="106"/>
      <c r="C20" s="106"/>
      <c r="D20" s="106"/>
      <c r="E20" s="106"/>
      <c r="F20" s="106"/>
      <c r="G20" s="106"/>
      <c r="H20" s="107"/>
    </row>
    <row r="21" spans="1:8" ht="12.75">
      <c r="A21" s="51"/>
      <c r="B21" s="51"/>
      <c r="C21" s="55"/>
      <c r="D21" s="55"/>
      <c r="E21" s="55"/>
      <c r="F21" s="55"/>
      <c r="G21" s="55"/>
      <c r="H21" s="69"/>
    </row>
    <row r="22" spans="2:8" ht="12.75">
      <c r="B22" s="40"/>
      <c r="C22" s="40"/>
      <c r="D22" s="40"/>
      <c r="E22" s="40"/>
      <c r="F22" s="40"/>
      <c r="G22" s="40"/>
      <c r="H22" s="40"/>
    </row>
    <row r="23" spans="2:8" ht="12.75">
      <c r="B23" s="40"/>
      <c r="C23" s="40"/>
      <c r="D23" s="40"/>
      <c r="E23" s="40"/>
      <c r="F23" s="40"/>
      <c r="G23" s="40"/>
      <c r="H23" s="40"/>
    </row>
  </sheetData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K35" sqref="K35"/>
    </sheetView>
  </sheetViews>
  <sheetFormatPr defaultColWidth="11.421875" defaultRowHeight="12.75"/>
  <cols>
    <col min="1" max="1" width="26.140625" style="39" customWidth="1"/>
    <col min="2" max="16384" width="11.421875" style="39" customWidth="1"/>
  </cols>
  <sheetData>
    <row r="1" spans="1:9" ht="18">
      <c r="A1" s="1" t="s">
        <v>142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>
      <c r="A3" s="38" t="s">
        <v>125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8" t="s">
        <v>143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144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60"/>
      <c r="B8" s="62"/>
      <c r="C8" s="62"/>
      <c r="D8" s="62"/>
      <c r="E8" s="3" t="s">
        <v>145</v>
      </c>
      <c r="F8" s="3"/>
      <c r="G8" s="3"/>
      <c r="H8" s="3"/>
      <c r="I8" s="3"/>
    </row>
    <row r="9" spans="1:9" ht="25.5">
      <c r="A9" s="36"/>
      <c r="B9" s="63" t="s">
        <v>146</v>
      </c>
      <c r="C9" s="63" t="s">
        <v>147</v>
      </c>
      <c r="D9" s="63" t="s">
        <v>148</v>
      </c>
      <c r="E9" s="58" t="s">
        <v>3</v>
      </c>
      <c r="F9" s="58" t="s">
        <v>4</v>
      </c>
      <c r="G9" s="61" t="s">
        <v>5</v>
      </c>
      <c r="H9" s="61" t="s">
        <v>112</v>
      </c>
      <c r="I9" s="59" t="s">
        <v>113</v>
      </c>
    </row>
    <row r="10" spans="1:9" ht="12.75">
      <c r="A10" s="4" t="s">
        <v>6</v>
      </c>
      <c r="B10" s="80">
        <v>1777033</v>
      </c>
      <c r="C10" s="80">
        <v>1777825</v>
      </c>
      <c r="D10" s="80">
        <v>1778336</v>
      </c>
      <c r="E10" s="80">
        <v>1777033</v>
      </c>
      <c r="F10" s="80">
        <v>868062</v>
      </c>
      <c r="G10" s="80">
        <v>908971</v>
      </c>
      <c r="H10" s="80">
        <v>1537672</v>
      </c>
      <c r="I10" s="80">
        <v>239361</v>
      </c>
    </row>
    <row r="11" spans="1:9" ht="12.75">
      <c r="A11" s="4" t="s">
        <v>7</v>
      </c>
      <c r="B11" s="95">
        <v>1344</v>
      </c>
      <c r="C11" s="80">
        <v>1283</v>
      </c>
      <c r="D11" s="80">
        <v>1534</v>
      </c>
      <c r="E11" s="35">
        <v>4161</v>
      </c>
      <c r="F11" s="35">
        <v>2176</v>
      </c>
      <c r="G11" s="35">
        <v>1985</v>
      </c>
      <c r="H11" s="80">
        <v>3802</v>
      </c>
      <c r="I11" s="80">
        <v>359</v>
      </c>
    </row>
    <row r="12" spans="1:9" ht="12.75">
      <c r="A12" s="4" t="s">
        <v>8</v>
      </c>
      <c r="B12" s="80">
        <v>1325</v>
      </c>
      <c r="C12" s="80">
        <v>1340</v>
      </c>
      <c r="D12" s="80">
        <v>1393</v>
      </c>
      <c r="E12" s="83">
        <v>4058</v>
      </c>
      <c r="F12" s="35">
        <v>1952</v>
      </c>
      <c r="G12" s="35">
        <v>2106</v>
      </c>
      <c r="H12" s="80">
        <v>3892</v>
      </c>
      <c r="I12" s="80">
        <v>166</v>
      </c>
    </row>
    <row r="13" spans="1:9" ht="12.75">
      <c r="A13" s="4" t="s">
        <v>9</v>
      </c>
      <c r="B13" s="91">
        <v>19</v>
      </c>
      <c r="C13" s="91">
        <v>-57</v>
      </c>
      <c r="D13" s="91">
        <v>141</v>
      </c>
      <c r="E13" s="91">
        <v>103</v>
      </c>
      <c r="F13" s="91">
        <v>224</v>
      </c>
      <c r="G13" s="91">
        <v>-121</v>
      </c>
      <c r="H13" s="91">
        <v>-90</v>
      </c>
      <c r="I13" s="91">
        <v>193</v>
      </c>
    </row>
    <row r="14" spans="1:9" ht="12.75">
      <c r="A14" s="4" t="s">
        <v>10</v>
      </c>
      <c r="B14" s="80">
        <v>6786</v>
      </c>
      <c r="C14" s="80">
        <v>5871</v>
      </c>
      <c r="D14" s="80">
        <v>6909</v>
      </c>
      <c r="E14" s="80">
        <v>19566</v>
      </c>
      <c r="F14" s="80">
        <v>10826</v>
      </c>
      <c r="G14" s="81">
        <v>8740</v>
      </c>
      <c r="H14" s="81">
        <v>12510</v>
      </c>
      <c r="I14" s="81">
        <v>7056</v>
      </c>
    </row>
    <row r="15" spans="1:9" ht="12.75">
      <c r="A15" s="4" t="s">
        <v>11</v>
      </c>
      <c r="B15" s="80">
        <v>6014</v>
      </c>
      <c r="C15" s="80">
        <v>5307</v>
      </c>
      <c r="D15" s="80">
        <v>6256</v>
      </c>
      <c r="E15" s="81">
        <v>17577</v>
      </c>
      <c r="F15" s="81">
        <v>9727</v>
      </c>
      <c r="G15" s="81">
        <v>7850</v>
      </c>
      <c r="H15" s="81">
        <v>11465</v>
      </c>
      <c r="I15" s="81">
        <v>6112</v>
      </c>
    </row>
    <row r="16" spans="1:9" ht="12.75">
      <c r="A16" s="4" t="s">
        <v>9</v>
      </c>
      <c r="B16" s="91">
        <v>772</v>
      </c>
      <c r="C16" s="91">
        <v>564</v>
      </c>
      <c r="D16" s="91">
        <v>653</v>
      </c>
      <c r="E16" s="91">
        <v>1989</v>
      </c>
      <c r="F16" s="91">
        <v>1099</v>
      </c>
      <c r="G16" s="91">
        <v>890</v>
      </c>
      <c r="H16" s="91">
        <v>1045</v>
      </c>
      <c r="I16" s="91">
        <v>944</v>
      </c>
    </row>
    <row r="17" spans="1:9" ht="12.75">
      <c r="A17" s="4" t="s">
        <v>128</v>
      </c>
      <c r="B17" s="80">
        <v>1</v>
      </c>
      <c r="C17" s="80">
        <v>4</v>
      </c>
      <c r="D17" s="80">
        <v>10</v>
      </c>
      <c r="E17" s="35">
        <v>15</v>
      </c>
      <c r="F17" s="82">
        <v>7</v>
      </c>
      <c r="G17" s="35">
        <v>8</v>
      </c>
      <c r="H17" s="35">
        <v>1374</v>
      </c>
      <c r="I17" s="35">
        <v>-1359</v>
      </c>
    </row>
    <row r="18" spans="1:9" ht="12.75">
      <c r="A18" s="4" t="s">
        <v>12</v>
      </c>
      <c r="B18" s="91">
        <v>792</v>
      </c>
      <c r="C18" s="91">
        <v>511</v>
      </c>
      <c r="D18" s="91">
        <v>804</v>
      </c>
      <c r="E18" s="91">
        <v>2107</v>
      </c>
      <c r="F18" s="91">
        <v>1330</v>
      </c>
      <c r="G18" s="91">
        <v>777</v>
      </c>
      <c r="H18" s="92">
        <v>2329</v>
      </c>
      <c r="I18" s="92">
        <v>-222</v>
      </c>
    </row>
    <row r="19" spans="1:9" ht="12.75">
      <c r="A19" s="4" t="s">
        <v>13</v>
      </c>
      <c r="B19" s="91">
        <v>1777825</v>
      </c>
      <c r="C19" s="91">
        <v>1778336</v>
      </c>
      <c r="D19" s="91">
        <v>1779140</v>
      </c>
      <c r="E19" s="91">
        <v>1779140</v>
      </c>
      <c r="F19" s="91">
        <v>869392</v>
      </c>
      <c r="G19" s="91">
        <v>909748</v>
      </c>
      <c r="H19" s="91">
        <v>1540001</v>
      </c>
      <c r="I19" s="91">
        <v>239139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57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57" t="s">
        <v>127</v>
      </c>
      <c r="B22" s="25"/>
      <c r="C22" s="25"/>
      <c r="D22" s="25"/>
      <c r="E22" s="25"/>
      <c r="F22" s="25"/>
      <c r="G22" s="25"/>
      <c r="H22" s="25"/>
      <c r="I22" s="25"/>
    </row>
  </sheetData>
  <sheetProtection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:IV16384"/>
    </sheetView>
  </sheetViews>
  <sheetFormatPr defaultColWidth="11.421875" defaultRowHeight="12.75"/>
  <cols>
    <col min="1" max="1" width="22.57421875" style="39" customWidth="1"/>
    <col min="2" max="5" width="14.421875" style="39" customWidth="1"/>
    <col min="6" max="6" width="12.140625" style="39" customWidth="1"/>
    <col min="7" max="16384" width="11.421875" style="39" customWidth="1"/>
  </cols>
  <sheetData>
    <row r="1" spans="1:6" ht="18">
      <c r="A1" s="6" t="s">
        <v>142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">
        <v>149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71" t="s">
        <v>122</v>
      </c>
      <c r="B6" s="16" t="s">
        <v>16</v>
      </c>
      <c r="C6" s="16" t="s">
        <v>17</v>
      </c>
      <c r="D6" s="16" t="s">
        <v>18</v>
      </c>
      <c r="E6" s="13" t="s">
        <v>150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114</v>
      </c>
      <c r="B8" s="85">
        <v>289758</v>
      </c>
      <c r="C8" s="98">
        <v>152887</v>
      </c>
      <c r="D8" s="98">
        <v>136871</v>
      </c>
      <c r="E8" s="93">
        <v>-1444</v>
      </c>
      <c r="F8" s="87">
        <v>-0.4958757151393191</v>
      </c>
    </row>
    <row r="9" spans="1:6" ht="12.75">
      <c r="A9" s="12" t="s">
        <v>115</v>
      </c>
      <c r="B9" s="85">
        <v>258598</v>
      </c>
      <c r="C9" s="98">
        <v>126129</v>
      </c>
      <c r="D9" s="98">
        <v>132469</v>
      </c>
      <c r="E9" s="93">
        <v>335</v>
      </c>
      <c r="F9" s="87">
        <v>0.1297127346929293</v>
      </c>
    </row>
    <row r="10" spans="1:6" ht="12.75">
      <c r="A10" s="12" t="s">
        <v>116</v>
      </c>
      <c r="B10" s="85">
        <v>254380</v>
      </c>
      <c r="C10" s="98">
        <v>120670</v>
      </c>
      <c r="D10" s="98">
        <v>133710</v>
      </c>
      <c r="E10" s="93">
        <v>1042</v>
      </c>
      <c r="F10" s="87">
        <v>0.4113082127434495</v>
      </c>
    </row>
    <row r="11" spans="1:6" ht="12.75">
      <c r="A11" s="12" t="s">
        <v>117</v>
      </c>
      <c r="B11" s="85">
        <v>290434</v>
      </c>
      <c r="C11" s="98">
        <v>137936</v>
      </c>
      <c r="D11" s="98">
        <v>152498</v>
      </c>
      <c r="E11" s="93">
        <v>899</v>
      </c>
      <c r="F11" s="87">
        <v>0.31049786726993284</v>
      </c>
    </row>
    <row r="12" spans="1:6" ht="12.75">
      <c r="A12" s="12" t="s">
        <v>118</v>
      </c>
      <c r="B12" s="85">
        <v>413175</v>
      </c>
      <c r="C12" s="98">
        <v>197776</v>
      </c>
      <c r="D12" s="98">
        <v>215399</v>
      </c>
      <c r="E12" s="93">
        <v>1121</v>
      </c>
      <c r="F12" s="87">
        <v>0.27205172137632444</v>
      </c>
    </row>
    <row r="13" spans="1:6" ht="12.75">
      <c r="A13" s="12" t="s">
        <v>119</v>
      </c>
      <c r="B13" s="85">
        <v>120789</v>
      </c>
      <c r="C13" s="98">
        <v>58764</v>
      </c>
      <c r="D13" s="98">
        <v>62025</v>
      </c>
      <c r="E13" s="93">
        <v>687</v>
      </c>
      <c r="F13" s="87">
        <v>0.5720137882799621</v>
      </c>
    </row>
    <row r="14" spans="1:6" ht="12.75">
      <c r="A14" s="12" t="s">
        <v>120</v>
      </c>
      <c r="B14" s="85">
        <v>152006</v>
      </c>
      <c r="C14" s="98">
        <v>75230</v>
      </c>
      <c r="D14" s="98">
        <v>76776</v>
      </c>
      <c r="E14" s="93">
        <v>-1620</v>
      </c>
      <c r="F14" s="87">
        <v>-1.0545090023824093</v>
      </c>
    </row>
    <row r="15" spans="1:6" ht="12.75">
      <c r="A15" s="17" t="s">
        <v>121</v>
      </c>
      <c r="B15" s="86">
        <v>1779140</v>
      </c>
      <c r="C15" s="98">
        <v>869392</v>
      </c>
      <c r="D15" s="98">
        <v>909748</v>
      </c>
      <c r="E15" s="94">
        <v>1020</v>
      </c>
      <c r="F15" s="88">
        <v>0.05736395743819315</v>
      </c>
    </row>
    <row r="16" spans="1:6" ht="12.75">
      <c r="A16" s="6"/>
      <c r="B16" s="6"/>
      <c r="C16" s="6"/>
      <c r="D16" s="6"/>
      <c r="E16" s="6"/>
      <c r="F16" s="6"/>
    </row>
  </sheetData>
  <sheetProtection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3">
      <selection activeCell="A3" sqref="A3"/>
    </sheetView>
  </sheetViews>
  <sheetFormatPr defaultColWidth="11.421875" defaultRowHeight="12.75"/>
  <cols>
    <col min="1" max="1" width="22.57421875" style="39" bestFit="1" customWidth="1"/>
    <col min="2" max="16384" width="11.421875" style="39" customWidth="1"/>
  </cols>
  <sheetData>
    <row r="1" spans="1:9" ht="18">
      <c r="A1" s="1" t="e">
        <f>'AI1vj'!A11</f>
        <v>#REF!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 customHeight="1">
      <c r="A3" s="38" t="s">
        <v>124</v>
      </c>
      <c r="B3" s="38"/>
      <c r="C3" s="38"/>
      <c r="D3" s="38"/>
      <c r="E3" s="38"/>
      <c r="F3" s="38"/>
      <c r="G3" s="38"/>
      <c r="H3" s="38"/>
      <c r="I3" s="38"/>
    </row>
    <row r="4" spans="1:9" ht="18">
      <c r="A4" s="65" t="e">
        <f>'AI1vj'!A13</f>
        <v>#REF!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e">
        <f>"3. Bevölkerungsentwicklung in Schleswig-Holstein "&amp;A4</f>
        <v>#REF!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60"/>
      <c r="B8" s="62"/>
      <c r="C8" s="62"/>
      <c r="D8" s="62"/>
      <c r="E8" s="3" t="e">
        <f>B9&amp;" bis "&amp;D9</f>
        <v>#REF!</v>
      </c>
      <c r="F8" s="3"/>
      <c r="G8" s="3"/>
      <c r="H8" s="3"/>
      <c r="I8" s="3"/>
    </row>
    <row r="9" spans="1:9" ht="25.5">
      <c r="A9" s="36"/>
      <c r="B9" s="63" t="e">
        <f>IF(Quartal=1,"Januar",IF(Quartal=2,"April",IF(Quartal=3,"Juli",IF(Quartal=4,"Oktober",""))))</f>
        <v>#REF!</v>
      </c>
      <c r="C9" s="63" t="e">
        <f>IF(Quartal=1,"Februar",IF(Quartal=2,"Mai",IF(Quartal=3,"August",IF(Quartal=4,"November",""))))</f>
        <v>#REF!</v>
      </c>
      <c r="D9" s="63" t="e">
        <f>IF(Quartal=1,"März",IF(Quartal=2,"Juni",IF(Quartal=3,"September",IF(Quartal=4,"Dezember",""))))</f>
        <v>#REF!</v>
      </c>
      <c r="E9" s="58" t="s">
        <v>3</v>
      </c>
      <c r="F9" s="58" t="s">
        <v>4</v>
      </c>
      <c r="G9" s="61" t="s">
        <v>5</v>
      </c>
      <c r="H9" s="61" t="s">
        <v>112</v>
      </c>
      <c r="I9" s="59" t="s">
        <v>113</v>
      </c>
    </row>
    <row r="10" spans="1:9" ht="12.75">
      <c r="A10" s="4" t="s">
        <v>6</v>
      </c>
      <c r="B10" s="35">
        <v>2830417</v>
      </c>
      <c r="C10" s="35">
        <v>2830620</v>
      </c>
      <c r="D10" s="35">
        <v>2830914</v>
      </c>
      <c r="E10" s="35">
        <v>2830417</v>
      </c>
      <c r="F10" s="35">
        <v>1386409</v>
      </c>
      <c r="G10" s="35">
        <v>1444008</v>
      </c>
      <c r="H10" s="35">
        <v>2686657</v>
      </c>
      <c r="I10" s="35">
        <v>143760</v>
      </c>
    </row>
    <row r="11" spans="1:9" ht="12.75">
      <c r="A11" s="4" t="s">
        <v>7</v>
      </c>
      <c r="B11" s="35">
        <v>1764</v>
      </c>
      <c r="C11" s="35">
        <v>1783</v>
      </c>
      <c r="D11" s="35">
        <v>1850</v>
      </c>
      <c r="E11" s="35">
        <v>5397</v>
      </c>
      <c r="F11" s="35">
        <v>2731</v>
      </c>
      <c r="G11" s="35">
        <v>2666</v>
      </c>
      <c r="H11" s="35">
        <v>5272</v>
      </c>
      <c r="I11" s="35">
        <v>125</v>
      </c>
    </row>
    <row r="12" spans="1:9" ht="12.75">
      <c r="A12" s="4" t="s">
        <v>8</v>
      </c>
      <c r="B12" s="35">
        <v>2560</v>
      </c>
      <c r="C12" s="35">
        <v>2486</v>
      </c>
      <c r="D12" s="35">
        <v>2471</v>
      </c>
      <c r="E12" s="35">
        <v>7517</v>
      </c>
      <c r="F12" s="35">
        <v>3629</v>
      </c>
      <c r="G12" s="35">
        <v>3888</v>
      </c>
      <c r="H12" s="35">
        <v>7409</v>
      </c>
      <c r="I12" s="35">
        <v>108</v>
      </c>
    </row>
    <row r="13" spans="1:9" ht="12.75">
      <c r="A13" s="4" t="s">
        <v>9</v>
      </c>
      <c r="B13" s="84">
        <f>B11-B12</f>
        <v>-796</v>
      </c>
      <c r="C13" s="84">
        <f aca="true" t="shared" si="0" ref="C13:I13">C11-C12</f>
        <v>-703</v>
      </c>
      <c r="D13" s="84">
        <f t="shared" si="0"/>
        <v>-621</v>
      </c>
      <c r="E13" s="84">
        <f t="shared" si="0"/>
        <v>-2120</v>
      </c>
      <c r="F13" s="84">
        <f>F11-F12</f>
        <v>-898</v>
      </c>
      <c r="G13" s="84">
        <f>G11-G12</f>
        <v>-1222</v>
      </c>
      <c r="H13" s="84">
        <f t="shared" si="0"/>
        <v>-2137</v>
      </c>
      <c r="I13" s="84">
        <f t="shared" si="0"/>
        <v>17</v>
      </c>
    </row>
    <row r="14" spans="1:9" ht="12.75">
      <c r="A14" s="4" t="s">
        <v>10</v>
      </c>
      <c r="B14" s="83">
        <v>5874</v>
      </c>
      <c r="C14" s="83">
        <v>5246</v>
      </c>
      <c r="D14" s="83">
        <v>5734</v>
      </c>
      <c r="E14" s="80">
        <v>16854</v>
      </c>
      <c r="F14" s="83">
        <v>8784</v>
      </c>
      <c r="G14" s="83">
        <v>8070</v>
      </c>
      <c r="H14" s="102">
        <v>12753</v>
      </c>
      <c r="I14" s="102">
        <v>4101</v>
      </c>
    </row>
    <row r="15" spans="1:9" ht="12.75">
      <c r="A15" s="4" t="s">
        <v>11</v>
      </c>
      <c r="B15" s="83">
        <v>4885</v>
      </c>
      <c r="C15" s="83">
        <v>4249</v>
      </c>
      <c r="D15" s="83">
        <v>4660</v>
      </c>
      <c r="E15" s="80">
        <v>13794</v>
      </c>
      <c r="F15" s="83">
        <v>7225</v>
      </c>
      <c r="G15" s="83">
        <v>6569</v>
      </c>
      <c r="H15" s="102">
        <v>11029</v>
      </c>
      <c r="I15" s="102">
        <v>2765</v>
      </c>
    </row>
    <row r="16" spans="1:9" ht="12.75">
      <c r="A16" s="4" t="s">
        <v>9</v>
      </c>
      <c r="B16" s="84">
        <f aca="true" t="shared" si="1" ref="B16:I16">B14-B15</f>
        <v>989</v>
      </c>
      <c r="C16" s="84">
        <f t="shared" si="1"/>
        <v>997</v>
      </c>
      <c r="D16" s="84">
        <f t="shared" si="1"/>
        <v>1074</v>
      </c>
      <c r="E16" s="84">
        <f t="shared" si="1"/>
        <v>3060</v>
      </c>
      <c r="F16" s="84">
        <f t="shared" si="1"/>
        <v>1559</v>
      </c>
      <c r="G16" s="84">
        <f t="shared" si="1"/>
        <v>1501</v>
      </c>
      <c r="H16" s="84">
        <f t="shared" si="1"/>
        <v>1724</v>
      </c>
      <c r="I16" s="84">
        <f t="shared" si="1"/>
        <v>1336</v>
      </c>
    </row>
    <row r="17" spans="1:9" ht="12.75">
      <c r="A17" s="4" t="s">
        <v>128</v>
      </c>
      <c r="B17" s="35">
        <v>10</v>
      </c>
      <c r="C17" s="82">
        <v>0</v>
      </c>
      <c r="D17" s="82">
        <v>-3</v>
      </c>
      <c r="E17" s="35">
        <v>7</v>
      </c>
      <c r="F17" s="82">
        <v>8</v>
      </c>
      <c r="G17" s="35">
        <v>-1</v>
      </c>
      <c r="H17" s="35">
        <v>875</v>
      </c>
      <c r="I17" s="35">
        <v>-868</v>
      </c>
    </row>
    <row r="18" spans="1:10" ht="12.75">
      <c r="A18" s="4" t="s">
        <v>12</v>
      </c>
      <c r="B18" s="84">
        <f>B13+B16+B17</f>
        <v>203</v>
      </c>
      <c r="C18" s="84">
        <f aca="true" t="shared" si="2" ref="C18:I18">C13+C16+C17</f>
        <v>294</v>
      </c>
      <c r="D18" s="84">
        <f t="shared" si="2"/>
        <v>450</v>
      </c>
      <c r="E18" s="84">
        <f t="shared" si="2"/>
        <v>947</v>
      </c>
      <c r="F18" s="84">
        <f t="shared" si="2"/>
        <v>669</v>
      </c>
      <c r="G18" s="84">
        <f t="shared" si="2"/>
        <v>278</v>
      </c>
      <c r="H18" s="84">
        <f t="shared" si="2"/>
        <v>462</v>
      </c>
      <c r="I18" s="84">
        <f t="shared" si="2"/>
        <v>485</v>
      </c>
      <c r="J18" s="66"/>
    </row>
    <row r="19" spans="1:9" ht="12.75">
      <c r="A19" s="4" t="s">
        <v>13</v>
      </c>
      <c r="B19" s="84">
        <f>B10+B18</f>
        <v>2830620</v>
      </c>
      <c r="C19" s="84">
        <f aca="true" t="shared" si="3" ref="C19:I19">C10+C18</f>
        <v>2830914</v>
      </c>
      <c r="D19" s="84">
        <f t="shared" si="3"/>
        <v>2831364</v>
      </c>
      <c r="E19" s="84">
        <f t="shared" si="3"/>
        <v>2831364</v>
      </c>
      <c r="F19" s="84">
        <f t="shared" si="3"/>
        <v>1387078</v>
      </c>
      <c r="G19" s="84">
        <f t="shared" si="3"/>
        <v>1444286</v>
      </c>
      <c r="H19" s="84">
        <f t="shared" si="3"/>
        <v>2687119</v>
      </c>
      <c r="I19" s="84">
        <f t="shared" si="3"/>
        <v>144245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57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57" t="s">
        <v>127</v>
      </c>
      <c r="B22" s="25"/>
      <c r="C22" s="25"/>
      <c r="D22" s="25"/>
      <c r="E22" s="25"/>
      <c r="F22" s="25"/>
      <c r="G22" s="25"/>
      <c r="H22" s="25"/>
      <c r="I22" s="25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:IV16384"/>
    </sheetView>
  </sheetViews>
  <sheetFormatPr defaultColWidth="11.421875" defaultRowHeight="12.75"/>
  <cols>
    <col min="1" max="1" width="28.57421875" style="39" customWidth="1"/>
    <col min="2" max="5" width="15.7109375" style="39" customWidth="1"/>
    <col min="6" max="6" width="11.8515625" style="39" customWidth="1"/>
    <col min="7" max="16384" width="11.421875" style="39" customWidth="1"/>
  </cols>
  <sheetData>
    <row r="1" spans="1:6" ht="18">
      <c r="A1" s="6" t="s">
        <v>142</v>
      </c>
      <c r="B1" s="90"/>
      <c r="C1" s="89"/>
      <c r="D1" s="89"/>
      <c r="E1" s="89"/>
      <c r="F1" s="89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">
        <v>151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">
        <v>152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85">
        <v>88409</v>
      </c>
      <c r="C8" s="98">
        <v>43622</v>
      </c>
      <c r="D8" s="98">
        <v>44787</v>
      </c>
      <c r="E8" s="93">
        <v>-23</v>
      </c>
      <c r="F8" s="87">
        <v>-0.02600868463904469</v>
      </c>
    </row>
    <row r="9" spans="1:6" ht="12.75">
      <c r="A9" s="12" t="s">
        <v>23</v>
      </c>
      <c r="B9" s="85">
        <v>238100</v>
      </c>
      <c r="C9" s="98">
        <v>116441</v>
      </c>
      <c r="D9" s="98">
        <v>121659</v>
      </c>
      <c r="E9" s="93">
        <v>782</v>
      </c>
      <c r="F9" s="87">
        <v>0.32951567095626966</v>
      </c>
    </row>
    <row r="10" spans="1:6" ht="12.75">
      <c r="A10" s="12" t="s">
        <v>24</v>
      </c>
      <c r="B10" s="85">
        <v>210092</v>
      </c>
      <c r="C10" s="98">
        <v>99992</v>
      </c>
      <c r="D10" s="98">
        <v>110100</v>
      </c>
      <c r="E10" s="93">
        <v>431</v>
      </c>
      <c r="F10" s="87">
        <v>0.20556994386175778</v>
      </c>
    </row>
    <row r="11" spans="1:6" ht="12.75">
      <c r="A11" s="12" t="s">
        <v>25</v>
      </c>
      <c r="B11" s="85">
        <v>76974</v>
      </c>
      <c r="C11" s="98">
        <v>37814</v>
      </c>
      <c r="D11" s="98">
        <v>39160</v>
      </c>
      <c r="E11" s="93">
        <v>-83</v>
      </c>
      <c r="F11" s="87">
        <v>-0.10771247258522912</v>
      </c>
    </row>
    <row r="12" spans="1:6" ht="12.75">
      <c r="A12" s="12" t="s">
        <v>26</v>
      </c>
      <c r="B12" s="85">
        <v>135125</v>
      </c>
      <c r="C12" s="98">
        <v>66417</v>
      </c>
      <c r="D12" s="98">
        <v>68708</v>
      </c>
      <c r="E12" s="93">
        <v>-281</v>
      </c>
      <c r="F12" s="87">
        <v>-0.207524038816596</v>
      </c>
    </row>
    <row r="13" spans="1:6" ht="12.75">
      <c r="A13" s="12" t="s">
        <v>27</v>
      </c>
      <c r="B13" s="85">
        <v>186408</v>
      </c>
      <c r="C13" s="98">
        <v>90944</v>
      </c>
      <c r="D13" s="98">
        <v>95464</v>
      </c>
      <c r="E13" s="93">
        <v>-283</v>
      </c>
      <c r="F13" s="87">
        <v>-0.15158738235908534</v>
      </c>
    </row>
    <row r="14" spans="1:6" ht="12.75">
      <c r="A14" s="12" t="s">
        <v>28</v>
      </c>
      <c r="B14" s="85">
        <v>165890</v>
      </c>
      <c r="C14" s="98">
        <v>81181</v>
      </c>
      <c r="D14" s="98">
        <v>84709</v>
      </c>
      <c r="E14" s="93">
        <v>-192</v>
      </c>
      <c r="F14" s="87">
        <v>-0.11560554424922628</v>
      </c>
    </row>
    <row r="15" spans="1:6" ht="12.75">
      <c r="A15" s="12" t="s">
        <v>29</v>
      </c>
      <c r="B15" s="85">
        <v>204483</v>
      </c>
      <c r="C15" s="98">
        <v>98917</v>
      </c>
      <c r="D15" s="98">
        <v>105566</v>
      </c>
      <c r="E15" s="93">
        <v>-328</v>
      </c>
      <c r="F15" s="87">
        <v>-0.16014764831967032</v>
      </c>
    </row>
    <row r="16" spans="1:6" ht="12.75">
      <c r="A16" s="12" t="s">
        <v>30</v>
      </c>
      <c r="B16" s="85">
        <v>302403</v>
      </c>
      <c r="C16" s="98">
        <v>148388</v>
      </c>
      <c r="D16" s="98">
        <v>154015</v>
      </c>
      <c r="E16" s="93">
        <v>970</v>
      </c>
      <c r="F16" s="87">
        <v>0.3217962200555347</v>
      </c>
    </row>
    <row r="17" spans="1:6" ht="12.75">
      <c r="A17" s="12" t="s">
        <v>31</v>
      </c>
      <c r="B17" s="85">
        <v>134501</v>
      </c>
      <c r="C17" s="98">
        <v>67544</v>
      </c>
      <c r="D17" s="98">
        <v>66957</v>
      </c>
      <c r="E17" s="93">
        <v>-24</v>
      </c>
      <c r="F17" s="87">
        <v>-0.017840550083627577</v>
      </c>
    </row>
    <row r="18" spans="1:6" ht="12.75">
      <c r="A18" s="12" t="s">
        <v>32</v>
      </c>
      <c r="B18" s="85">
        <v>270419</v>
      </c>
      <c r="C18" s="98">
        <v>133073</v>
      </c>
      <c r="D18" s="98">
        <v>137346</v>
      </c>
      <c r="E18" s="93">
        <v>-606</v>
      </c>
      <c r="F18" s="87">
        <v>-0.22359560926113828</v>
      </c>
    </row>
    <row r="19" spans="1:6" ht="12.75">
      <c r="A19" s="12" t="s">
        <v>33</v>
      </c>
      <c r="B19" s="85">
        <v>198240</v>
      </c>
      <c r="C19" s="98">
        <v>98488</v>
      </c>
      <c r="D19" s="98">
        <v>99752</v>
      </c>
      <c r="E19" s="93">
        <v>-358</v>
      </c>
      <c r="F19" s="87">
        <v>-0.1802636481736976</v>
      </c>
    </row>
    <row r="20" spans="1:6" ht="12.75">
      <c r="A20" s="12" t="s">
        <v>34</v>
      </c>
      <c r="B20" s="85">
        <v>258382</v>
      </c>
      <c r="C20" s="98">
        <v>126866</v>
      </c>
      <c r="D20" s="98">
        <v>131516</v>
      </c>
      <c r="E20" s="93">
        <v>516</v>
      </c>
      <c r="F20" s="87">
        <v>0.20010392994811257</v>
      </c>
    </row>
    <row r="21" spans="1:6" ht="12.75">
      <c r="A21" s="12" t="s">
        <v>35</v>
      </c>
      <c r="B21" s="85">
        <v>133101</v>
      </c>
      <c r="C21" s="98">
        <v>65983</v>
      </c>
      <c r="D21" s="98">
        <v>67118</v>
      </c>
      <c r="E21" s="93">
        <v>-556</v>
      </c>
      <c r="F21" s="87">
        <v>-0.4159901838287557</v>
      </c>
    </row>
    <row r="22" spans="1:6" ht="12.75">
      <c r="A22" s="12" t="s">
        <v>36</v>
      </c>
      <c r="B22" s="85">
        <v>228837</v>
      </c>
      <c r="C22" s="98">
        <v>111408</v>
      </c>
      <c r="D22" s="98">
        <v>117429</v>
      </c>
      <c r="E22" s="93">
        <v>1281</v>
      </c>
      <c r="F22" s="87">
        <v>0.5629383536360281</v>
      </c>
    </row>
    <row r="23" spans="1:6" ht="12.75">
      <c r="A23" s="72" t="s">
        <v>123</v>
      </c>
      <c r="B23" s="86">
        <v>2831364</v>
      </c>
      <c r="C23" s="101">
        <v>1387078</v>
      </c>
      <c r="D23" s="101">
        <v>1444286</v>
      </c>
      <c r="E23" s="94">
        <v>1246</v>
      </c>
      <c r="F23" s="88">
        <v>0.044026432820115625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28" t="s">
        <v>153</v>
      </c>
      <c r="B25" s="7"/>
      <c r="C25" s="7"/>
      <c r="D25" s="7"/>
      <c r="E25" s="7"/>
      <c r="F25" s="7"/>
    </row>
  </sheetData>
  <sheetProtection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">
        <v>142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64" t="s">
        <v>154</v>
      </c>
      <c r="B4" s="2"/>
      <c r="C4" s="2"/>
      <c r="D4" s="2"/>
    </row>
    <row r="5" spans="1:4" ht="12.75">
      <c r="A5" s="1"/>
      <c r="B5" s="1"/>
      <c r="C5" s="1"/>
      <c r="D5" s="1"/>
    </row>
    <row r="6" spans="1:4" s="77" customFormat="1" ht="24.75" customHeight="1">
      <c r="A6" s="75" t="s">
        <v>38</v>
      </c>
      <c r="B6" s="58" t="s">
        <v>39</v>
      </c>
      <c r="C6" s="61" t="s">
        <v>19</v>
      </c>
      <c r="D6" s="76" t="s">
        <v>37</v>
      </c>
    </row>
    <row r="7" spans="1:10" ht="12.75">
      <c r="A7" s="34">
        <v>1</v>
      </c>
      <c r="B7" s="73" t="s">
        <v>47</v>
      </c>
      <c r="C7" s="34" t="s">
        <v>48</v>
      </c>
      <c r="D7" s="99">
        <v>238100</v>
      </c>
      <c r="E7" s="96"/>
      <c r="F7" s="96"/>
      <c r="G7" s="99"/>
      <c r="H7" s="99"/>
      <c r="I7" s="99"/>
      <c r="J7" s="99"/>
    </row>
    <row r="8" spans="1:10" ht="12.75">
      <c r="A8" s="34">
        <v>2</v>
      </c>
      <c r="B8" s="74" t="s">
        <v>49</v>
      </c>
      <c r="C8" s="34" t="s">
        <v>48</v>
      </c>
      <c r="D8" s="99">
        <v>210092</v>
      </c>
      <c r="E8" s="96"/>
      <c r="F8" s="96"/>
      <c r="G8" s="99"/>
      <c r="H8" s="99"/>
      <c r="I8" s="99"/>
      <c r="J8" s="99"/>
    </row>
    <row r="9" spans="1:10" ht="12.75">
      <c r="A9" s="34">
        <v>3</v>
      </c>
      <c r="B9" s="74" t="s">
        <v>50</v>
      </c>
      <c r="C9" s="34" t="s">
        <v>48</v>
      </c>
      <c r="D9" s="99">
        <v>88409</v>
      </c>
      <c r="E9" s="96"/>
      <c r="F9" s="96"/>
      <c r="G9" s="99"/>
      <c r="H9" s="99"/>
      <c r="I9" s="99"/>
      <c r="J9" s="99"/>
    </row>
    <row r="10" spans="1:10" ht="12.75">
      <c r="A10" s="34">
        <v>4</v>
      </c>
      <c r="B10" s="74" t="s">
        <v>51</v>
      </c>
      <c r="C10" s="34" t="s">
        <v>48</v>
      </c>
      <c r="D10" s="99">
        <v>76974</v>
      </c>
      <c r="E10" s="96"/>
      <c r="F10" s="96"/>
      <c r="G10" s="99"/>
      <c r="H10" s="99"/>
      <c r="I10" s="99"/>
      <c r="J10" s="99"/>
    </row>
    <row r="11" spans="1:10" ht="12.75">
      <c r="A11" s="34">
        <v>5</v>
      </c>
      <c r="B11" s="74" t="s">
        <v>52</v>
      </c>
      <c r="C11" s="34" t="s">
        <v>34</v>
      </c>
      <c r="D11" s="99">
        <v>71819</v>
      </c>
      <c r="E11" s="96"/>
      <c r="F11" s="96"/>
      <c r="G11" s="99"/>
      <c r="H11" s="99"/>
      <c r="I11" s="99"/>
      <c r="J11" s="99"/>
    </row>
    <row r="12" spans="1:10" ht="12.75">
      <c r="A12" s="34">
        <v>6</v>
      </c>
      <c r="B12" s="74" t="s">
        <v>53</v>
      </c>
      <c r="C12" s="34" t="s">
        <v>30</v>
      </c>
      <c r="D12" s="99">
        <v>48689</v>
      </c>
      <c r="E12" s="96"/>
      <c r="F12" s="96"/>
      <c r="G12" s="99"/>
      <c r="H12" s="99"/>
      <c r="I12" s="99"/>
      <c r="J12" s="99"/>
    </row>
    <row r="13" spans="1:10" ht="12.75">
      <c r="A13" s="34">
        <v>7</v>
      </c>
      <c r="B13" s="74" t="s">
        <v>54</v>
      </c>
      <c r="C13" s="34" t="s">
        <v>30</v>
      </c>
      <c r="D13" s="99">
        <v>42340</v>
      </c>
      <c r="E13" s="96"/>
      <c r="F13" s="96"/>
      <c r="G13" s="99"/>
      <c r="H13" s="99"/>
      <c r="I13" s="99"/>
      <c r="J13" s="99"/>
    </row>
    <row r="14" spans="1:10" ht="12.75">
      <c r="A14" s="34">
        <v>8</v>
      </c>
      <c r="B14" s="74" t="s">
        <v>55</v>
      </c>
      <c r="C14" s="34" t="s">
        <v>35</v>
      </c>
      <c r="D14" s="99">
        <v>32539</v>
      </c>
      <c r="E14" s="96"/>
      <c r="F14" s="96"/>
      <c r="G14" s="99"/>
      <c r="H14" s="99"/>
      <c r="I14" s="99"/>
      <c r="J14" s="99"/>
    </row>
    <row r="15" spans="1:10" ht="12.75">
      <c r="A15" s="34">
        <v>9</v>
      </c>
      <c r="B15" s="74" t="s">
        <v>56</v>
      </c>
      <c r="C15" s="34" t="s">
        <v>30</v>
      </c>
      <c r="D15" s="99">
        <v>32162</v>
      </c>
      <c r="E15" s="96"/>
      <c r="F15" s="96"/>
      <c r="G15" s="99"/>
      <c r="H15" s="99"/>
      <c r="I15" s="99"/>
      <c r="J15" s="99"/>
    </row>
    <row r="16" spans="1:10" ht="12.75">
      <c r="A16" s="34">
        <v>10</v>
      </c>
      <c r="B16" s="74" t="s">
        <v>57</v>
      </c>
      <c r="C16" s="34" t="s">
        <v>36</v>
      </c>
      <c r="D16" s="99">
        <v>31113</v>
      </c>
      <c r="E16" s="96"/>
      <c r="F16" s="96"/>
      <c r="G16" s="99"/>
      <c r="H16" s="99"/>
      <c r="I16" s="99"/>
      <c r="J16" s="99"/>
    </row>
    <row r="17" spans="1:10" ht="12.75">
      <c r="A17" s="34">
        <v>11</v>
      </c>
      <c r="B17" s="74" t="s">
        <v>58</v>
      </c>
      <c r="C17" s="34" t="s">
        <v>27</v>
      </c>
      <c r="D17" s="99">
        <v>29211</v>
      </c>
      <c r="E17" s="96"/>
      <c r="F17" s="96"/>
      <c r="G17" s="99"/>
      <c r="H17" s="99"/>
      <c r="I17" s="99"/>
      <c r="J17" s="99"/>
    </row>
    <row r="18" spans="1:10" ht="12.75">
      <c r="A18" s="34">
        <v>12</v>
      </c>
      <c r="B18" s="74" t="s">
        <v>59</v>
      </c>
      <c r="C18" s="34" t="s">
        <v>32</v>
      </c>
      <c r="D18" s="99">
        <v>28231</v>
      </c>
      <c r="E18" s="96"/>
      <c r="F18" s="96"/>
      <c r="G18" s="99"/>
      <c r="H18" s="99"/>
      <c r="I18" s="99"/>
      <c r="J18" s="99"/>
    </row>
    <row r="19" spans="1:10" ht="12.75">
      <c r="A19" s="34">
        <v>13</v>
      </c>
      <c r="B19" s="74" t="s">
        <v>60</v>
      </c>
      <c r="C19" s="34" t="s">
        <v>34</v>
      </c>
      <c r="D19" s="99">
        <v>26972</v>
      </c>
      <c r="E19" s="96"/>
      <c r="F19" s="96"/>
      <c r="G19" s="99"/>
      <c r="H19" s="99"/>
      <c r="I19" s="99"/>
      <c r="J19" s="99"/>
    </row>
    <row r="20" spans="1:10" ht="12.75">
      <c r="A20" s="34">
        <v>14</v>
      </c>
      <c r="B20" s="74" t="s">
        <v>61</v>
      </c>
      <c r="C20" s="24" t="s">
        <v>36</v>
      </c>
      <c r="D20" s="99">
        <v>25786</v>
      </c>
      <c r="E20" s="96"/>
      <c r="F20" s="96"/>
      <c r="G20" s="99"/>
      <c r="H20" s="99"/>
      <c r="I20" s="99"/>
      <c r="J20" s="99"/>
    </row>
    <row r="21" spans="1:10" ht="12.75">
      <c r="A21" s="34">
        <v>15</v>
      </c>
      <c r="B21" s="74" t="s">
        <v>0</v>
      </c>
      <c r="C21" s="34" t="s">
        <v>36</v>
      </c>
      <c r="D21" s="99">
        <v>24232</v>
      </c>
      <c r="E21" s="96"/>
      <c r="F21" s="96"/>
      <c r="G21" s="99"/>
      <c r="H21" s="99"/>
      <c r="I21" s="99"/>
      <c r="J21" s="99"/>
    </row>
    <row r="22" spans="1:10" ht="12.75">
      <c r="A22" s="34">
        <v>16</v>
      </c>
      <c r="B22" s="74" t="s">
        <v>62</v>
      </c>
      <c r="C22" s="34" t="s">
        <v>33</v>
      </c>
      <c r="D22" s="99">
        <v>24076</v>
      </c>
      <c r="E22" s="96"/>
      <c r="F22" s="96"/>
      <c r="G22" s="99"/>
      <c r="H22" s="99"/>
      <c r="I22" s="99"/>
      <c r="J22" s="99"/>
    </row>
    <row r="23" spans="1:10" ht="12.75">
      <c r="A23" s="34">
        <v>17</v>
      </c>
      <c r="B23" s="74" t="s">
        <v>63</v>
      </c>
      <c r="C23" s="34" t="s">
        <v>32</v>
      </c>
      <c r="D23" s="99">
        <v>22729</v>
      </c>
      <c r="E23" s="96"/>
      <c r="F23" s="96"/>
      <c r="G23" s="99"/>
      <c r="H23" s="99"/>
      <c r="I23" s="99"/>
      <c r="J23" s="99"/>
    </row>
    <row r="24" spans="1:10" ht="12.75">
      <c r="A24" s="34">
        <v>18</v>
      </c>
      <c r="B24" s="74" t="s">
        <v>64</v>
      </c>
      <c r="C24" s="24" t="s">
        <v>28</v>
      </c>
      <c r="D24" s="99">
        <v>22127</v>
      </c>
      <c r="E24" s="96"/>
      <c r="F24" s="96"/>
      <c r="G24" s="99"/>
      <c r="H24" s="99"/>
      <c r="I24" s="99"/>
      <c r="J24" s="99"/>
    </row>
    <row r="25" spans="1:10" ht="12.75">
      <c r="A25" s="34">
        <v>19</v>
      </c>
      <c r="B25" s="74" t="s">
        <v>65</v>
      </c>
      <c r="C25" s="34" t="s">
        <v>26</v>
      </c>
      <c r="D25" s="99">
        <v>20885</v>
      </c>
      <c r="E25" s="96"/>
      <c r="F25" s="96"/>
      <c r="G25" s="99"/>
      <c r="H25" s="99"/>
      <c r="I25" s="99"/>
      <c r="J25" s="99"/>
    </row>
    <row r="26" spans="1:10" ht="12.75">
      <c r="A26" s="34">
        <v>20</v>
      </c>
      <c r="B26" s="74" t="s">
        <v>66</v>
      </c>
      <c r="C26" s="34" t="s">
        <v>30</v>
      </c>
      <c r="D26" s="99">
        <v>20468</v>
      </c>
      <c r="E26" s="96"/>
      <c r="F26" s="96"/>
      <c r="G26" s="99"/>
      <c r="H26" s="99"/>
      <c r="I26" s="99"/>
      <c r="J26" s="99"/>
    </row>
    <row r="27" spans="1:10" ht="12.75">
      <c r="A27" s="34">
        <v>21</v>
      </c>
      <c r="B27" s="74" t="s">
        <v>133</v>
      </c>
      <c r="C27" s="34" t="s">
        <v>34</v>
      </c>
      <c r="D27" s="99">
        <v>19948</v>
      </c>
      <c r="E27" s="96"/>
      <c r="F27" s="96"/>
      <c r="G27" s="99"/>
      <c r="H27" s="99"/>
      <c r="I27" s="99"/>
      <c r="J27" s="99"/>
    </row>
    <row r="28" spans="1:10" ht="12.75">
      <c r="A28" s="34">
        <v>22</v>
      </c>
      <c r="B28" s="74" t="s">
        <v>67</v>
      </c>
      <c r="C28" s="34" t="s">
        <v>29</v>
      </c>
      <c r="D28" s="99">
        <v>19633</v>
      </c>
      <c r="E28" s="96"/>
      <c r="F28" s="96"/>
      <c r="G28" s="99"/>
      <c r="H28" s="99"/>
      <c r="I28" s="99"/>
      <c r="J28" s="99"/>
    </row>
    <row r="29" spans="1:10" ht="12.75">
      <c r="A29" s="34">
        <v>23</v>
      </c>
      <c r="B29" s="74" t="s">
        <v>68</v>
      </c>
      <c r="C29" s="34" t="s">
        <v>27</v>
      </c>
      <c r="D29" s="99">
        <v>18500</v>
      </c>
      <c r="E29" s="96"/>
      <c r="F29" s="96"/>
      <c r="G29" s="99"/>
      <c r="H29" s="99"/>
      <c r="I29" s="99"/>
      <c r="J29" s="99"/>
    </row>
    <row r="30" spans="1:10" ht="12.75">
      <c r="A30" s="34">
        <v>24</v>
      </c>
      <c r="B30" s="74" t="s">
        <v>134</v>
      </c>
      <c r="C30" s="34" t="s">
        <v>30</v>
      </c>
      <c r="D30" s="99">
        <v>18447</v>
      </c>
      <c r="E30" s="96"/>
      <c r="F30" s="96"/>
      <c r="G30" s="99"/>
      <c r="H30" s="74"/>
      <c r="I30" s="34"/>
      <c r="J30" s="99"/>
    </row>
    <row r="31" spans="1:10" ht="12.75">
      <c r="A31" s="34">
        <v>25</v>
      </c>
      <c r="B31" s="74" t="s">
        <v>135</v>
      </c>
      <c r="C31" s="34" t="s">
        <v>30</v>
      </c>
      <c r="D31" s="99">
        <v>17580</v>
      </c>
      <c r="E31" s="96"/>
      <c r="F31" s="96"/>
      <c r="G31" s="99"/>
      <c r="H31" s="74"/>
      <c r="J31" s="99"/>
    </row>
    <row r="32" spans="1:10" ht="12.75">
      <c r="A32" s="34">
        <v>26</v>
      </c>
      <c r="B32" s="74" t="s">
        <v>69</v>
      </c>
      <c r="C32" s="34" t="s">
        <v>29</v>
      </c>
      <c r="D32" s="99">
        <v>17153</v>
      </c>
      <c r="E32" s="96"/>
      <c r="F32" s="96"/>
      <c r="G32" s="99"/>
      <c r="H32" s="99"/>
      <c r="I32" s="99"/>
      <c r="J32" s="99"/>
    </row>
    <row r="33" spans="1:10" ht="12.75">
      <c r="A33" s="34">
        <v>27</v>
      </c>
      <c r="B33" s="74" t="s">
        <v>136</v>
      </c>
      <c r="C33" s="34" t="s">
        <v>29</v>
      </c>
      <c r="D33" s="99">
        <v>16769</v>
      </c>
      <c r="E33" s="96"/>
      <c r="F33" s="96"/>
      <c r="G33" s="99"/>
      <c r="H33" s="99"/>
      <c r="I33" s="99"/>
      <c r="J33" s="99"/>
    </row>
    <row r="34" spans="1:12" ht="12.75">
      <c r="A34" s="34">
        <v>28</v>
      </c>
      <c r="B34" s="74" t="s">
        <v>73</v>
      </c>
      <c r="C34" s="24" t="s">
        <v>30</v>
      </c>
      <c r="D34" s="99">
        <v>16605</v>
      </c>
      <c r="E34" s="96"/>
      <c r="F34" s="96"/>
      <c r="G34" s="99"/>
      <c r="H34" s="99"/>
      <c r="I34" s="34"/>
      <c r="J34" s="74"/>
      <c r="L34" s="97"/>
    </row>
    <row r="35" spans="1:12" ht="12.75">
      <c r="A35" s="34">
        <v>29</v>
      </c>
      <c r="B35" s="74" t="s">
        <v>72</v>
      </c>
      <c r="C35" s="34" t="s">
        <v>36</v>
      </c>
      <c r="D35" s="99">
        <v>16396</v>
      </c>
      <c r="E35" s="96"/>
      <c r="F35" s="96"/>
      <c r="G35" s="99"/>
      <c r="H35" s="99"/>
      <c r="I35" s="34"/>
      <c r="J35" s="74"/>
      <c r="K35" s="34"/>
      <c r="L35" s="97"/>
    </row>
    <row r="36" spans="1:12" ht="12.75">
      <c r="A36" s="34">
        <v>30</v>
      </c>
      <c r="B36" s="74" t="s">
        <v>70</v>
      </c>
      <c r="C36" s="24" t="s">
        <v>29</v>
      </c>
      <c r="D36" s="99">
        <v>16210</v>
      </c>
      <c r="E36" s="96"/>
      <c r="F36" s="96"/>
      <c r="G36" s="99"/>
      <c r="H36" s="34"/>
      <c r="I36" s="34"/>
      <c r="J36" s="74"/>
      <c r="K36" s="34"/>
      <c r="L36" s="97"/>
    </row>
    <row r="37" spans="1:10" ht="12.75">
      <c r="A37" s="34">
        <v>31</v>
      </c>
      <c r="B37" s="74" t="s">
        <v>74</v>
      </c>
      <c r="C37" s="34" t="s">
        <v>31</v>
      </c>
      <c r="D37" s="99">
        <v>15856</v>
      </c>
      <c r="E37" s="96"/>
      <c r="F37" s="96"/>
      <c r="G37" s="99"/>
      <c r="H37" s="34"/>
      <c r="I37" s="99"/>
      <c r="J37" s="99"/>
    </row>
    <row r="38" spans="1:11" ht="12.75">
      <c r="A38" s="34">
        <v>32</v>
      </c>
      <c r="B38" s="74" t="s">
        <v>71</v>
      </c>
      <c r="C38" s="34" t="s">
        <v>34</v>
      </c>
      <c r="D38" s="99">
        <v>15818</v>
      </c>
      <c r="E38" s="96"/>
      <c r="F38" s="96"/>
      <c r="G38" s="99"/>
      <c r="J38" s="74"/>
      <c r="K38" s="34"/>
    </row>
    <row r="39" spans="1:11" ht="12.75">
      <c r="A39" s="34">
        <v>33</v>
      </c>
      <c r="B39" s="74" t="s">
        <v>1</v>
      </c>
      <c r="C39" s="34" t="s">
        <v>29</v>
      </c>
      <c r="D39" s="99">
        <v>15564</v>
      </c>
      <c r="E39" s="96"/>
      <c r="F39" s="96"/>
      <c r="G39" s="99"/>
      <c r="H39" s="34"/>
      <c r="I39" s="99"/>
      <c r="J39" s="74"/>
      <c r="K39" s="34"/>
    </row>
    <row r="40" spans="1:10" ht="12.75">
      <c r="A40" s="34">
        <v>34</v>
      </c>
      <c r="B40" s="74" t="s">
        <v>140</v>
      </c>
      <c r="C40" s="34" t="s">
        <v>28</v>
      </c>
      <c r="D40" s="99">
        <v>15261</v>
      </c>
      <c r="E40" s="96"/>
      <c r="F40" s="96"/>
      <c r="G40" s="99"/>
      <c r="I40" s="99"/>
      <c r="J40" s="99"/>
    </row>
    <row r="41" spans="1:10" ht="12.75">
      <c r="A41" s="34">
        <v>35</v>
      </c>
      <c r="B41" s="74" t="s">
        <v>76</v>
      </c>
      <c r="C41" s="34" t="s">
        <v>36</v>
      </c>
      <c r="D41" s="99">
        <v>15210</v>
      </c>
      <c r="E41" s="96"/>
      <c r="F41" s="96"/>
      <c r="G41" s="99"/>
      <c r="H41" s="34"/>
      <c r="I41" s="99"/>
      <c r="J41" s="74"/>
    </row>
    <row r="42" spans="1:11" ht="12.75">
      <c r="A42" s="34">
        <v>36</v>
      </c>
      <c r="B42" s="74" t="s">
        <v>75</v>
      </c>
      <c r="C42" s="34" t="s">
        <v>27</v>
      </c>
      <c r="D42" s="99">
        <v>15039</v>
      </c>
      <c r="E42" s="96"/>
      <c r="F42" s="96"/>
      <c r="G42" s="99"/>
      <c r="H42" s="34"/>
      <c r="I42" s="99"/>
      <c r="J42" s="74"/>
      <c r="K42" s="34"/>
    </row>
    <row r="43" spans="1:10" ht="12.75">
      <c r="A43" s="34">
        <v>37</v>
      </c>
      <c r="B43" s="74" t="s">
        <v>78</v>
      </c>
      <c r="C43" s="24" t="s">
        <v>34</v>
      </c>
      <c r="D43" s="99">
        <v>13704</v>
      </c>
      <c r="E43" s="96"/>
      <c r="F43" s="96"/>
      <c r="G43" s="99"/>
      <c r="J43" s="99"/>
    </row>
    <row r="44" spans="1:10" ht="12.75">
      <c r="A44" s="34">
        <v>38</v>
      </c>
      <c r="B44" s="74" t="s">
        <v>77</v>
      </c>
      <c r="C44" s="24" t="s">
        <v>27</v>
      </c>
      <c r="D44" s="99">
        <v>13689</v>
      </c>
      <c r="E44" s="96"/>
      <c r="F44" s="96"/>
      <c r="G44" s="99"/>
      <c r="H44" s="34"/>
      <c r="I44" s="34"/>
      <c r="J44" s="99"/>
    </row>
    <row r="45" spans="1:10" ht="12.75">
      <c r="A45" s="34">
        <v>39</v>
      </c>
      <c r="B45" s="74" t="s">
        <v>132</v>
      </c>
      <c r="C45" s="34" t="s">
        <v>30</v>
      </c>
      <c r="D45" s="99">
        <v>13687</v>
      </c>
      <c r="E45" s="96"/>
      <c r="F45" s="96"/>
      <c r="G45" s="99"/>
      <c r="H45" s="74"/>
      <c r="I45" s="34"/>
      <c r="J45" s="99"/>
    </row>
    <row r="46" spans="1:7" ht="12.75">
      <c r="A46" s="34">
        <v>40</v>
      </c>
      <c r="B46" s="74" t="s">
        <v>141</v>
      </c>
      <c r="C46" s="24" t="s">
        <v>31</v>
      </c>
      <c r="D46" s="99">
        <v>13641</v>
      </c>
      <c r="E46" s="96"/>
      <c r="F46" s="96"/>
      <c r="G46" s="99"/>
    </row>
    <row r="47" spans="1:10" ht="12.75">
      <c r="A47" s="34">
        <v>41</v>
      </c>
      <c r="B47" s="74" t="s">
        <v>2</v>
      </c>
      <c r="C47" s="34" t="s">
        <v>26</v>
      </c>
      <c r="D47" s="99">
        <v>13193</v>
      </c>
      <c r="E47" s="96"/>
      <c r="F47" s="96"/>
      <c r="G47" s="99"/>
      <c r="H47" s="99"/>
      <c r="I47" s="99"/>
      <c r="J47" s="99"/>
    </row>
    <row r="48" spans="1:10" ht="12.75">
      <c r="A48" s="34">
        <v>42</v>
      </c>
      <c r="B48" s="74" t="s">
        <v>79</v>
      </c>
      <c r="C48" s="34" t="s">
        <v>29</v>
      </c>
      <c r="D48" s="99">
        <v>13034</v>
      </c>
      <c r="E48" s="96"/>
      <c r="F48" s="96"/>
      <c r="G48" s="99"/>
      <c r="H48" s="99"/>
      <c r="I48" s="99"/>
      <c r="J48" s="99"/>
    </row>
    <row r="49" spans="1:10" ht="12.75">
      <c r="A49" s="34">
        <v>43</v>
      </c>
      <c r="B49" s="74" t="s">
        <v>130</v>
      </c>
      <c r="C49" s="24" t="s">
        <v>30</v>
      </c>
      <c r="D49" s="99">
        <v>12942</v>
      </c>
      <c r="E49" s="96"/>
      <c r="F49" s="96"/>
      <c r="G49" s="99"/>
      <c r="H49" s="99"/>
      <c r="I49" s="99"/>
      <c r="J49" s="99"/>
    </row>
    <row r="50" spans="1:10" ht="12.75">
      <c r="A50" s="34">
        <v>44</v>
      </c>
      <c r="B50" s="74" t="s">
        <v>131</v>
      </c>
      <c r="C50" s="34" t="s">
        <v>31</v>
      </c>
      <c r="D50" s="99">
        <v>12836</v>
      </c>
      <c r="E50" s="96"/>
      <c r="F50" s="96"/>
      <c r="G50" s="99"/>
      <c r="H50" s="99"/>
      <c r="I50" s="99"/>
      <c r="J50" s="99"/>
    </row>
    <row r="51" spans="1:10" ht="12.75">
      <c r="A51" s="34">
        <v>45</v>
      </c>
      <c r="B51" s="74" t="s">
        <v>80</v>
      </c>
      <c r="C51" s="34" t="s">
        <v>36</v>
      </c>
      <c r="D51" s="99">
        <v>12392</v>
      </c>
      <c r="E51" s="96"/>
      <c r="F51" s="96"/>
      <c r="G51" s="99"/>
      <c r="H51" s="99"/>
      <c r="I51" s="99"/>
      <c r="J51" s="99"/>
    </row>
    <row r="52" spans="1:10" ht="12.75">
      <c r="A52" s="34">
        <v>46</v>
      </c>
      <c r="B52" s="74" t="s">
        <v>138</v>
      </c>
      <c r="C52" s="24" t="s">
        <v>32</v>
      </c>
      <c r="D52" s="99">
        <v>12102</v>
      </c>
      <c r="E52" s="96"/>
      <c r="F52" s="96"/>
      <c r="G52" s="99"/>
      <c r="H52" s="99"/>
      <c r="I52" s="99"/>
      <c r="J52" s="99"/>
    </row>
    <row r="53" spans="1:10" ht="12.75">
      <c r="A53" s="34">
        <v>47</v>
      </c>
      <c r="B53" s="74" t="s">
        <v>83</v>
      </c>
      <c r="C53" s="24" t="s">
        <v>29</v>
      </c>
      <c r="D53" s="99">
        <v>11734</v>
      </c>
      <c r="E53" s="96"/>
      <c r="F53" s="96"/>
      <c r="G53" s="99"/>
      <c r="H53" s="99"/>
      <c r="I53" s="99"/>
      <c r="J53" s="99"/>
    </row>
    <row r="54" spans="1:10" ht="12.75">
      <c r="A54" s="34">
        <v>48</v>
      </c>
      <c r="B54" s="74" t="s">
        <v>137</v>
      </c>
      <c r="C54" s="34" t="s">
        <v>27</v>
      </c>
      <c r="D54" s="99">
        <v>11530</v>
      </c>
      <c r="E54" s="96"/>
      <c r="F54" s="96"/>
      <c r="G54" s="99"/>
      <c r="H54" s="99"/>
      <c r="I54" s="99"/>
      <c r="J54" s="99"/>
    </row>
    <row r="55" spans="1:10" ht="12.75">
      <c r="A55" s="34">
        <v>49</v>
      </c>
      <c r="B55" s="74" t="s">
        <v>81</v>
      </c>
      <c r="C55" s="34" t="s">
        <v>35</v>
      </c>
      <c r="D55" s="99">
        <v>11479</v>
      </c>
      <c r="E55" s="96"/>
      <c r="F55" s="96"/>
      <c r="G55" s="99"/>
      <c r="H55" s="99"/>
      <c r="I55" s="99"/>
      <c r="J55" s="99"/>
    </row>
    <row r="56" spans="1:10" ht="12.75">
      <c r="A56" s="34">
        <v>50</v>
      </c>
      <c r="B56" s="74" t="s">
        <v>84</v>
      </c>
      <c r="C56" s="34" t="s">
        <v>33</v>
      </c>
      <c r="D56" s="99">
        <v>11434</v>
      </c>
      <c r="E56" s="96"/>
      <c r="F56" s="96"/>
      <c r="G56" s="99"/>
      <c r="H56" s="99"/>
      <c r="I56" s="99"/>
      <c r="J56" s="99"/>
    </row>
    <row r="57" spans="1:10" ht="12.75">
      <c r="A57" s="34">
        <v>51</v>
      </c>
      <c r="B57" s="74" t="s">
        <v>82</v>
      </c>
      <c r="C57" s="34" t="s">
        <v>27</v>
      </c>
      <c r="D57" s="99">
        <v>11261</v>
      </c>
      <c r="E57" s="96"/>
      <c r="F57" s="96"/>
      <c r="G57" s="99"/>
      <c r="H57" s="99"/>
      <c r="I57" s="99"/>
      <c r="J57" s="99"/>
    </row>
    <row r="58" spans="1:10" ht="12.75">
      <c r="A58" s="34">
        <v>52</v>
      </c>
      <c r="B58" s="74" t="s">
        <v>85</v>
      </c>
      <c r="C58" s="34" t="s">
        <v>29</v>
      </c>
      <c r="D58" s="99">
        <v>10833</v>
      </c>
      <c r="E58" s="96"/>
      <c r="F58" s="96"/>
      <c r="G58" s="99"/>
      <c r="H58" s="99"/>
      <c r="I58" s="99"/>
      <c r="J58" s="99"/>
    </row>
    <row r="59" spans="1:10" ht="12.75">
      <c r="A59" s="34">
        <v>53</v>
      </c>
      <c r="B59" s="74" t="s">
        <v>139</v>
      </c>
      <c r="C59" s="34" t="s">
        <v>33</v>
      </c>
      <c r="D59" s="99">
        <v>10809</v>
      </c>
      <c r="E59" s="96"/>
      <c r="F59" s="96"/>
      <c r="G59" s="99"/>
      <c r="H59" s="99"/>
      <c r="I59" s="99"/>
      <c r="J59" s="99"/>
    </row>
    <row r="60" spans="1:10" ht="12.75">
      <c r="A60" s="34">
        <v>54</v>
      </c>
      <c r="B60" s="74" t="s">
        <v>86</v>
      </c>
      <c r="C60" s="34" t="s">
        <v>32</v>
      </c>
      <c r="D60" s="99">
        <v>10100</v>
      </c>
      <c r="E60" s="96"/>
      <c r="F60" s="96"/>
      <c r="G60" s="99"/>
      <c r="H60" s="100"/>
      <c r="I60" s="100"/>
      <c r="J60" s="100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78"/>
      <c r="B65" s="78"/>
      <c r="C65" s="78"/>
      <c r="D65" s="78"/>
    </row>
    <row r="66" spans="1:4" ht="12.75">
      <c r="A66" s="79"/>
      <c r="B66" s="79"/>
      <c r="C66" s="79"/>
      <c r="D66" s="79"/>
    </row>
    <row r="67" spans="1:4" ht="12.75">
      <c r="A67" s="79"/>
      <c r="B67" s="79"/>
      <c r="C67" s="79"/>
      <c r="D67" s="79"/>
    </row>
    <row r="68" spans="1:4" ht="12.75">
      <c r="A68" s="79"/>
      <c r="B68" s="79"/>
      <c r="C68" s="79"/>
      <c r="D68" s="79"/>
    </row>
    <row r="69" spans="1:4" ht="12.75">
      <c r="A69" s="79"/>
      <c r="B69" s="79"/>
      <c r="C69" s="79"/>
      <c r="D69" s="79"/>
    </row>
    <row r="70" spans="1:4" ht="12.75">
      <c r="A70" s="79"/>
      <c r="B70" s="79"/>
      <c r="C70" s="79"/>
      <c r="D70" s="79"/>
    </row>
    <row r="71" spans="1:4" ht="12.75">
      <c r="A71" s="79"/>
      <c r="B71" s="79"/>
      <c r="C71" s="79"/>
      <c r="D71" s="79"/>
    </row>
    <row r="72" spans="1:4" ht="12.75">
      <c r="A72" s="79"/>
      <c r="B72" s="79"/>
      <c r="C72" s="79"/>
      <c r="D72" s="79"/>
    </row>
    <row r="73" spans="1:4" ht="12.75">
      <c r="A73" s="79"/>
      <c r="B73" s="79"/>
      <c r="C73" s="79"/>
      <c r="D73" s="79"/>
    </row>
    <row r="74" spans="1:4" ht="12.75">
      <c r="A74" s="79"/>
      <c r="B74" s="79"/>
      <c r="C74" s="79"/>
      <c r="D74" s="79"/>
    </row>
    <row r="75" spans="1:4" ht="12.75">
      <c r="A75" s="79"/>
      <c r="B75" s="79"/>
      <c r="C75" s="79"/>
      <c r="D75" s="79"/>
    </row>
    <row r="76" spans="1:4" ht="12.75">
      <c r="A76" s="79"/>
      <c r="B76" s="79"/>
      <c r="C76" s="79"/>
      <c r="D76" s="79"/>
    </row>
    <row r="77" spans="1:4" ht="12.75">
      <c r="A77" s="79"/>
      <c r="B77" s="79"/>
      <c r="C77" s="79"/>
      <c r="D77" s="79"/>
    </row>
    <row r="78" spans="1:4" ht="12.75">
      <c r="A78" s="79"/>
      <c r="B78" s="79"/>
      <c r="C78" s="79"/>
      <c r="D78" s="79"/>
    </row>
    <row r="79" spans="1:4" ht="12.75">
      <c r="A79" s="79"/>
      <c r="B79" s="79"/>
      <c r="C79" s="79"/>
      <c r="D79" s="79"/>
    </row>
    <row r="80" spans="1:4" ht="12.75">
      <c r="A80" s="79"/>
      <c r="B80" s="79"/>
      <c r="C80" s="79"/>
      <c r="D80" s="79"/>
    </row>
    <row r="81" spans="1:4" ht="12.75">
      <c r="A81" s="79"/>
      <c r="B81" s="79"/>
      <c r="C81" s="79"/>
      <c r="D81" s="79"/>
    </row>
    <row r="82" spans="1:4" ht="12.75">
      <c r="A82" s="79"/>
      <c r="B82" s="79"/>
      <c r="C82" s="79"/>
      <c r="D82" s="79"/>
    </row>
    <row r="83" spans="1:4" ht="12.75">
      <c r="A83" s="79"/>
      <c r="B83" s="79"/>
      <c r="C83" s="79"/>
      <c r="D83" s="79"/>
    </row>
    <row r="84" spans="1:4" ht="12.75">
      <c r="A84" s="79"/>
      <c r="B84" s="79"/>
      <c r="C84" s="79"/>
      <c r="D84" s="79"/>
    </row>
    <row r="85" spans="1:4" ht="12.75">
      <c r="A85" s="79"/>
      <c r="B85" s="79"/>
      <c r="C85" s="79"/>
      <c r="D85" s="79"/>
    </row>
    <row r="86" spans="1:4" ht="12.75">
      <c r="A86" s="79"/>
      <c r="B86" s="79"/>
      <c r="C86" s="79"/>
      <c r="D86" s="79"/>
    </row>
    <row r="87" spans="1:4" ht="12.75">
      <c r="A87" s="79"/>
      <c r="B87" s="79"/>
      <c r="C87" s="79"/>
      <c r="D87" s="79"/>
    </row>
    <row r="88" spans="1:4" ht="12.75">
      <c r="A88" s="79"/>
      <c r="B88" s="79"/>
      <c r="C88" s="79"/>
      <c r="D88" s="79"/>
    </row>
    <row r="89" spans="1:4" ht="12.75">
      <c r="A89" s="79"/>
      <c r="B89" s="79"/>
      <c r="C89" s="79"/>
      <c r="D89" s="79"/>
    </row>
    <row r="90" spans="1:4" ht="12.75">
      <c r="A90" s="79"/>
      <c r="B90" s="79"/>
      <c r="C90" s="79"/>
      <c r="D90" s="79"/>
    </row>
    <row r="91" spans="1:4" ht="12.75">
      <c r="A91" s="79"/>
      <c r="B91" s="79"/>
      <c r="C91" s="79"/>
      <c r="D91" s="79"/>
    </row>
    <row r="92" spans="1:4" ht="12.75">
      <c r="A92" s="79"/>
      <c r="B92" s="79"/>
      <c r="C92" s="79"/>
      <c r="D92" s="79"/>
    </row>
    <row r="93" spans="1:4" ht="12.75">
      <c r="A93" s="79"/>
      <c r="B93" s="79"/>
      <c r="C93" s="79"/>
      <c r="D93" s="79"/>
    </row>
    <row r="94" spans="1:4" ht="12.75">
      <c r="A94" s="79"/>
      <c r="B94" s="79"/>
      <c r="C94" s="79"/>
      <c r="D94" s="79"/>
    </row>
    <row r="95" spans="1:4" ht="12.75">
      <c r="A95" s="79"/>
      <c r="B95" s="79"/>
      <c r="C95" s="79"/>
      <c r="D95" s="79"/>
    </row>
    <row r="96" spans="1:4" ht="12.75">
      <c r="A96" s="79"/>
      <c r="B96" s="79"/>
      <c r="C96" s="79"/>
      <c r="D96" s="79"/>
    </row>
    <row r="97" spans="1:4" ht="12.75">
      <c r="A97" s="79"/>
      <c r="B97" s="79"/>
      <c r="C97" s="79"/>
      <c r="D97" s="79"/>
    </row>
    <row r="98" spans="1:4" ht="12.75">
      <c r="A98" s="79"/>
      <c r="B98" s="79"/>
      <c r="C98" s="79"/>
      <c r="D98" s="79"/>
    </row>
    <row r="99" spans="1:4" ht="12.75">
      <c r="A99" s="79"/>
      <c r="B99" s="79"/>
      <c r="C99" s="79"/>
      <c r="D99" s="79"/>
    </row>
    <row r="100" spans="1:4" ht="12.75">
      <c r="A100" s="79"/>
      <c r="B100" s="79"/>
      <c r="C100" s="79"/>
      <c r="D100" s="79"/>
    </row>
    <row r="101" spans="1:4" ht="12.75">
      <c r="A101" s="79"/>
      <c r="B101" s="79"/>
      <c r="C101" s="79"/>
      <c r="D101" s="79"/>
    </row>
    <row r="102" spans="1:4" ht="12.75">
      <c r="A102" s="79"/>
      <c r="B102" s="79"/>
      <c r="C102" s="79"/>
      <c r="D102" s="79"/>
    </row>
    <row r="103" spans="1:4" ht="12.75">
      <c r="A103" s="79"/>
      <c r="B103" s="79"/>
      <c r="C103" s="79"/>
      <c r="D103" s="79"/>
    </row>
    <row r="104" spans="1:4" ht="12.75">
      <c r="A104" s="79"/>
      <c r="B104" s="79"/>
      <c r="C104" s="79"/>
      <c r="D104" s="79"/>
    </row>
    <row r="105" spans="1:4" ht="12.75">
      <c r="A105" s="79"/>
      <c r="B105" s="79"/>
      <c r="C105" s="79"/>
      <c r="D105" s="79"/>
    </row>
    <row r="106" spans="1:4" ht="12.75">
      <c r="A106" s="79"/>
      <c r="B106" s="79"/>
      <c r="C106" s="79"/>
      <c r="D106" s="79"/>
    </row>
    <row r="107" spans="1:4" ht="12.75">
      <c r="A107" s="79"/>
      <c r="B107" s="79"/>
      <c r="C107" s="79"/>
      <c r="D107" s="79"/>
    </row>
    <row r="108" spans="1:4" ht="12.75">
      <c r="A108" s="79"/>
      <c r="B108" s="79"/>
      <c r="C108" s="79"/>
      <c r="D108" s="79"/>
    </row>
    <row r="109" spans="1:4" ht="12.75">
      <c r="A109" s="79"/>
      <c r="B109" s="79"/>
      <c r="C109" s="79"/>
      <c r="D109" s="79"/>
    </row>
    <row r="110" spans="1:4" ht="12.75">
      <c r="A110" s="79"/>
      <c r="B110" s="79"/>
      <c r="C110" s="79"/>
      <c r="D110" s="79"/>
    </row>
  </sheetData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2/10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6" t="s">
        <v>45</v>
      </c>
      <c r="G3" s="30" t="s">
        <v>45</v>
      </c>
    </row>
    <row r="4" spans="1:7" ht="12.75">
      <c r="A4" s="9" t="e">
        <f>"Bevölkerung am "&amp;IF(Quartal=1,"31.03.",IF(Quartal=2,"30.06.",IF(Quartal=3,"30.09.",IF(Quartal=4,"31.12.",""))))&amp;Jahr+2000&amp;" nach Kreisen"</f>
        <v>#REF!</v>
      </c>
      <c r="B4" s="7"/>
      <c r="C4" s="7"/>
      <c r="D4" s="7"/>
      <c r="E4" s="7"/>
      <c r="F4" s="7"/>
      <c r="G4" s="30" t="s">
        <v>45</v>
      </c>
    </row>
    <row r="5" spans="1:7" ht="12.75">
      <c r="A5" s="26" t="s">
        <v>45</v>
      </c>
      <c r="B5" s="27" t="s">
        <v>40</v>
      </c>
      <c r="C5" s="27" t="s">
        <v>41</v>
      </c>
      <c r="D5" s="27" t="s">
        <v>42</v>
      </c>
      <c r="E5" s="27" t="s">
        <v>43</v>
      </c>
      <c r="F5" s="27" t="s">
        <v>44</v>
      </c>
      <c r="G5" s="31" t="s">
        <v>40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30.06.2009 a</v>
      </c>
      <c r="F6" s="14"/>
      <c r="G6" s="31" t="s">
        <v>40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6" t="s">
        <v>45</v>
      </c>
      <c r="B8" s="27" t="s">
        <v>40</v>
      </c>
      <c r="C8" s="27" t="s">
        <v>41</v>
      </c>
      <c r="D8" s="27" t="s">
        <v>42</v>
      </c>
      <c r="E8" s="27" t="s">
        <v>43</v>
      </c>
      <c r="F8" s="27" t="s">
        <v>44</v>
      </c>
      <c r="G8" s="30" t="s">
        <v>41</v>
      </c>
    </row>
    <row r="9" spans="1:7" ht="12.75">
      <c r="A9" s="12" t="str">
        <f>'AI1vj Tab4'!A8</f>
        <v>FLENSBURG</v>
      </c>
      <c r="B9" s="32" t="str">
        <f>IF(ISBLANK('AI1vj Tab4'!B8)," ",TEXT('AI1vj Tab4'!B8,"# ##0"))</f>
        <v>88 409</v>
      </c>
      <c r="C9" s="32" t="str">
        <f>IF(ISBLANK('AI1vj Tab4'!C8)," ",TEXT('AI1vj Tab4'!C8,"# ##0"))</f>
        <v>43 622</v>
      </c>
      <c r="D9" s="32" t="str">
        <f>IF(ISBLANK('AI1vj Tab4'!D8)," ",TEXT('AI1vj Tab4'!D8,"# ##0"))</f>
        <v>44 787</v>
      </c>
      <c r="E9" s="32" t="str">
        <f>IF(ISBLANK('AI1vj Tab4'!E8)," ",TEXT('AI1vj Tab4'!E8,"+ # ##0;- # ##0"))</f>
        <v>- 23</v>
      </c>
      <c r="F9" s="32" t="str">
        <f>IF(ISBLANK('AI1vj Tab4'!F8)," ",TEXT('AI1vj Tab4'!F8,"0,0;- 0,0"))</f>
        <v>- 0,0</v>
      </c>
      <c r="G9" s="30" t="s">
        <v>41</v>
      </c>
    </row>
    <row r="10" spans="1:7" ht="12.75">
      <c r="A10" s="12" t="str">
        <f>'AI1vj Tab4'!A9</f>
        <v>KIEL</v>
      </c>
      <c r="B10" s="32" t="str">
        <f>IF(ISBLANK('AI1vj Tab4'!B9)," ",TEXT('AI1vj Tab4'!B9,"# ##0"))</f>
        <v>238 100</v>
      </c>
      <c r="C10" s="32" t="str">
        <f>IF(ISBLANK('AI1vj Tab4'!C9)," ",TEXT('AI1vj Tab4'!C9,"# ##0"))</f>
        <v>116 441</v>
      </c>
      <c r="D10" s="32" t="str">
        <f>IF(ISBLANK('AI1vj Tab4'!D9)," ",TEXT('AI1vj Tab4'!D9,"# ##0"))</f>
        <v>121 659</v>
      </c>
      <c r="E10" s="32" t="str">
        <f>IF(ISBLANK('AI1vj Tab4'!E9)," ",TEXT('AI1vj Tab4'!E9,"+ # ##0;- # ##0"))</f>
        <v>+ 782</v>
      </c>
      <c r="F10" s="32" t="str">
        <f>IF(ISBLANK('AI1vj Tab4'!F9)," ",TEXT('AI1vj Tab4'!F9,"0,0;- 0,0"))</f>
        <v>0,3</v>
      </c>
      <c r="G10" s="30" t="s">
        <v>41</v>
      </c>
    </row>
    <row r="11" spans="1:7" ht="12.75">
      <c r="A11" s="12" t="str">
        <f>'AI1vj Tab4'!A10</f>
        <v>LÜBECK</v>
      </c>
      <c r="B11" s="32" t="str">
        <f>IF(ISBLANK('AI1vj Tab4'!B10)," ",TEXT('AI1vj Tab4'!B10,"# ##0"))</f>
        <v>210 092</v>
      </c>
      <c r="C11" s="32" t="str">
        <f>IF(ISBLANK('AI1vj Tab4'!C10)," ",TEXT('AI1vj Tab4'!C10,"# ##0"))</f>
        <v>99 992</v>
      </c>
      <c r="D11" s="32" t="str">
        <f>IF(ISBLANK('AI1vj Tab4'!D10)," ",TEXT('AI1vj Tab4'!D10,"# ##0"))</f>
        <v>110 100</v>
      </c>
      <c r="E11" s="32" t="str">
        <f>IF(ISBLANK('AI1vj Tab4'!E10)," ",TEXT('AI1vj Tab4'!E10,"+ # ##0;- # ##0"))</f>
        <v>+ 431</v>
      </c>
      <c r="F11" s="32" t="str">
        <f>IF(ISBLANK('AI1vj Tab4'!F10)," ",TEXT('AI1vj Tab4'!F10,"0,0;- 0,0"))</f>
        <v>0,2</v>
      </c>
      <c r="G11" s="30" t="s">
        <v>41</v>
      </c>
    </row>
    <row r="12" spans="1:7" ht="12.75">
      <c r="A12" s="12" t="str">
        <f>'AI1vj Tab4'!A11</f>
        <v>NEUMÜNSTER</v>
      </c>
      <c r="B12" s="32" t="str">
        <f>IF(ISBLANK('AI1vj Tab4'!B11)," ",TEXT('AI1vj Tab4'!B11,"# ##0"))</f>
        <v>76 974</v>
      </c>
      <c r="C12" s="32" t="str">
        <f>IF(ISBLANK('AI1vj Tab4'!C11)," ",TEXT('AI1vj Tab4'!C11,"# ##0"))</f>
        <v>37 814</v>
      </c>
      <c r="D12" s="32" t="str">
        <f>IF(ISBLANK('AI1vj Tab4'!D11)," ",TEXT('AI1vj Tab4'!D11,"# ##0"))</f>
        <v>39 160</v>
      </c>
      <c r="E12" s="32" t="str">
        <f>IF(ISBLANK('AI1vj Tab4'!E11)," ",TEXT('AI1vj Tab4'!E11,"+ # ##0;- # ##0"))</f>
        <v>- 83</v>
      </c>
      <c r="F12" s="32" t="str">
        <f>IF(ISBLANK('AI1vj Tab4'!F11)," ",TEXT('AI1vj Tab4'!F11,"0,0;- 0,0"))</f>
        <v>- 0,1</v>
      </c>
      <c r="G12" s="30" t="s">
        <v>41</v>
      </c>
    </row>
    <row r="13" spans="1:7" ht="12.75">
      <c r="A13" s="12" t="str">
        <f>'AI1vj Tab4'!A12</f>
        <v>Dithmarschen</v>
      </c>
      <c r="B13" s="32" t="str">
        <f>IF(ISBLANK('AI1vj Tab4'!B12)," ",TEXT('AI1vj Tab4'!B12,"# ##0"))</f>
        <v>135 125</v>
      </c>
      <c r="C13" s="32" t="str">
        <f>IF(ISBLANK('AI1vj Tab4'!C12)," ",TEXT('AI1vj Tab4'!C12,"# ##0"))</f>
        <v>66 417</v>
      </c>
      <c r="D13" s="32" t="str">
        <f>IF(ISBLANK('AI1vj Tab4'!D12)," ",TEXT('AI1vj Tab4'!D12,"# ##0"))</f>
        <v>68 708</v>
      </c>
      <c r="E13" s="32" t="str">
        <f>IF(ISBLANK('AI1vj Tab4'!E12)," ",TEXT('AI1vj Tab4'!E12,"+ # ##0;- # ##0"))</f>
        <v>- 281</v>
      </c>
      <c r="F13" s="32" t="str">
        <f>IF(ISBLANK('AI1vj Tab4'!F12)," ",TEXT('AI1vj Tab4'!F12,"0,0;- 0,0"))</f>
        <v>- 0,2</v>
      </c>
      <c r="G13" s="30" t="s">
        <v>41</v>
      </c>
    </row>
    <row r="14" spans="1:7" ht="12.75">
      <c r="A14" s="12" t="str">
        <f>'AI1vj Tab4'!A13</f>
        <v>Herzogtum Lauenburg</v>
      </c>
      <c r="B14" s="32" t="str">
        <f>IF(ISBLANK('AI1vj Tab4'!B13)," ",TEXT('AI1vj Tab4'!B13,"# ##0"))</f>
        <v>186 408</v>
      </c>
      <c r="C14" s="32" t="str">
        <f>IF(ISBLANK('AI1vj Tab4'!C13)," ",TEXT('AI1vj Tab4'!C13,"# ##0"))</f>
        <v>90 944</v>
      </c>
      <c r="D14" s="32" t="str">
        <f>IF(ISBLANK('AI1vj Tab4'!D13)," ",TEXT('AI1vj Tab4'!D13,"# ##0"))</f>
        <v>95 464</v>
      </c>
      <c r="E14" s="32" t="str">
        <f>IF(ISBLANK('AI1vj Tab4'!E13)," ",TEXT('AI1vj Tab4'!E13,"+ # ##0;- # ##0"))</f>
        <v>- 283</v>
      </c>
      <c r="F14" s="32" t="str">
        <f>IF(ISBLANK('AI1vj Tab4'!F13)," ",TEXT('AI1vj Tab4'!F13,"0,0;- 0,0"))</f>
        <v>- 0,2</v>
      </c>
      <c r="G14" s="30" t="s">
        <v>41</v>
      </c>
    </row>
    <row r="15" spans="1:7" ht="12.75">
      <c r="A15" s="12" t="str">
        <f>'AI1vj Tab4'!A14</f>
        <v>Nordfriesland</v>
      </c>
      <c r="B15" s="32" t="str">
        <f>IF(ISBLANK('AI1vj Tab4'!B14)," ",TEXT('AI1vj Tab4'!B14,"# ##0"))</f>
        <v>165 890</v>
      </c>
      <c r="C15" s="32" t="str">
        <f>IF(ISBLANK('AI1vj Tab4'!C14)," ",TEXT('AI1vj Tab4'!C14,"# ##0"))</f>
        <v>81 181</v>
      </c>
      <c r="D15" s="32" t="str">
        <f>IF(ISBLANK('AI1vj Tab4'!D14)," ",TEXT('AI1vj Tab4'!D14,"# ##0"))</f>
        <v>84 709</v>
      </c>
      <c r="E15" s="32" t="str">
        <f>IF(ISBLANK('AI1vj Tab4'!E14)," ",TEXT('AI1vj Tab4'!E14,"+ # ##0;- # ##0"))</f>
        <v>- 192</v>
      </c>
      <c r="F15" s="32" t="str">
        <f>IF(ISBLANK('AI1vj Tab4'!F14)," ",TEXT('AI1vj Tab4'!F14,"0,0;- 0,0"))</f>
        <v>- 0,1</v>
      </c>
      <c r="G15" s="30" t="s">
        <v>41</v>
      </c>
    </row>
    <row r="16" spans="1:7" ht="12.75">
      <c r="A16" s="12" t="str">
        <f>'AI1vj Tab4'!A15</f>
        <v>Ostholstein</v>
      </c>
      <c r="B16" s="32" t="str">
        <f>IF(ISBLANK('AI1vj Tab4'!B15)," ",TEXT('AI1vj Tab4'!B15,"# ##0"))</f>
        <v>204 483</v>
      </c>
      <c r="C16" s="32" t="str">
        <f>IF(ISBLANK('AI1vj Tab4'!C15)," ",TEXT('AI1vj Tab4'!C15,"# ##0"))</f>
        <v>98 917</v>
      </c>
      <c r="D16" s="32" t="str">
        <f>IF(ISBLANK('AI1vj Tab4'!D15)," ",TEXT('AI1vj Tab4'!D15,"# ##0"))</f>
        <v>105 566</v>
      </c>
      <c r="E16" s="32" t="str">
        <f>IF(ISBLANK('AI1vj Tab4'!E15)," ",TEXT('AI1vj Tab4'!E15,"+ # ##0;- # ##0"))</f>
        <v>- 328</v>
      </c>
      <c r="F16" s="32" t="str">
        <f>IF(ISBLANK('AI1vj Tab4'!F15)," ",TEXT('AI1vj Tab4'!F15,"0,0;- 0,0"))</f>
        <v>- 0,2</v>
      </c>
      <c r="G16" s="30" t="s">
        <v>41</v>
      </c>
    </row>
    <row r="17" spans="1:7" ht="12.75">
      <c r="A17" s="12" t="str">
        <f>'AI1vj Tab4'!A16</f>
        <v>Pinneberg</v>
      </c>
      <c r="B17" s="32" t="str">
        <f>IF(ISBLANK('AI1vj Tab4'!B16)," ",TEXT('AI1vj Tab4'!B16,"# ##0"))</f>
        <v>302 403</v>
      </c>
      <c r="C17" s="32" t="str">
        <f>IF(ISBLANK('AI1vj Tab4'!C16)," ",TEXT('AI1vj Tab4'!C16,"# ##0"))</f>
        <v>148 388</v>
      </c>
      <c r="D17" s="32" t="str">
        <f>IF(ISBLANK('AI1vj Tab4'!D16)," ",TEXT('AI1vj Tab4'!D16,"# ##0"))</f>
        <v>154 015</v>
      </c>
      <c r="E17" s="32" t="str">
        <f>IF(ISBLANK('AI1vj Tab4'!E16)," ",TEXT('AI1vj Tab4'!E16,"+ # ##0;- # ##0"))</f>
        <v>+ 970</v>
      </c>
      <c r="F17" s="32" t="str">
        <f>IF(ISBLANK('AI1vj Tab4'!F16)," ",TEXT('AI1vj Tab4'!F16,"0,0;- 0,0"))</f>
        <v>0,3</v>
      </c>
      <c r="G17" s="30" t="s">
        <v>41</v>
      </c>
    </row>
    <row r="18" spans="1:7" ht="12.75">
      <c r="A18" s="12" t="str">
        <f>'AI1vj Tab4'!A17</f>
        <v>Plön</v>
      </c>
      <c r="B18" s="32" t="str">
        <f>IF(ISBLANK('AI1vj Tab4'!B17)," ",TEXT('AI1vj Tab4'!B17,"# ##0"))</f>
        <v>134 501</v>
      </c>
      <c r="C18" s="32" t="str">
        <f>IF(ISBLANK('AI1vj Tab4'!C17)," ",TEXT('AI1vj Tab4'!C17,"# ##0"))</f>
        <v>67 544</v>
      </c>
      <c r="D18" s="32" t="str">
        <f>IF(ISBLANK('AI1vj Tab4'!D17)," ",TEXT('AI1vj Tab4'!D17,"# ##0"))</f>
        <v>66 957</v>
      </c>
      <c r="E18" s="32" t="str">
        <f>IF(ISBLANK('AI1vj Tab4'!E17)," ",TEXT('AI1vj Tab4'!E17,"+ # ##0;- # ##0"))</f>
        <v>- 24</v>
      </c>
      <c r="F18" s="32" t="str">
        <f>IF(ISBLANK('AI1vj Tab4'!F17)," ",TEXT('AI1vj Tab4'!F17,"0,0;- 0,0"))</f>
        <v>- 0,0</v>
      </c>
      <c r="G18" s="30" t="s">
        <v>41</v>
      </c>
    </row>
    <row r="19" spans="1:7" ht="12.75">
      <c r="A19" s="12" t="str">
        <f>'AI1vj Tab4'!A18</f>
        <v>Rendsburg-Eckernförde</v>
      </c>
      <c r="B19" s="32" t="str">
        <f>IF(ISBLANK('AI1vj Tab4'!B18)," ",TEXT('AI1vj Tab4'!B18,"# ##0"))</f>
        <v>270 419</v>
      </c>
      <c r="C19" s="32" t="str">
        <f>IF(ISBLANK('AI1vj Tab4'!C18)," ",TEXT('AI1vj Tab4'!C18,"# ##0"))</f>
        <v>133 073</v>
      </c>
      <c r="D19" s="32" t="str">
        <f>IF(ISBLANK('AI1vj Tab4'!D18)," ",TEXT('AI1vj Tab4'!D18,"# ##0"))</f>
        <v>137 346</v>
      </c>
      <c r="E19" s="32" t="str">
        <f>IF(ISBLANK('AI1vj Tab4'!E18)," ",TEXT('AI1vj Tab4'!E18,"+ # ##0;- # ##0"))</f>
        <v>- 606</v>
      </c>
      <c r="F19" s="32" t="str">
        <f>IF(ISBLANK('AI1vj Tab4'!F18)," ",TEXT('AI1vj Tab4'!F18,"0,0;- 0,0"))</f>
        <v>- 0,2</v>
      </c>
      <c r="G19" s="30" t="s">
        <v>41</v>
      </c>
    </row>
    <row r="20" spans="1:7" ht="12.75">
      <c r="A20" s="12" t="str">
        <f>'AI1vj Tab4'!A19</f>
        <v>Schleswig-Flensburg</v>
      </c>
      <c r="B20" s="32" t="str">
        <f>IF(ISBLANK('AI1vj Tab4'!B19)," ",TEXT('AI1vj Tab4'!B19,"# ##0"))</f>
        <v>198 240</v>
      </c>
      <c r="C20" s="32" t="str">
        <f>IF(ISBLANK('AI1vj Tab4'!C19)," ",TEXT('AI1vj Tab4'!C19,"# ##0"))</f>
        <v>98 488</v>
      </c>
      <c r="D20" s="32" t="str">
        <f>IF(ISBLANK('AI1vj Tab4'!D19)," ",TEXT('AI1vj Tab4'!D19,"# ##0"))</f>
        <v>99 752</v>
      </c>
      <c r="E20" s="32" t="str">
        <f>IF(ISBLANK('AI1vj Tab4'!E19)," ",TEXT('AI1vj Tab4'!E19,"+ # ##0;- # ##0"))</f>
        <v>- 358</v>
      </c>
      <c r="F20" s="32" t="str">
        <f>IF(ISBLANK('AI1vj Tab4'!F19)," ",TEXT('AI1vj Tab4'!F19,"0,0;- 0,0"))</f>
        <v>- 0,2</v>
      </c>
      <c r="G20" s="30" t="s">
        <v>41</v>
      </c>
    </row>
    <row r="21" spans="1:7" ht="12.75">
      <c r="A21" s="12" t="str">
        <f>'AI1vj Tab4'!A20</f>
        <v>Segeberg</v>
      </c>
      <c r="B21" s="32" t="str">
        <f>IF(ISBLANK('AI1vj Tab4'!B20)," ",TEXT('AI1vj Tab4'!B20,"# ##0"))</f>
        <v>258 382</v>
      </c>
      <c r="C21" s="32" t="str">
        <f>IF(ISBLANK('AI1vj Tab4'!C20)," ",TEXT('AI1vj Tab4'!C20,"# ##0"))</f>
        <v>126 866</v>
      </c>
      <c r="D21" s="32" t="str">
        <f>IF(ISBLANK('AI1vj Tab4'!D20)," ",TEXT('AI1vj Tab4'!D20,"# ##0"))</f>
        <v>131 516</v>
      </c>
      <c r="E21" s="32" t="str">
        <f>IF(ISBLANK('AI1vj Tab4'!E20)," ",TEXT('AI1vj Tab4'!E20,"+ # ##0;- # ##0"))</f>
        <v>+ 516</v>
      </c>
      <c r="F21" s="32" t="str">
        <f>IF(ISBLANK('AI1vj Tab4'!F20)," ",TEXT('AI1vj Tab4'!F20,"0,0;- 0,0"))</f>
        <v>0,2</v>
      </c>
      <c r="G21" s="30" t="s">
        <v>41</v>
      </c>
    </row>
    <row r="22" spans="1:7" ht="12.75">
      <c r="A22" s="12" t="str">
        <f>'AI1vj Tab4'!A21</f>
        <v>Steinburg</v>
      </c>
      <c r="B22" s="32" t="str">
        <f>IF(ISBLANK('AI1vj Tab4'!B21)," ",TEXT('AI1vj Tab4'!B21,"# ##0"))</f>
        <v>133 101</v>
      </c>
      <c r="C22" s="32" t="str">
        <f>IF(ISBLANK('AI1vj Tab4'!C21)," ",TEXT('AI1vj Tab4'!C21,"# ##0"))</f>
        <v>65 983</v>
      </c>
      <c r="D22" s="32" t="str">
        <f>IF(ISBLANK('AI1vj Tab4'!D21)," ",TEXT('AI1vj Tab4'!D21,"# ##0"))</f>
        <v>67 118</v>
      </c>
      <c r="E22" s="32" t="str">
        <f>IF(ISBLANK('AI1vj Tab4'!E21)," ",TEXT('AI1vj Tab4'!E21,"+ # ##0;- # ##0"))</f>
        <v>- 556</v>
      </c>
      <c r="F22" s="32" t="str">
        <f>IF(ISBLANK('AI1vj Tab4'!F21)," ",TEXT('AI1vj Tab4'!F21,"0,0;- 0,0"))</f>
        <v>- 0,4</v>
      </c>
      <c r="G22" s="30" t="s">
        <v>41</v>
      </c>
    </row>
    <row r="23" spans="1:7" ht="12.75">
      <c r="A23" s="12" t="str">
        <f>'AI1vj Tab4'!A22</f>
        <v>Stormarn</v>
      </c>
      <c r="B23" s="32" t="str">
        <f>IF(ISBLANK('AI1vj Tab4'!B22)," ",TEXT('AI1vj Tab4'!B22,"# ##0"))</f>
        <v>228 837</v>
      </c>
      <c r="C23" s="32" t="str">
        <f>IF(ISBLANK('AI1vj Tab4'!C22)," ",TEXT('AI1vj Tab4'!C22,"# ##0"))</f>
        <v>111 408</v>
      </c>
      <c r="D23" s="32" t="str">
        <f>IF(ISBLANK('AI1vj Tab4'!D22)," ",TEXT('AI1vj Tab4'!D22,"# ##0"))</f>
        <v>117 429</v>
      </c>
      <c r="E23" s="32" t="str">
        <f>IF(ISBLANK('AI1vj Tab4'!E22)," ",TEXT('AI1vj Tab4'!E22,"+ # ##0;- # ##0"))</f>
        <v>+ 1 281</v>
      </c>
      <c r="F23" s="32" t="str">
        <f>IF(ISBLANK('AI1vj Tab4'!F22)," ",TEXT('AI1vj Tab4'!F22,"0,0;- 0,0"))</f>
        <v>0,6</v>
      </c>
      <c r="G23" s="30" t="s">
        <v>41</v>
      </c>
    </row>
    <row r="24" spans="1:7" ht="12.75">
      <c r="A24" s="17" t="str">
        <f>'AI1vj Tab4'!A23</f>
        <v>Schleswig-Holstein</v>
      </c>
      <c r="B24" s="32" t="str">
        <f>IF(ISBLANK('AI1vj Tab4'!B23)," ",TEXT('AI1vj Tab4'!B23,"# ##0"))</f>
        <v>2 831 364</v>
      </c>
      <c r="C24" s="32" t="str">
        <f>IF(ISBLANK('AI1vj Tab4'!C23)," ",TEXT('AI1vj Tab4'!C23,"# ##0"))</f>
        <v>1 387 078</v>
      </c>
      <c r="D24" s="32" t="str">
        <f>IF(ISBLANK('AI1vj Tab4'!D23)," ",TEXT('AI1vj Tab4'!D23,"# ##0"))</f>
        <v>1 444 286</v>
      </c>
      <c r="E24" s="32" t="str">
        <f>IF(ISBLANK('AI1vj Tab4'!E23)," ",TEXT('AI1vj Tab4'!E23,"+ # ##0;- # ##0"))</f>
        <v>+ 1 246</v>
      </c>
      <c r="F24" s="32" t="str">
        <f>IF(ISBLANK('AI1vj Tab4'!F23)," ",TEXT('AI1vj Tab4'!F23,"0,0;- 0,0"))</f>
        <v>0,0</v>
      </c>
      <c r="G24" s="30" t="s">
        <v>41</v>
      </c>
    </row>
    <row r="25" spans="1:7" ht="12.75">
      <c r="A25" s="26" t="s">
        <v>45</v>
      </c>
      <c r="B25" s="6"/>
      <c r="C25" s="6"/>
      <c r="D25" s="6"/>
      <c r="E25" s="6"/>
      <c r="F25" s="6"/>
      <c r="G25" s="31" t="s">
        <v>42</v>
      </c>
    </row>
    <row r="26" spans="1:7" ht="12.75">
      <c r="A26" s="28" t="str">
        <f>'AI1vj Tab4'!A25</f>
        <v>a  Gebietsstand 30.06.2010</v>
      </c>
      <c r="B26" s="29"/>
      <c r="C26" s="29"/>
      <c r="D26" s="29"/>
      <c r="E26" s="29"/>
      <c r="F26" s="29"/>
      <c r="G26" s="31" t="s">
        <v>42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2/10</v>
      </c>
    </row>
    <row r="3" spans="1:6" ht="12.75">
      <c r="A3" s="26" t="s">
        <v>45</v>
      </c>
      <c r="F3" s="30" t="s">
        <v>43</v>
      </c>
    </row>
    <row r="4" spans="1:6" ht="12.75">
      <c r="A4" s="33" t="e">
        <f>"Gemeinden mit einer Bevölkerung von 10 000 und mehr Personen am "&amp;IF(Quartal=1,"31.03.",IF(Quartal=2,"30.06.",IF(Quartal=3,"30.09.",IF(Quartal=4,"31.12.",""))))&amp;Jahr+2000</f>
        <v>#REF!</v>
      </c>
      <c r="F4" s="30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1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2" t="e">
        <f>IF('AI1vj Tab5'!#REF!&gt;0,TEXT('AI1vj Tab5'!#REF!,"# ##0")," ")</f>
        <v>#REF!</v>
      </c>
      <c r="F7" s="31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2" t="e">
        <f>IF('AI1vj Tab5'!#REF!&gt;0,TEXT('AI1vj Tab5'!#REF!,"# ##0")," ")</f>
        <v>#REF!</v>
      </c>
      <c r="F8" s="31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2" t="e">
        <f>IF('AI1vj Tab5'!#REF!&gt;0,TEXT('AI1vj Tab5'!#REF!,"# ##0")," ")</f>
        <v>#REF!</v>
      </c>
      <c r="F9" s="31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2" t="e">
        <f>IF('AI1vj Tab5'!#REF!&gt;0,TEXT('AI1vj Tab5'!#REF!,"# ##0")," ")</f>
        <v>#REF!</v>
      </c>
      <c r="F10" s="31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2" t="e">
        <f>IF('AI1vj Tab5'!#REF!&gt;0,TEXT('AI1vj Tab5'!#REF!,"# ##0")," ")</f>
        <v>#REF!</v>
      </c>
      <c r="F11" s="31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2" t="e">
        <f>IF('AI1vj Tab5'!#REF!&gt;0,TEXT('AI1vj Tab5'!#REF!,"# ##0")," ")</f>
        <v>#REF!</v>
      </c>
      <c r="F12" s="31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2" t="e">
        <f>IF('AI1vj Tab5'!#REF!&gt;0,TEXT('AI1vj Tab5'!#REF!,"# ##0")," ")</f>
        <v>#REF!</v>
      </c>
      <c r="F13" s="31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2" t="e">
        <f>IF('AI1vj Tab5'!#REF!&gt;0,TEXT('AI1vj Tab5'!#REF!,"# ##0")," ")</f>
        <v>#REF!</v>
      </c>
      <c r="F14" s="31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2" t="e">
        <f>IF('AI1vj Tab5'!#REF!&gt;0,TEXT('AI1vj Tab5'!#REF!,"# ##0")," ")</f>
        <v>#REF!</v>
      </c>
      <c r="F15" s="31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2" t="e">
        <f>IF('AI1vj Tab5'!#REF!&gt;0,TEXT('AI1vj Tab5'!#REF!,"# ##0")," ")</f>
        <v>#REF!</v>
      </c>
      <c r="F16" s="31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2" t="e">
        <f>IF('AI1vj Tab5'!#REF!&gt;0,TEXT('AI1vj Tab5'!#REF!,"# ##0")," ")</f>
        <v>#REF!</v>
      </c>
      <c r="F17" s="31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2" t="e">
        <f>IF('AI1vj Tab5'!#REF!&gt;0,TEXT('AI1vj Tab5'!#REF!,"# ##0")," ")</f>
        <v>#REF!</v>
      </c>
      <c r="F18" s="31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2" t="e">
        <f>IF('AI1vj Tab5'!#REF!&gt;0,TEXT('AI1vj Tab5'!#REF!,"# ##0")," ")</f>
        <v>#REF!</v>
      </c>
      <c r="F19" s="31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2" t="e">
        <f>IF('AI1vj Tab5'!#REF!&gt;0,TEXT('AI1vj Tab5'!#REF!,"# ##0")," ")</f>
        <v>#REF!</v>
      </c>
      <c r="F20" s="31" t="s">
        <v>44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2" t="e">
        <f>IF('AI1vj Tab5'!#REF!&gt;0,TEXT('AI1vj Tab5'!#REF!,"# ##0")," ")</f>
        <v>#REF!</v>
      </c>
      <c r="F21" s="31" t="s">
        <v>44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2" t="e">
        <f>IF('AI1vj Tab5'!#REF!&gt;0,TEXT('AI1vj Tab5'!#REF!,"# ##0")," ")</f>
        <v>#REF!</v>
      </c>
      <c r="F22" s="31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2" t="e">
        <f>IF('AI1vj Tab5'!#REF!&gt;0,TEXT('AI1vj Tab5'!#REF!,"# ##0")," ")</f>
        <v>#REF!</v>
      </c>
      <c r="F23" s="31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2" t="e">
        <f>IF('AI1vj Tab5'!#REF!&gt;0,TEXT('AI1vj Tab5'!#REF!,"# ##0")," ")</f>
        <v>#REF!</v>
      </c>
      <c r="F24" s="31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2" t="e">
        <f>IF('AI1vj Tab5'!#REF!&gt;0,TEXT('AI1vj Tab5'!#REF!,"# ##0")," ")</f>
        <v>#REF!</v>
      </c>
      <c r="F25" s="31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2" t="e">
        <f>IF('AI1vj Tab5'!#REF!&gt;0,TEXT('AI1vj Tab5'!#REF!,"# ##0")," ")</f>
        <v>#REF!</v>
      </c>
      <c r="F26" s="31" t="s">
        <v>44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2" t="e">
        <f>IF('AI1vj Tab5'!#REF!&gt;0,TEXT('AI1vj Tab5'!#REF!,"# ##0")," ")</f>
        <v>#REF!</v>
      </c>
      <c r="F27" s="31" t="s">
        <v>44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2" t="e">
        <f>IF('AI1vj Tab5'!#REF!&gt;0,TEXT('AI1vj Tab5'!#REF!,"# ##0")," ")</f>
        <v>#REF!</v>
      </c>
      <c r="F28" s="31" t="s">
        <v>44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2" t="e">
        <f>IF('AI1vj Tab5'!#REF!&gt;0,TEXT('AI1vj Tab5'!#REF!,"# ##0")," ")</f>
        <v>#REF!</v>
      </c>
      <c r="F29" s="31" t="s">
        <v>44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2" t="e">
        <f>IF('AI1vj Tab5'!#REF!&gt;0,TEXT('AI1vj Tab5'!#REF!,"# ##0")," ")</f>
        <v>#REF!</v>
      </c>
      <c r="F30" s="31" t="s">
        <v>44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2" t="e">
        <f>IF('AI1vj Tab5'!#REF!&gt;0,TEXT('AI1vj Tab5'!#REF!,"# ##0")," ")</f>
        <v>#REF!</v>
      </c>
      <c r="F31" s="31" t="s">
        <v>44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2" t="e">
        <f>IF('AI1vj Tab5'!#REF!&gt;0,TEXT('AI1vj Tab5'!#REF!,"# ##0")," ")</f>
        <v>#REF!</v>
      </c>
      <c r="F32" s="31" t="s">
        <v>44</v>
      </c>
    </row>
    <row r="33" spans="1:6" ht="12.75">
      <c r="A33">
        <f>'AI1vj Tab5'!A33</f>
        <v>27</v>
      </c>
      <c r="B33" t="str">
        <f>'AI1vj Tab5'!B33</f>
        <v>Stockelsdorf                     </v>
      </c>
      <c r="C33" t="str">
        <f>'AI1vj Tab5'!C33</f>
        <v>Ostholstein</v>
      </c>
      <c r="D33" s="32" t="e">
        <f>IF('AI1vj Tab5'!#REF!&gt;0,TEXT('AI1vj Tab5'!#REF!,"# ##0")," ")</f>
        <v>#REF!</v>
      </c>
      <c r="F33" s="31" t="s">
        <v>44</v>
      </c>
    </row>
    <row r="34" spans="1:6" ht="12.75">
      <c r="A34">
        <f>'AI1vj Tab5'!A34</f>
        <v>28</v>
      </c>
      <c r="B34" t="str">
        <f>'AI1vj Tab5'!B34</f>
        <v>Halstenbek                       </v>
      </c>
      <c r="C34" t="str">
        <f>'AI1vj Tab5'!C34</f>
        <v>Pinneberg</v>
      </c>
      <c r="D34" s="32" t="e">
        <f>IF('AI1vj Tab5'!#REF!&gt;0,TEXT('AI1vj Tab5'!#REF!,"# ##0")," ")</f>
        <v>#REF!</v>
      </c>
      <c r="F34" s="31" t="s">
        <v>44</v>
      </c>
    </row>
    <row r="35" spans="1:6" ht="12.75">
      <c r="A35">
        <f>'AI1vj Tab5'!A35</f>
        <v>29</v>
      </c>
      <c r="B35" t="str">
        <f>'AI1vj Tab5'!B35</f>
        <v>Glinde, Stadt                    </v>
      </c>
      <c r="C35" t="str">
        <f>'AI1vj Tab5'!C35</f>
        <v>Stormarn</v>
      </c>
      <c r="D35" s="32" t="e">
        <f>IF('AI1vj Tab5'!#REF!&gt;0,TEXT('AI1vj Tab5'!#REF!,"# ##0")," ")</f>
        <v>#REF!</v>
      </c>
      <c r="F35" s="31" t="s">
        <v>44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2" t="e">
        <f>IF('AI1vj Tab5'!#REF!&gt;0,TEXT('AI1vj Tab5'!#REF!,"# ##0")," ")</f>
        <v>#REF!</v>
      </c>
      <c r="F36" s="31" t="s">
        <v>44</v>
      </c>
    </row>
    <row r="37" spans="1:6" ht="12.75">
      <c r="A37">
        <f>'AI1vj Tab5'!A37</f>
        <v>31</v>
      </c>
      <c r="B37" t="str">
        <f>'AI1vj Tab5'!B37</f>
        <v>Preetz, Stadt                    </v>
      </c>
      <c r="C37" t="str">
        <f>'AI1vj Tab5'!C37</f>
        <v>Plön</v>
      </c>
      <c r="D37" s="32" t="e">
        <f>IF('AI1vj Tab5'!#REF!&gt;0,TEXT('AI1vj Tab5'!#REF!,"# ##0")," ")</f>
        <v>#REF!</v>
      </c>
      <c r="F37" s="31" t="s">
        <v>44</v>
      </c>
    </row>
    <row r="38" spans="1:6" ht="12.75">
      <c r="A38">
        <f>'AI1vj Tab5'!A38</f>
        <v>32</v>
      </c>
      <c r="B38" t="str">
        <f>'AI1vj Tab5'!B38</f>
        <v>Bad Segeberg, Stadt</v>
      </c>
      <c r="C38" t="str">
        <f>'AI1vj Tab5'!C38</f>
        <v>Segeberg</v>
      </c>
      <c r="D38" s="32" t="e">
        <f>IF('AI1vj Tab5'!#REF!&gt;0,TEXT('AI1vj Tab5'!#REF!,"# ##0")," ")</f>
        <v>#REF!</v>
      </c>
      <c r="F38" s="31" t="s">
        <v>44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2" t="e">
        <f>IF('AI1vj Tab5'!#REF!&gt;0,TEXT('AI1vj Tab5'!#REF!,"# ##0")," ")</f>
        <v>#REF!</v>
      </c>
      <c r="F39" s="31" t="s">
        <v>44</v>
      </c>
    </row>
    <row r="40" spans="1:6" ht="12.75">
      <c r="A40">
        <f>'AI1vj Tab5'!A40</f>
        <v>34</v>
      </c>
      <c r="B40" t="str">
        <f>'AI1vj Tab5'!B41</f>
        <v>Bargteheide, Stadt               </v>
      </c>
      <c r="C40" t="str">
        <f>'AI1vj Tab5'!C41</f>
        <v>Stormarn</v>
      </c>
      <c r="D40" s="32" t="e">
        <f>IF('AI1vj Tab5'!#REF!&gt;0,TEXT('AI1vj Tab5'!#REF!,"# ##0")," ")</f>
        <v>#REF!</v>
      </c>
      <c r="F40" s="31" t="s">
        <v>44</v>
      </c>
    </row>
    <row r="41" spans="1:6" ht="12.75">
      <c r="A41">
        <f>'AI1vj Tab5'!A41</f>
        <v>35</v>
      </c>
      <c r="B41" t="str">
        <f>'AI1vj Tab5'!B42</f>
        <v>Schwarzenbek, Stadt              </v>
      </c>
      <c r="C41" t="str">
        <f>'AI1vj Tab5'!C42</f>
        <v>Herzogtum Lauenburg</v>
      </c>
      <c r="D41" s="32" t="e">
        <f>IF('AI1vj Tab5'!#REF!&gt;0,TEXT('AI1vj Tab5'!#REF!,"# ##0")," ")</f>
        <v>#REF!</v>
      </c>
      <c r="F41" s="31" t="s">
        <v>44</v>
      </c>
    </row>
    <row r="42" spans="1:6" ht="12.75">
      <c r="A42">
        <f>'AI1vj Tab5'!A42</f>
        <v>36</v>
      </c>
      <c r="B42" t="str">
        <f>'AI1vj Tab5'!B43</f>
        <v>Bad Bramstedt, Stadt             </v>
      </c>
      <c r="C42" t="str">
        <f>'AI1vj Tab5'!C43</f>
        <v>Segeberg</v>
      </c>
      <c r="D42" s="32" t="e">
        <f>IF('AI1vj Tab5'!#REF!&gt;0,TEXT('AI1vj Tab5'!#REF!,"# ##0")," ")</f>
        <v>#REF!</v>
      </c>
      <c r="F42" s="31" t="s">
        <v>44</v>
      </c>
    </row>
    <row r="43" spans="1:6" ht="12.75">
      <c r="A43">
        <f>'AI1vj Tab5'!A43</f>
        <v>37</v>
      </c>
      <c r="B43" t="str">
        <f>'AI1vj Tab5'!B44</f>
        <v>Ratzeburg, Stadt                 </v>
      </c>
      <c r="C43" t="str">
        <f>'AI1vj Tab5'!C44</f>
        <v>Herzogtum Lauenburg</v>
      </c>
      <c r="D43" s="32" t="e">
        <f>IF('AI1vj Tab5'!#REF!&gt;0,TEXT('AI1vj Tab5'!#REF!,"# ##0")," ")</f>
        <v>#REF!</v>
      </c>
      <c r="F43" s="31" t="s">
        <v>44</v>
      </c>
    </row>
    <row r="44" spans="1:6" ht="12.75">
      <c r="A44">
        <f>'AI1vj Tab5'!A44</f>
        <v>38</v>
      </c>
      <c r="B44" t="str">
        <f>'AI1vj Tab5'!B45</f>
        <v>Rellingen</v>
      </c>
      <c r="C44" t="str">
        <f>'AI1vj Tab5'!C45</f>
        <v>Pinneberg</v>
      </c>
      <c r="D44" s="32" t="e">
        <f>IF('AI1vj Tab5'!#REF!&gt;0,TEXT('AI1vj Tab5'!#REF!,"# ##0")," ")</f>
        <v>#REF!</v>
      </c>
      <c r="F44" s="31" t="s">
        <v>44</v>
      </c>
    </row>
    <row r="45" spans="1:6" ht="12.75">
      <c r="A45">
        <f>'AI1vj Tab5'!A45</f>
        <v>39</v>
      </c>
      <c r="B45" t="str">
        <f>'AI1vj Tab5'!B47</f>
        <v>Brunsbüttel, Stadt</v>
      </c>
      <c r="C45" t="str">
        <f>'AI1vj Tab5'!C47</f>
        <v>Dithmarschen</v>
      </c>
      <c r="D45" s="32" t="e">
        <f>IF('AI1vj Tab5'!#REF!&gt;0,TEXT('AI1vj Tab5'!#REF!,"# ##0")," ")</f>
        <v>#REF!</v>
      </c>
      <c r="F45" s="31" t="s">
        <v>44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Tab5'!C48</f>
        <v>Ostholstein</v>
      </c>
      <c r="D46" s="32" t="e">
        <f>IF('AI1vj Tab5'!#REF!&gt;0,TEXT('AI1vj Tab5'!#REF!,"# ##0")," ")</f>
        <v>#REF!</v>
      </c>
      <c r="F46" s="31" t="s">
        <v>44</v>
      </c>
    </row>
    <row r="47" spans="1:6" ht="12.75">
      <c r="A47">
        <f>'AI1vj Tab5'!A47</f>
        <v>41</v>
      </c>
      <c r="B47" t="str">
        <f>'AI1vj Tab5'!B49</f>
        <v>Tornesch, Stadt</v>
      </c>
      <c r="C47" t="str">
        <f>'AI1vj Tab5'!C49</f>
        <v>Pinneberg</v>
      </c>
      <c r="D47" s="32" t="e">
        <f>IF('AI1vj Tab5'!#REF!&gt;0,TEXT('AI1vj Tab5'!#REF!,"# ##0")," ")</f>
        <v>#REF!</v>
      </c>
      <c r="F47" s="31" t="s">
        <v>44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Tab5'!C50</f>
        <v>Plön</v>
      </c>
      <c r="D48" s="32" t="e">
        <f>IF('AI1vj Tab5'!#REF!&gt;0,TEXT('AI1vj Tab5'!#REF!,"# ##0")," ")</f>
        <v>#REF!</v>
      </c>
      <c r="F48" s="31" t="s">
        <v>44</v>
      </c>
    </row>
    <row r="49" spans="1:6" ht="12.75">
      <c r="A49">
        <f>'AI1vj Tab5'!A49</f>
        <v>43</v>
      </c>
      <c r="B49" t="str">
        <f>'AI1vj Tab5'!B51</f>
        <v>Barsbüttel                       </v>
      </c>
      <c r="C49" t="str">
        <f>'AI1vj Tab5'!C51</f>
        <v>Stormarn</v>
      </c>
      <c r="D49" s="32" t="e">
        <f>IF('AI1vj Tab5'!#REF!&gt;0,TEXT('AI1vj Tab5'!#REF!,"# ##0")," ")</f>
        <v>#REF!</v>
      </c>
      <c r="F49" s="31" t="s">
        <v>44</v>
      </c>
    </row>
    <row r="50" spans="1:6" ht="12.75">
      <c r="A50">
        <f>'AI1vj Tab5'!A50</f>
        <v>44</v>
      </c>
      <c r="B50" t="str">
        <f>'AI1vj Tab5'!B52</f>
        <v>Kronshagen</v>
      </c>
      <c r="C50" t="str">
        <f>'AI1vj Tab5'!C52</f>
        <v>Rendsburg-Eckernförde</v>
      </c>
      <c r="D50" s="32" t="e">
        <f>IF('AI1vj Tab5'!#REF!&gt;0,TEXT('AI1vj Tab5'!#REF!,"# ##0")," ")</f>
        <v>#REF!</v>
      </c>
      <c r="F50" s="31" t="s">
        <v>44</v>
      </c>
    </row>
    <row r="51" spans="1:6" ht="12.75">
      <c r="A51">
        <f>'AI1vj Tab5'!A51</f>
        <v>45</v>
      </c>
      <c r="B51" t="str">
        <f>'AI1vj Tab5'!B54</f>
        <v>Wentorf bei Hamburg, Stadt            </v>
      </c>
      <c r="C51" t="str">
        <f>'AI1vj Tab5'!C54</f>
        <v>Herzogtum Lauenburg</v>
      </c>
      <c r="D51" s="32" t="e">
        <f>IF('AI1vj Tab5'!#REF!&gt;0,TEXT('AI1vj Tab5'!#REF!,"# ##0")," ")</f>
        <v>#REF!</v>
      </c>
      <c r="F51" s="31" t="s">
        <v>44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2" t="e">
        <f>IF('AI1vj Tab5'!#REF!&gt;0,TEXT('AI1vj Tab5'!#REF!,"# ##0")," ")</f>
        <v>#REF!</v>
      </c>
      <c r="F52" s="31" t="s">
        <v>44</v>
      </c>
    </row>
    <row r="53" spans="1:6" ht="12.75">
      <c r="A53">
        <f>'AI1vj Tab5'!A53</f>
        <v>47</v>
      </c>
      <c r="B53" t="str">
        <f>'AI1vj Tab5'!B55</f>
        <v>Glückstadt, Stadt</v>
      </c>
      <c r="C53" t="str">
        <f>'AI1vj Tab5'!C55</f>
        <v>Steinburg</v>
      </c>
      <c r="D53" s="32" t="e">
        <f>IF('AI1vj Tab5'!#REF!&gt;0,TEXT('AI1vj Tab5'!#REF!,"# ##0")," ")</f>
        <v>#REF!</v>
      </c>
      <c r="F53" s="31" t="s">
        <v>44</v>
      </c>
    </row>
    <row r="54" spans="1:6" ht="12.75">
      <c r="A54">
        <f>'AI1vj Tab5'!A54</f>
        <v>48</v>
      </c>
      <c r="B54" t="str">
        <f>'AI1vj Tab5'!B56</f>
        <v>Harrislee                        </v>
      </c>
      <c r="C54" t="str">
        <f>'AI1vj Tab5'!C56</f>
        <v>Schleswig-Flensburg</v>
      </c>
      <c r="D54" s="32" t="e">
        <f>IF('AI1vj Tab5'!#REF!&gt;0,TEXT('AI1vj Tab5'!#REF!,"# ##0")," ")</f>
        <v>#REF!</v>
      </c>
      <c r="F54" s="31" t="s">
        <v>44</v>
      </c>
    </row>
    <row r="55" spans="1:6" ht="12.75">
      <c r="A55">
        <f>'AI1vj Tab5'!A55</f>
        <v>49</v>
      </c>
      <c r="B55" t="str">
        <f>'AI1vj Tab5'!B57</f>
        <v>Lauenburg/Elbe, Stadt            </v>
      </c>
      <c r="C55" t="str">
        <f>'AI1vj Tab5'!C57</f>
        <v>Herzogtum Lauenburg</v>
      </c>
      <c r="D55" s="32" t="e">
        <f>IF('AI1vj Tab5'!#REF!&gt;0,TEXT('AI1vj Tab5'!#REF!,"# ##0")," ")</f>
        <v>#REF!</v>
      </c>
      <c r="F55" s="31" t="s">
        <v>44</v>
      </c>
    </row>
    <row r="56" spans="1:6" ht="12.75">
      <c r="A56">
        <f>'AI1vj Tab5'!A56</f>
        <v>50</v>
      </c>
      <c r="B56" t="str">
        <f>'AI1vj Tab5'!B58</f>
        <v>Malente                          </v>
      </c>
      <c r="C56" t="str">
        <f>'AI1vj Tab5'!C58</f>
        <v>Ostholstein</v>
      </c>
      <c r="D56" s="32" t="e">
        <f>IF('AI1vj Tab5'!#REF!&gt;0,TEXT('AI1vj Tab5'!#REF!,"# ##0")," ")</f>
        <v>#REF!</v>
      </c>
      <c r="F56" s="31" t="s">
        <v>44</v>
      </c>
    </row>
    <row r="57" spans="1:6" ht="12.75">
      <c r="A57">
        <f>'AI1vj Tab5'!A57</f>
        <v>51</v>
      </c>
      <c r="B57" t="str">
        <f>'AI1vj Tab5'!B59</f>
        <v>Handewitt</v>
      </c>
      <c r="C57" t="str">
        <f>'AI1vj Tab5'!C59</f>
        <v>Schleswig-Flensburg</v>
      </c>
      <c r="D57" s="32" t="e">
        <f>IF('AI1vj Tab5'!#REF!&gt;0,TEXT('AI1vj Tab5'!#REF!,"# ##0")," ")</f>
        <v>#REF!</v>
      </c>
      <c r="F57" s="31" t="s">
        <v>44</v>
      </c>
    </row>
    <row r="58" spans="1:6" ht="12.75">
      <c r="A58">
        <f>'AI1vj Tab5'!A58</f>
        <v>52</v>
      </c>
      <c r="B58" t="str">
        <f>'AI1vj Tab5'!B60</f>
        <v>Büdelsdorf, Stadt</v>
      </c>
      <c r="C58" t="str">
        <f>'AI1vj Tab5'!C60</f>
        <v>Rendsburg-Eckernförde</v>
      </c>
      <c r="D58" s="32" t="e">
        <f>IF('AI1vj Tab5'!#REF!&gt;0,TEXT('AI1vj Tab5'!#REF!,"# ##0")," ")</f>
        <v>#REF!</v>
      </c>
      <c r="F58" s="31" t="s">
        <v>44</v>
      </c>
    </row>
    <row r="59" spans="1:6" ht="12.75">
      <c r="A59">
        <f>'AI1vj Tab5'!A59</f>
        <v>53</v>
      </c>
      <c r="B59" t="e">
        <f>'AI1vj Tab5'!#REF!</f>
        <v>#REF!</v>
      </c>
      <c r="C59" t="e">
        <f>'AI1vj Tab5'!#REF!</f>
        <v>#REF!</v>
      </c>
      <c r="D59" s="32" t="e">
        <f>IF('AI1vj Tab5'!#REF!&gt;0,TEXT('AI1vj Tab5'!#REF!,"# ##0")," ")</f>
        <v>#REF!</v>
      </c>
      <c r="F59" s="31" t="s">
        <v>44</v>
      </c>
    </row>
    <row r="60" spans="1:6" ht="12.75">
      <c r="A60">
        <f>'AI1vj Tab5'!A60</f>
        <v>54</v>
      </c>
      <c r="B60" t="e">
        <f>'AI1vj Tab5'!#REF!</f>
        <v>#REF!</v>
      </c>
      <c r="C60" t="e">
        <f>'AI1vj Tab5'!#REF!</f>
        <v>#REF!</v>
      </c>
      <c r="D60" s="32" t="e">
        <f>IF('AI1vj Tab5'!#REF!&gt;0,TEXT('AI1vj Tab5'!#REF!,"# ##0")," ")</f>
        <v>#REF!</v>
      </c>
      <c r="F60" s="31" t="s">
        <v>44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2" t="str">
        <f>IF('AI1vj Tab5'!D61&gt;0,TEXT('AI1vj Tab5'!D61,"# ##0")," ")</f>
        <v> </v>
      </c>
      <c r="F61" s="31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2" t="str">
        <f>IF('AI1vj Tab5'!D62&gt;0,TEXT('AI1vj Tab5'!D62,"# ##0")," ")</f>
        <v> </v>
      </c>
      <c r="F62" s="31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2" t="str">
        <f>IF('AI1vj Tab5'!D63&gt;0,TEXT('AI1vj Tab5'!D63,"# ##0")," ")</f>
        <v> </v>
      </c>
      <c r="F63" s="31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2" t="str">
        <f>IF('AI1vj Tab5'!D64&gt;0,TEXT('AI1vj Tab5'!D64,"# ##0")," ")</f>
        <v> </v>
      </c>
      <c r="F64" s="31" t="s">
        <v>44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jaehnere</cp:lastModifiedBy>
  <cp:lastPrinted>2010-10-27T09:14:17Z</cp:lastPrinted>
  <dcterms:created xsi:type="dcterms:W3CDTF">2001-11-19T10:33:16Z</dcterms:created>
  <dcterms:modified xsi:type="dcterms:W3CDTF">2010-11-18T08:08:27Z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