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D27" i="5" s="1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B22" i="4"/>
  <c r="H21" i="4"/>
  <c r="H22" i="4" s="1"/>
  <c r="F21" i="4"/>
  <c r="F22" i="4" s="1"/>
  <c r="E21" i="4"/>
  <c r="G21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G27" i="5" l="1"/>
  <c r="G34" i="5"/>
  <c r="D42" i="5"/>
  <c r="G13" i="5"/>
  <c r="D20" i="5"/>
  <c r="G42" i="5"/>
  <c r="D50" i="5"/>
  <c r="G20" i="5"/>
  <c r="G50" i="5"/>
  <c r="D35" i="5"/>
  <c r="D34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<sst xmlns="http://schemas.openxmlformats.org/spreadsheetml/2006/main" count="147" uniqueCount="123">
  <si>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</si>
  <si>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</si>
  <si>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</si>
  <si>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</si>
  <si>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</si>
  <si>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</si>
  <si>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</si>
  <si>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</si>
  <si>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</si>
  <si>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</si>
  <si>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</si>
  <si>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</si>
  <si>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</si>
  <si>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</si>
  <si>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</si>
  <si>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</si>
  <si>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</si>
  <si>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</si>
  <si>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</si>
  <si>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</si>
  <si>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</si>
  <si>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</si>
  <si>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</si>
  <si>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</si>
  <si>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</si>
  <si>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</si>
  <si>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</si>
  <si>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</si>
  <si>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</si>
  <si>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</si>
  <si>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</si>
  <si>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</si>
  <si>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</si>
  <si>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</si>
  <si>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</si>
  <si>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</si>
  <si>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</si>
  <si>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</si>
  <si>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</si>
  <si>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</si>
  <si>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</si>
  <si>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</si>
  <si>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</si>
  <si>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</si>
  <si>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</si>
  <si>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</si>
  <si>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</si>
  <si>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</si>
  <si>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</si>
  <si>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</si>
  <si>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</si>
  <si>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</si>
  <si>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</si>
  <si>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</si>
  <si>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</si>
  <si>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</si>
  <si>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</si>
  <si>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</si>
  <si>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</si>
  <si>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</si>
  <si>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</si>
  <si>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</si>
  <si>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</si>
  <si>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</si>
  <si>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</si>
  <si>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</si>
  <si>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</si>
  <si>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</si>
  <si>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</si>
  <si>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</si>
  <si>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</si>
  <si>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</si>
  <si>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</si>
  <si>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</si>
  <si>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</si>
  <si>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</si>
  <si>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</si>
  <si>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</si>
  <si>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</si>
  <si>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</si>
  <si>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</si>
  <si>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</si>
  <si>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</si>
  <si>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</si>
  <si>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</si>
  <si>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</si>
  <si>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</si>
  <si>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</si>
  <si>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</si>
  <si>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</si>
  <si>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</si>
  <si>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</si>
  <si>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</si>
  <si>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</si>
  <si>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</si>
  <si>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</si>
  <si>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Januar 2016</t>
  </si>
  <si>
    <t>Herausgegeben am: 30. März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</si>
  <si>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2016</t>
    </r>
  </si>
  <si>
    <t>Januar bis Januar 2016</t>
  </si>
  <si>
    <t>Januar bis Januar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</si>
  <si>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2016</t>
    </r>
  </si>
  <si>
    <t>Januar 
2016</t>
  </si>
  <si>
    <t>Januar 
2015</t>
  </si>
  <si>
    <t xml:space="preserve">Januar bis Januar </t>
  </si>
  <si>
    <t>Stand: Januar 2016</t>
  </si>
  <si>
    <t>Baugenehmigungen für Wohngebäude insgesamt 
ab Januar 2016</t>
  </si>
  <si>
    <t>Januar 2016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</si>
  <si>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</si>
  <si>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</si>
  <si>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</si>
  <si>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</si>
  <si>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</si>
  <si>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</si>
  <si>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</si>
  <si>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</si>
  <si>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</si>
  <si>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</si>
  <si>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</si>
  <si>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</si>
  <si>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2016</t>
  </si>
  <si>
    <t xml:space="preserve">© Statistisches Amt für Hamburg und Schleswig-Holstein, Hamburg 2016
Auszugsweise Vervielfältigung und Verbreitung mit Quellenangabe gestattet.         </t>
  </si>
  <si>
    <t>Kennziffer: F II 1 - m 1/16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</si>
</sst>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165</c:v>
                </c:pt>
                <c:pt idx="1">
                  <c:v>123</c:v>
                </c:pt>
                <c:pt idx="2">
                  <c:v>134</c:v>
                </c:pt>
                <c:pt idx="3">
                  <c:v>236</c:v>
                </c:pt>
                <c:pt idx="4">
                  <c:v>183</c:v>
                </c:pt>
                <c:pt idx="5">
                  <c:v>163</c:v>
                </c:pt>
                <c:pt idx="6">
                  <c:v>258</c:v>
                </c:pt>
                <c:pt idx="7">
                  <c:v>269</c:v>
                </c:pt>
                <c:pt idx="8">
                  <c:v>359</c:v>
                </c:pt>
                <c:pt idx="9">
                  <c:v>170</c:v>
                </c:pt>
                <c:pt idx="10">
                  <c:v>182</c:v>
                </c:pt>
                <c:pt idx="11">
                  <c:v>317</c:v>
                </c:pt>
                <c:pt idx="12">
                  <c:v>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914</c:v>
                </c:pt>
                <c:pt idx="1">
                  <c:v>289</c:v>
                </c:pt>
                <c:pt idx="2">
                  <c:v>367</c:v>
                </c:pt>
                <c:pt idx="3">
                  <c:v>651</c:v>
                </c:pt>
                <c:pt idx="4">
                  <c:v>827</c:v>
                </c:pt>
                <c:pt idx="5">
                  <c:v>398</c:v>
                </c:pt>
                <c:pt idx="6">
                  <c:v>1387</c:v>
                </c:pt>
                <c:pt idx="7">
                  <c:v>939</c:v>
                </c:pt>
                <c:pt idx="8">
                  <c:v>966</c:v>
                </c:pt>
                <c:pt idx="9">
                  <c:v>455</c:v>
                </c:pt>
                <c:pt idx="10">
                  <c:v>583</c:v>
                </c:pt>
                <c:pt idx="11">
                  <c:v>858</c:v>
                </c:pt>
                <c:pt idx="12">
                  <c:v>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886464"/>
        <c:axId val="149888000"/>
      </c:lineChart>
      <c:catAx>
        <c:axId val="149886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9888000"/>
        <c:crosses val="autoZero"/>
        <c:auto val="1"/>
        <c:lblAlgn val="ctr"/>
        <c:lblOffset val="100"/>
        <c:noMultiLvlLbl val="0"/>
      </c:catAx>
      <c:valAx>
        <c:axId val="14988800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98864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76196</xdr:rowOff>
    </xdr:from>
    <xdr:to>
      <xdr:col>7</xdr:col>
      <xdr:colOff>744822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97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4" t="s">
        <v>11</v>
      </c>
      <c r="B17" s="95"/>
      <c r="C17" s="95"/>
      <c r="D17" s="14"/>
      <c r="E17" s="14"/>
      <c r="F17" s="14"/>
      <c r="G17" s="14"/>
    </row>
    <row r="18" spans="1:7" x14ac:dyDescent="0.2">
      <c r="A18" s="14" t="s">
        <v>12</v>
      </c>
      <c r="B18" s="97" t="s">
        <v>94</v>
      </c>
      <c r="C18" s="95"/>
      <c r="D18" s="14"/>
      <c r="E18" s="14"/>
      <c r="F18" s="14"/>
      <c r="G18" s="14"/>
    </row>
    <row r="19" spans="1:7" x14ac:dyDescent="0.2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6" t="s">
        <v>15</v>
      </c>
      <c r="B21" s="95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x14ac:dyDescent="0.2">
      <c r="A25" s="14"/>
      <c r="B25" s="95" t="s">
        <v>20</v>
      </c>
      <c r="C25" s="95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7" t="s">
        <v>121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24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&amp;L&amp;8Statistikamt Nord&amp;C&amp;8&amp;P&amp;R&amp;8Statistischer Bericht F II 1 - m 1/16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7</v>
      </c>
      <c r="C8" s="80">
        <v>2</v>
      </c>
      <c r="D8" s="80">
        <v>22</v>
      </c>
      <c r="E8" s="80">
        <v>0</v>
      </c>
      <c r="F8" s="80">
        <v>0</v>
      </c>
      <c r="G8" s="80">
        <f t="shared" ref="G8:G14" si="0">E8+F8</f>
        <v>0</v>
      </c>
      <c r="H8" s="80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19</v>
      </c>
      <c r="C9" s="80">
        <v>0</v>
      </c>
      <c r="D9" s="80">
        <v>98</v>
      </c>
      <c r="E9" s="80">
        <v>8</v>
      </c>
      <c r="F9" s="80">
        <v>4</v>
      </c>
      <c r="G9" s="80">
        <f t="shared" si="0"/>
        <v>12</v>
      </c>
      <c r="H9" s="80">
        <v>81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13</v>
      </c>
      <c r="C10" s="80">
        <v>0</v>
      </c>
      <c r="D10" s="80">
        <v>34</v>
      </c>
      <c r="E10" s="80">
        <v>9</v>
      </c>
      <c r="F10" s="80">
        <v>0</v>
      </c>
      <c r="G10" s="80">
        <f t="shared" si="0"/>
        <v>9</v>
      </c>
      <c r="H10" s="80">
        <v>19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26</v>
      </c>
      <c r="C11" s="80">
        <v>3</v>
      </c>
      <c r="D11" s="80">
        <v>244</v>
      </c>
      <c r="E11" s="80">
        <v>1</v>
      </c>
      <c r="F11" s="80">
        <v>0</v>
      </c>
      <c r="G11" s="80">
        <f t="shared" si="0"/>
        <v>1</v>
      </c>
      <c r="H11" s="80">
        <v>198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62</v>
      </c>
      <c r="C12" s="80">
        <v>5</v>
      </c>
      <c r="D12" s="80">
        <v>135</v>
      </c>
      <c r="E12" s="80">
        <v>21</v>
      </c>
      <c r="F12" s="80">
        <v>8</v>
      </c>
      <c r="G12" s="80">
        <f t="shared" si="0"/>
        <v>29</v>
      </c>
      <c r="H12" s="80">
        <v>102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12</v>
      </c>
      <c r="C13" s="80">
        <v>1</v>
      </c>
      <c r="D13" s="80">
        <v>26</v>
      </c>
      <c r="E13" s="80">
        <v>4</v>
      </c>
      <c r="F13" s="80">
        <v>2</v>
      </c>
      <c r="G13" s="80">
        <f t="shared" si="0"/>
        <v>6</v>
      </c>
      <c r="H13" s="80">
        <v>18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18</v>
      </c>
      <c r="C14" s="80">
        <v>2</v>
      </c>
      <c r="D14" s="80">
        <v>126</v>
      </c>
      <c r="E14" s="80">
        <v>6</v>
      </c>
      <c r="F14" s="80">
        <v>2</v>
      </c>
      <c r="G14" s="80">
        <f t="shared" si="0"/>
        <v>8</v>
      </c>
      <c r="H14" s="80">
        <v>116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157</v>
      </c>
      <c r="C16" s="80">
        <v>13</v>
      </c>
      <c r="D16" s="80">
        <v>685</v>
      </c>
      <c r="E16" s="80">
        <v>49</v>
      </c>
      <c r="F16" s="80">
        <v>16</v>
      </c>
      <c r="G16" s="80">
        <f>E16+F16</f>
        <v>65</v>
      </c>
      <c r="H16" s="80">
        <v>534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157</v>
      </c>
      <c r="C18" s="80">
        <v>13</v>
      </c>
      <c r="D18" s="80">
        <v>685</v>
      </c>
      <c r="E18" s="80">
        <v>49</v>
      </c>
      <c r="F18" s="80">
        <v>16</v>
      </c>
      <c r="G18" s="80">
        <f>E18+F18</f>
        <v>65</v>
      </c>
      <c r="H18" s="80">
        <v>534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165</v>
      </c>
      <c r="C20" s="80">
        <v>14</v>
      </c>
      <c r="D20" s="80">
        <v>914</v>
      </c>
      <c r="E20" s="80">
        <v>47</v>
      </c>
      <c r="F20" s="80">
        <v>8</v>
      </c>
      <c r="G20" s="80">
        <f>E20+F20</f>
        <v>55</v>
      </c>
      <c r="H20" s="80">
        <v>703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-8</v>
      </c>
      <c r="C21" s="80">
        <f>(C18)-(C20)</f>
        <v>-1</v>
      </c>
      <c r="D21" s="80">
        <f>(D18)-(D20)</f>
        <v>-229</v>
      </c>
      <c r="E21" s="80">
        <f>(E18)-(E20)</f>
        <v>2</v>
      </c>
      <c r="F21" s="80">
        <f>(F18)-(F20)</f>
        <v>8</v>
      </c>
      <c r="G21" s="80">
        <f>E21+F21</f>
        <v>10</v>
      </c>
      <c r="H21" s="80">
        <f>(H18)-(H20)</f>
        <v>-169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-4.8484848484848486</v>
      </c>
      <c r="C22" s="81">
        <f t="shared" si="1"/>
        <v>-7.1428571428571423</v>
      </c>
      <c r="D22" s="81">
        <f t="shared" si="1"/>
        <v>-25.054704595185996</v>
      </c>
      <c r="E22" s="81">
        <f t="shared" si="1"/>
        <v>4.2553191489361701</v>
      </c>
      <c r="F22" s="81">
        <f t="shared" si="1"/>
        <v>100</v>
      </c>
      <c r="G22" s="81">
        <f t="shared" si="1"/>
        <v>18.181818181818183</v>
      </c>
      <c r="H22" s="81">
        <f t="shared" si="1"/>
        <v>-24.039829302987197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F II 1 - m 1/16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105</v>
      </c>
      <c r="C9" s="83">
        <v>112</v>
      </c>
      <c r="D9" s="84">
        <f>IF(AND(C9&gt;0,B9&gt;0),(B9/C9%)-100,"x  ")</f>
        <v>-6.2500000000000142</v>
      </c>
      <c r="E9" s="82">
        <v>105</v>
      </c>
      <c r="F9" s="83">
        <v>112</v>
      </c>
      <c r="G9" s="84">
        <f>IF(AND(F9&gt;0,E9&gt;0),(E9/F9%)-100,"x  ")</f>
        <v>-6.2500000000000142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49</v>
      </c>
      <c r="C11" s="83">
        <v>47</v>
      </c>
      <c r="D11" s="84">
        <f>IF(AND(C11&gt;0,B11&gt;0),(B11/C11%)-100,"x  ")</f>
        <v>4.2553191489361808</v>
      </c>
      <c r="E11" s="82">
        <v>49</v>
      </c>
      <c r="F11" s="83">
        <v>47</v>
      </c>
      <c r="G11" s="84">
        <f>IF(AND(F11&gt;0,E11&gt;0),(E11/F11%)-100,"x  ")</f>
        <v>4.2553191489361808</v>
      </c>
      <c r="H11" s="49"/>
    </row>
    <row r="12" spans="1:26" hidden="1" x14ac:dyDescent="0.2">
      <c r="A12" s="55" t="s">
        <v>60</v>
      </c>
      <c r="B12" s="82">
        <v>8</v>
      </c>
      <c r="C12" s="83">
        <v>4</v>
      </c>
      <c r="D12" s="84">
        <f>IF(AND(C12&gt;0,B12&gt;0),(B12/C12%)-100,"x  ")</f>
        <v>100</v>
      </c>
      <c r="E12" s="82">
        <v>8</v>
      </c>
      <c r="F12" s="83">
        <v>4</v>
      </c>
      <c r="G12" s="84">
        <f>IF(AND(F12&gt;0,E12&gt;0),(E12/F12%)-100,"x  ")</f>
        <v>100</v>
      </c>
      <c r="H12" s="49"/>
    </row>
    <row r="13" spans="1:26" x14ac:dyDescent="0.2">
      <c r="A13" s="55" t="s">
        <v>61</v>
      </c>
      <c r="B13" s="82">
        <f>(B11)+(B12)</f>
        <v>57</v>
      </c>
      <c r="C13" s="83">
        <f>(C11)+(C12)</f>
        <v>51</v>
      </c>
      <c r="D13" s="84">
        <f>IF(AND(C13&gt;0,B13&gt;0),(B13/C13%)-100,"x  ")</f>
        <v>11.764705882352942</v>
      </c>
      <c r="E13" s="82">
        <f>(E11)+(E12)</f>
        <v>57</v>
      </c>
      <c r="F13" s="83">
        <f>(F11)+(F12)</f>
        <v>51</v>
      </c>
      <c r="G13" s="84">
        <f>IF(AND(F13&gt;0,E13&gt;0),(E13/F13%)-100,"x  ")</f>
        <v>11.764705882352942</v>
      </c>
      <c r="H13" s="56"/>
    </row>
    <row r="14" spans="1:26" x14ac:dyDescent="0.2">
      <c r="A14" s="55" t="s">
        <v>62</v>
      </c>
      <c r="B14" s="82">
        <v>48</v>
      </c>
      <c r="C14" s="83">
        <v>61</v>
      </c>
      <c r="D14" s="84">
        <f>IF(AND(C14&gt;0,B14&gt;0),(B14/C14%)-100,"x  ")</f>
        <v>-21.311475409836063</v>
      </c>
      <c r="E14" s="82">
        <v>48</v>
      </c>
      <c r="F14" s="83">
        <v>61</v>
      </c>
      <c r="G14" s="84">
        <f>IF(AND(F14&gt;0,E14&gt;0),(E14/F14%)-100,"x  ")</f>
        <v>-21.311475409836063</v>
      </c>
      <c r="H14" s="57"/>
    </row>
    <row r="15" spans="1:26" x14ac:dyDescent="0.2">
      <c r="A15" s="55" t="s">
        <v>63</v>
      </c>
      <c r="B15" s="82">
        <v>10</v>
      </c>
      <c r="C15" s="83">
        <v>21</v>
      </c>
      <c r="D15" s="84">
        <f>IF(AND(C15&gt;0,B15&gt;0),(B15/C15%)-100,"x  ")</f>
        <v>-52.38095238095238</v>
      </c>
      <c r="E15" s="82">
        <v>10</v>
      </c>
      <c r="F15" s="83">
        <v>21</v>
      </c>
      <c r="G15" s="84">
        <f>IF(AND(F15&gt;0,E15&gt;0),(E15/F15%)-100,"x  ")</f>
        <v>-52.38095238095238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238.262</v>
      </c>
      <c r="C17" s="85">
        <v>322.44600000000003</v>
      </c>
      <c r="D17" s="84">
        <f>IF(AND(C17&gt;0,B17&gt;0),(B17/C17%)-100,"x  ")</f>
        <v>-26.10793745309293</v>
      </c>
      <c r="E17" s="82">
        <v>238.262</v>
      </c>
      <c r="F17" s="83">
        <v>322.44600000000003</v>
      </c>
      <c r="G17" s="84">
        <f>IF(AND(F17&gt;0,E17&gt;0),(E17/F17%)-100,"x  ")</f>
        <v>-26.10793745309293</v>
      </c>
      <c r="H17" s="49"/>
    </row>
    <row r="18" spans="1:8" hidden="1" x14ac:dyDescent="0.2">
      <c r="A18" s="60" t="s">
        <v>65</v>
      </c>
      <c r="B18" s="85">
        <v>40.113999999999997</v>
      </c>
      <c r="C18" s="85">
        <v>31.338000000000001</v>
      </c>
      <c r="D18" s="84">
        <f>IF(AND(C18&gt;0,B18&gt;0),(B18/C18%)-100,"x  ")</f>
        <v>28.004339779181805</v>
      </c>
      <c r="E18" s="82">
        <v>40.113999999999997</v>
      </c>
      <c r="F18" s="83">
        <v>31.338000000000001</v>
      </c>
      <c r="G18" s="84">
        <f>IF(AND(F18&gt;0,E18&gt;0),(E18/F18%)-100,"x  ")</f>
        <v>28.004339779181805</v>
      </c>
      <c r="H18" s="49"/>
    </row>
    <row r="19" spans="1:8" hidden="1" x14ac:dyDescent="0.2">
      <c r="A19" s="60" t="s">
        <v>66</v>
      </c>
      <c r="B19" s="85">
        <v>8.8160000000000007</v>
      </c>
      <c r="C19" s="85">
        <v>7.5620000000000003</v>
      </c>
      <c r="D19" s="84">
        <f>IF(AND(C19&gt;0,B19&gt;0),(B19/C19%)-100,"x  ")</f>
        <v>16.582914572864325</v>
      </c>
      <c r="E19" s="82">
        <v>8.8160000000000007</v>
      </c>
      <c r="F19" s="83">
        <v>7.5620000000000003</v>
      </c>
      <c r="G19" s="84">
        <f>IF(AND(F19&gt;0,E19&gt;0),(E19/F19%)-100,"x  ")</f>
        <v>16.582914572864325</v>
      </c>
      <c r="H19" s="49"/>
    </row>
    <row r="20" spans="1:8" x14ac:dyDescent="0.2">
      <c r="A20" s="60" t="s">
        <v>67</v>
      </c>
      <c r="B20" s="86">
        <f>(B18)+(B19)</f>
        <v>48.93</v>
      </c>
      <c r="C20" s="86">
        <f>(C18)+(C19)</f>
        <v>38.9</v>
      </c>
      <c r="D20" s="84">
        <f>IF(AND(C20&gt;0,B20&gt;0),(B20/C20%)-100,"x  ")</f>
        <v>25.7840616966581</v>
      </c>
      <c r="E20" s="82">
        <f>(E18)+(E19)</f>
        <v>48.93</v>
      </c>
      <c r="F20" s="83">
        <f>(F18)+(F19)</f>
        <v>38.9</v>
      </c>
      <c r="G20" s="84">
        <f>IF(AND(F20&gt;0,E20&gt;0),(E20/F20%)-100,"x  ")</f>
        <v>25.7840616966581</v>
      </c>
      <c r="H20" s="56"/>
    </row>
    <row r="21" spans="1:8" x14ac:dyDescent="0.2">
      <c r="A21" s="60" t="s">
        <v>68</v>
      </c>
      <c r="B21" s="85">
        <v>189.33199999999999</v>
      </c>
      <c r="C21" s="85">
        <v>283.54599999999999</v>
      </c>
      <c r="D21" s="84">
        <f>IF(AND(C21&gt;0,B21&gt;0),(B21/C21%)-100,"x  ")</f>
        <v>-33.227060159550831</v>
      </c>
      <c r="E21" s="82">
        <v>189.33199999999999</v>
      </c>
      <c r="F21" s="83">
        <v>283.54599999999999</v>
      </c>
      <c r="G21" s="84">
        <f>IF(AND(F21&gt;0,E21&gt;0),(E21/F21%)-100,"x  ")</f>
        <v>-33.227060159550831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84.881</v>
      </c>
      <c r="C23" s="85">
        <v>97.043000000000006</v>
      </c>
      <c r="D23" s="84">
        <f>IF(AND(C23&gt;0,B23&gt;0),(B23/C23%)-100,"x  ")</f>
        <v>-12.532588646270213</v>
      </c>
      <c r="E23" s="82">
        <v>84.881</v>
      </c>
      <c r="F23" s="83">
        <v>97.043000000000006</v>
      </c>
      <c r="G23" s="84">
        <f>IF(AND(F23&gt;0,E23&gt;0),(E23/F23%)-100,"x  ")</f>
        <v>-12.532588646270213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14.086</v>
      </c>
      <c r="C25" s="85">
        <v>9.0950000000000006</v>
      </c>
      <c r="D25" s="84">
        <f>IF(AND(C25&gt;0,B25&gt;0),(B25/C25%)-100,"x  ")</f>
        <v>54.876305662451898</v>
      </c>
      <c r="E25" s="82">
        <v>14.086</v>
      </c>
      <c r="F25" s="83">
        <v>9.0950000000000006</v>
      </c>
      <c r="G25" s="84">
        <f>IF(AND(F25&gt;0,E25&gt;0),(E25/F25%)-100,"x  ")</f>
        <v>54.876305662451898</v>
      </c>
      <c r="H25" s="49"/>
    </row>
    <row r="26" spans="1:8" hidden="1" x14ac:dyDescent="0.2">
      <c r="A26" s="60" t="s">
        <v>72</v>
      </c>
      <c r="B26" s="85">
        <v>2.93</v>
      </c>
      <c r="C26" s="85">
        <v>2.899</v>
      </c>
      <c r="D26" s="84">
        <f>IF(AND(C26&gt;0,B26&gt;0),(B26/C26%)-100,"x  ")</f>
        <v>1.0693342531907604</v>
      </c>
      <c r="E26" s="82">
        <v>2.93</v>
      </c>
      <c r="F26" s="83">
        <v>2.899</v>
      </c>
      <c r="G26" s="84">
        <f>IF(AND(F26&gt;0,E26&gt;0),(E26/F26%)-100,"x  ")</f>
        <v>1.0693342531907604</v>
      </c>
      <c r="H26" s="49"/>
    </row>
    <row r="27" spans="1:8" x14ac:dyDescent="0.2">
      <c r="A27" s="55" t="s">
        <v>61</v>
      </c>
      <c r="B27" s="85">
        <f>(B25)+(B26)</f>
        <v>17.016000000000002</v>
      </c>
      <c r="C27" s="85">
        <f>(C25)+(C26)</f>
        <v>11.994</v>
      </c>
      <c r="D27" s="84">
        <f>IF(AND(C27&gt;0,B27&gt;0),(B27/C27%)-100,"x  ")</f>
        <v>41.870935467733887</v>
      </c>
      <c r="E27" s="82">
        <f>(E25)+(E26)</f>
        <v>17.016000000000002</v>
      </c>
      <c r="F27" s="83">
        <f>(F25)+(F26)</f>
        <v>11.994</v>
      </c>
      <c r="G27" s="84">
        <f>IF(AND(F27&gt;0,E27&gt;0),(E27/F27%)-100,"x  ")</f>
        <v>41.870935467733887</v>
      </c>
      <c r="H27" s="56"/>
    </row>
    <row r="28" spans="1:8" x14ac:dyDescent="0.2">
      <c r="A28" s="55" t="s">
        <v>62</v>
      </c>
      <c r="B28" s="85">
        <v>67.864999999999995</v>
      </c>
      <c r="C28" s="85">
        <v>85.049000000000007</v>
      </c>
      <c r="D28" s="84">
        <f>IF(AND(C28&gt;0,B28&gt;0),(B28/C28%)-100,"x  ")</f>
        <v>-20.204823101976515</v>
      </c>
      <c r="E28" s="82">
        <v>67.864999999999995</v>
      </c>
      <c r="F28" s="83">
        <v>85.049000000000007</v>
      </c>
      <c r="G28" s="84">
        <f>IF(AND(F28&gt;0,E28&gt;0),(E28/F28%)-100,"x  ")</f>
        <v>-20.204823101976515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599</v>
      </c>
      <c r="C30" s="85">
        <v>758</v>
      </c>
      <c r="D30" s="84">
        <f>IF(AND(C30&gt;0,B30&gt;0),(B30/C30%)-100,"x  ")</f>
        <v>-20.97625329815304</v>
      </c>
      <c r="E30" s="82">
        <v>599</v>
      </c>
      <c r="F30" s="83">
        <v>758</v>
      </c>
      <c r="G30" s="84">
        <f>IF(AND(F30&gt;0,E30&gt;0),(E30/F30%)-100,"x  ")</f>
        <v>-20.97625329815304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65</v>
      </c>
      <c r="C34" s="85">
        <f>C11+(C12*2)</f>
        <v>55</v>
      </c>
      <c r="D34" s="84">
        <f>IF(AND(C34&gt;0,B34&gt;0),(B34/C34%)-100,"x  ")</f>
        <v>18.181818181818173</v>
      </c>
      <c r="E34" s="82">
        <f>E11+(E12*2)</f>
        <v>65</v>
      </c>
      <c r="F34" s="83">
        <f>F11+(F12*2)</f>
        <v>55</v>
      </c>
      <c r="G34" s="84">
        <f>IF(AND(F34&gt;0,E34&gt;0),(E34/F34%)-100,"x  ")</f>
        <v>18.181818181818173</v>
      </c>
      <c r="H34" s="56"/>
    </row>
    <row r="35" spans="1:8" x14ac:dyDescent="0.2">
      <c r="A35" s="67" t="s">
        <v>75</v>
      </c>
      <c r="B35" s="85">
        <f>(B30)-(B34)</f>
        <v>534</v>
      </c>
      <c r="C35" s="85">
        <f>(C30)-(C34)</f>
        <v>703</v>
      </c>
      <c r="D35" s="84">
        <f>IF(AND(C35&gt;0,B35&gt;0),(B35/C35%)-100,"x  ")</f>
        <v>-24.039829302987201</v>
      </c>
      <c r="E35" s="82">
        <f>(E30)-(E34)</f>
        <v>534</v>
      </c>
      <c r="F35" s="83">
        <f>(F30)-(F34)</f>
        <v>703</v>
      </c>
      <c r="G35" s="84">
        <f>IF(AND(F35&gt;0,E35&gt;0),(E35/F35%)-100,"x  ")</f>
        <v>-24.039829302987201</v>
      </c>
      <c r="H35" s="57"/>
    </row>
    <row r="36" spans="1:8" x14ac:dyDescent="0.2">
      <c r="A36" s="55" t="s">
        <v>76</v>
      </c>
      <c r="B36" s="85">
        <v>102</v>
      </c>
      <c r="C36" s="85">
        <v>188</v>
      </c>
      <c r="D36" s="84">
        <f>IF(AND(C36&gt;0,B36&gt;0),(B36/C36%)-100,"x  ")</f>
        <v>-45.744680851063826</v>
      </c>
      <c r="E36" s="82">
        <v>102</v>
      </c>
      <c r="F36" s="83">
        <v>188</v>
      </c>
      <c r="G36" s="84">
        <f>IF(AND(F36&gt;0,E36&gt;0),(E36/F36%)-100,"x  ")</f>
        <v>-45.744680851063826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46.780999999999999</v>
      </c>
      <c r="C38" s="86">
        <v>56.122</v>
      </c>
      <c r="D38" s="84">
        <f>IF(AND(C38&gt;0,B38&gt;0),(B38/C38%)-100,"x  ")</f>
        <v>-16.644096789137961</v>
      </c>
      <c r="E38" s="82">
        <v>46.780999999999999</v>
      </c>
      <c r="F38" s="83">
        <v>56.122</v>
      </c>
      <c r="G38" s="84">
        <f>IF(AND(F38&gt;0,E38&gt;0),(E38/F38%)-100,"x  ")</f>
        <v>-16.644096789137961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7.5209999999999999</v>
      </c>
      <c r="C40" s="85">
        <v>6.4619999999999997</v>
      </c>
      <c r="D40" s="84">
        <f>IF(AND(C40&gt;0,B40&gt;0),(B40/C40%)-100,"x  ")</f>
        <v>16.388115134633239</v>
      </c>
      <c r="E40" s="82">
        <v>7.5209999999999999</v>
      </c>
      <c r="F40" s="83">
        <v>6.4619999999999997</v>
      </c>
      <c r="G40" s="84">
        <f>IF(AND(F40&gt;0,E40&gt;0),(E40/F40%)-100,"x  ")</f>
        <v>16.388115134633239</v>
      </c>
      <c r="H40" s="49"/>
    </row>
    <row r="41" spans="1:8" hidden="1" x14ac:dyDescent="0.2">
      <c r="A41" s="60" t="s">
        <v>72</v>
      </c>
      <c r="B41" s="85">
        <v>1.7370000000000001</v>
      </c>
      <c r="C41" s="85">
        <v>1.248</v>
      </c>
      <c r="D41" s="84">
        <f>IF(AND(C41&gt;0,B41&gt;0),(B41/C41%)-100,"x  ")</f>
        <v>39.182692307692321</v>
      </c>
      <c r="E41" s="82">
        <v>1.7370000000000001</v>
      </c>
      <c r="F41" s="83">
        <v>1.248</v>
      </c>
      <c r="G41" s="84">
        <f>IF(AND(F41&gt;0,E41&gt;0),(E41/F41%)-100,"x  ")</f>
        <v>39.182692307692321</v>
      </c>
      <c r="H41" s="49"/>
    </row>
    <row r="42" spans="1:8" x14ac:dyDescent="0.2">
      <c r="A42" s="55" t="s">
        <v>74</v>
      </c>
      <c r="B42" s="86">
        <f>(B40)+(B41)</f>
        <v>9.2579999999999991</v>
      </c>
      <c r="C42" s="86">
        <f>(C40)+(C41)</f>
        <v>7.71</v>
      </c>
      <c r="D42" s="84">
        <f>IF(AND(C42&gt;0,B42&gt;0),(B42/C42%)-100,"x  ")</f>
        <v>20.077821011673137</v>
      </c>
      <c r="E42" s="82">
        <f>(E40)+(E41)</f>
        <v>9.2579999999999991</v>
      </c>
      <c r="F42" s="83">
        <f>(F40)+(F41)</f>
        <v>7.71</v>
      </c>
      <c r="G42" s="84">
        <f>IF(AND(F42&gt;0,E42&gt;0),(E42/F42%)-100,"x  ")</f>
        <v>20.077821011673137</v>
      </c>
      <c r="H42" s="56"/>
    </row>
    <row r="43" spans="1:8" x14ac:dyDescent="0.2">
      <c r="A43" s="67" t="s">
        <v>75</v>
      </c>
      <c r="B43" s="85">
        <v>37.523000000000003</v>
      </c>
      <c r="C43" s="85">
        <v>48.411999999999999</v>
      </c>
      <c r="D43" s="84">
        <f>IF(AND(C43&gt;0,B43&gt;0),(B43/C43%)-100,"x  ")</f>
        <v>-22.492357266793348</v>
      </c>
      <c r="E43" s="82">
        <v>37.523000000000003</v>
      </c>
      <c r="F43" s="83">
        <v>48.411999999999999</v>
      </c>
      <c r="G43" s="84">
        <f>IF(AND(F43&gt;0,E43&gt;0),(E43/F43%)-100,"x  ")</f>
        <v>-22.492357266793348</v>
      </c>
      <c r="H43" s="49"/>
    </row>
    <row r="44" spans="1:8" x14ac:dyDescent="0.2">
      <c r="A44" s="55" t="s">
        <v>76</v>
      </c>
      <c r="B44" s="85">
        <v>10.739000000000001</v>
      </c>
      <c r="C44" s="85">
        <v>15.414</v>
      </c>
      <c r="D44" s="84">
        <f>IF(AND(C44&gt;0,B44&gt;0),(B44/C44%)-100,"x  ")</f>
        <v>-30.329570520306206</v>
      </c>
      <c r="E44" s="82">
        <v>10.739000000000001</v>
      </c>
      <c r="F44" s="83">
        <v>15.414</v>
      </c>
      <c r="G44" s="84">
        <f>IF(AND(F44&gt;0,E44&gt;0),(E44/F44%)-100,"x  ")</f>
        <v>-30.329570520306206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1932</v>
      </c>
      <c r="C46" s="86">
        <v>2254</v>
      </c>
      <c r="D46" s="84">
        <f>IF(AND(C46&gt;0,B46&gt;0),(B46/C46%)-100,"x  ")</f>
        <v>-14.285714285714278</v>
      </c>
      <c r="E46" s="82">
        <v>1932</v>
      </c>
      <c r="F46" s="83">
        <v>2254</v>
      </c>
      <c r="G46" s="84">
        <f>IF(AND(F46&gt;0,E46&gt;0),(E46/F46%)-100,"x  ")</f>
        <v>-14.285714285714278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289</v>
      </c>
      <c r="C48" s="85">
        <v>263</v>
      </c>
      <c r="D48" s="84">
        <f>IF(AND(C48&gt;0,B48&gt;0),(B48/C48%)-100,"x  ")</f>
        <v>9.8859315589353685</v>
      </c>
      <c r="E48" s="82">
        <v>289</v>
      </c>
      <c r="F48" s="83">
        <v>263</v>
      </c>
      <c r="G48" s="84">
        <f>IF(AND(F48&gt;0,E48&gt;0),(E48/F48%)-100,"x  ")</f>
        <v>9.8859315589353685</v>
      </c>
      <c r="H48" s="49"/>
    </row>
    <row r="49" spans="1:8" hidden="1" x14ac:dyDescent="0.2">
      <c r="A49" s="60" t="s">
        <v>72</v>
      </c>
      <c r="B49" s="85">
        <v>65</v>
      </c>
      <c r="C49" s="85">
        <v>42</v>
      </c>
      <c r="D49" s="84">
        <f>IF(AND(C49&gt;0,B49&gt;0),(B49/C49%)-100,"x  ")</f>
        <v>54.761904761904759</v>
      </c>
      <c r="E49" s="82">
        <v>65</v>
      </c>
      <c r="F49" s="83">
        <v>42</v>
      </c>
      <c r="G49" s="84">
        <f>IF(AND(F49&gt;0,E49&gt;0),(E49/F49%)-100,"x  ")</f>
        <v>54.761904761904759</v>
      </c>
      <c r="H49" s="49"/>
    </row>
    <row r="50" spans="1:8" x14ac:dyDescent="0.2">
      <c r="A50" s="55" t="s">
        <v>74</v>
      </c>
      <c r="B50" s="85">
        <f>(B48)+(B49)</f>
        <v>354</v>
      </c>
      <c r="C50" s="85">
        <f>(C48)+(C49)</f>
        <v>305</v>
      </c>
      <c r="D50" s="84">
        <f>IF(AND(C50&gt;0,B50&gt;0),(B50/C50%)-100,"x  ")</f>
        <v>16.06557377049181</v>
      </c>
      <c r="E50" s="82">
        <f>(E48)+(E49)</f>
        <v>354</v>
      </c>
      <c r="F50" s="83">
        <f>(F48)+(F49)</f>
        <v>305</v>
      </c>
      <c r="G50" s="84">
        <f>IF(AND(F50&gt;0,E50&gt;0),(E50/F50%)-100,"x  ")</f>
        <v>16.06557377049181</v>
      </c>
      <c r="H50" s="56"/>
    </row>
    <row r="51" spans="1:8" x14ac:dyDescent="0.2">
      <c r="A51" s="67" t="s">
        <v>75</v>
      </c>
      <c r="B51" s="85">
        <v>1578</v>
      </c>
      <c r="C51" s="85">
        <v>1949</v>
      </c>
      <c r="D51" s="84">
        <f>IF(AND(C51&gt;0,B51&gt;0),(B51/C51%)-100,"x  ")</f>
        <v>-19.035402770651615</v>
      </c>
      <c r="E51" s="82">
        <v>1578</v>
      </c>
      <c r="F51" s="83">
        <v>1949</v>
      </c>
      <c r="G51" s="84">
        <f>IF(AND(F51&gt;0,E51&gt;0),(E51/F51%)-100,"x  ")</f>
        <v>-19.035402770651615</v>
      </c>
      <c r="H51" s="49"/>
    </row>
    <row r="52" spans="1:8" x14ac:dyDescent="0.2">
      <c r="A52" s="68" t="s">
        <v>76</v>
      </c>
      <c r="B52" s="87">
        <v>301</v>
      </c>
      <c r="C52" s="87">
        <v>531</v>
      </c>
      <c r="D52" s="88">
        <f>IF(AND(C52&gt;0,B52&gt;0),(B52/C52%)-100,"x  ")</f>
        <v>-43.314500941619585</v>
      </c>
      <c r="E52" s="89">
        <v>301</v>
      </c>
      <c r="F52" s="90">
        <v>531</v>
      </c>
      <c r="G52" s="88">
        <f>IF(AND(F52&gt;0,E52&gt;0),(E52/F52%)-100,"x  ")</f>
        <v>-43.314500941619585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F II 1 - m 1/16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F II 1 - m 1/16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165</v>
      </c>
      <c r="C7" s="76">
        <v>123</v>
      </c>
      <c r="D7" s="76">
        <v>134</v>
      </c>
      <c r="E7" s="76">
        <v>236</v>
      </c>
      <c r="F7" s="76">
        <v>183</v>
      </c>
      <c r="G7" s="76">
        <v>163</v>
      </c>
      <c r="H7" s="76">
        <v>258</v>
      </c>
      <c r="I7" s="76">
        <v>269</v>
      </c>
      <c r="J7" s="76">
        <v>359</v>
      </c>
      <c r="K7" s="76">
        <v>170</v>
      </c>
      <c r="L7" s="76">
        <v>182</v>
      </c>
      <c r="M7" s="77">
        <v>317</v>
      </c>
      <c r="N7" s="76">
        <v>157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914</v>
      </c>
      <c r="C11" s="76">
        <v>289</v>
      </c>
      <c r="D11" s="76">
        <v>367</v>
      </c>
      <c r="E11" s="76">
        <v>651</v>
      </c>
      <c r="F11" s="76">
        <v>827</v>
      </c>
      <c r="G11" s="76">
        <v>398</v>
      </c>
      <c r="H11" s="76">
        <v>1387</v>
      </c>
      <c r="I11" s="76">
        <v>939</v>
      </c>
      <c r="J11" s="76">
        <v>966</v>
      </c>
      <c r="K11" s="76">
        <v>455</v>
      </c>
      <c r="L11" s="76">
        <v>583</v>
      </c>
      <c r="M11" s="77">
        <v>858</v>
      </c>
      <c r="N11" s="76">
        <v>685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01/16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2016-03-30T08:22:33Z</cp:lastPrinted>
  <dcterms:created xsi:type="dcterms:W3CDTF">2014-04-03T08:37:47Z</dcterms:created>
  <dcterms:modified xsi:type="dcterms:W3CDTF">2016-03-30T08:22:42Z</dcterms:modified>
  <cp:category>LIS-Bericht</cp:category>
</cp:coreProperties>
</file>