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7" i="5" l="1"/>
  <c r="G34" i="5"/>
  <c r="G27" i="5"/>
  <c r="G13" i="5"/>
  <c r="D20" i="5"/>
  <c r="G42" i="5"/>
  <c r="D13" i="5"/>
  <c r="G20" i="5"/>
  <c r="D42" i="5"/>
  <c r="D35" i="5"/>
  <c r="D34" i="5"/>
  <c r="F35" i="5"/>
  <c r="G35" i="5" s="1"/>
  <c r="D50" i="5"/>
  <c r="G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<sst xmlns="http://schemas.openxmlformats.org/spreadsheetml/2006/main" count="147" uniqueCount="123">
  <si>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</si>
  <si>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</si>
  <si>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</si>
  <si>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</si>
  <si>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</si>
  <si>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</si>
  <si>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</si>
  <si>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</si>
  <si>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</si>
  <si>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</si>
  <si>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</si>
  <si>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</si>
  <si>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</si>
  <si>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</si>
  <si>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</si>
  <si>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</si>
  <si>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</si>
  <si>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</si>
  <si>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</si>
  <si>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</si>
  <si>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</si>
  <si>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</si>
  <si>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</si>
  <si>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</si>
  <si>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</si>
  <si>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</si>
  <si>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</si>
  <si>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</si>
  <si>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</si>
  <si>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</si>
  <si>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</si>
  <si>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</si>
  <si>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</si>
  <si>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</si>
  <si>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</si>
  <si>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</si>
  <si>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</si>
  <si>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</si>
  <si>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</si>
  <si>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</si>
  <si>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</si>
  <si>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</si>
  <si>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</si>
  <si>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</si>
  <si>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</si>
  <si>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</si>
  <si>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</si>
  <si>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</si>
  <si>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</si>
  <si>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</si>
  <si>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</si>
  <si>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</si>
  <si>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</si>
  <si>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</si>
  <si>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</si>
  <si>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</si>
  <si>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</si>
  <si>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</si>
  <si>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</si>
  <si>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</si>
  <si>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</si>
  <si>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</si>
  <si>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</si>
  <si>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</si>
  <si>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</si>
  <si>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</si>
  <si>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</si>
  <si>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</si>
  <si>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</si>
  <si>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</si>
  <si>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</si>
  <si>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</si>
  <si>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</si>
  <si>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</si>
  <si>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</si>
  <si>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</si>
  <si>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</si>
  <si>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</si>
  <si>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</si>
  <si>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</si>
  <si>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</si>
  <si>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</si>
  <si>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</si>
  <si>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</si>
  <si>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</si>
  <si>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</si>
  <si>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</si>
  <si>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</si>
  <si>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</si>
  <si>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</si>
  <si>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</si>
  <si>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</si>
  <si>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</si>
  <si>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</si>
  <si>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</si>
  <si>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</si>
  <si>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</si>
  <si>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März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</si>
  <si>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2015</t>
    </r>
  </si>
  <si>
    <t>Januar bis März 2015</t>
  </si>
  <si>
    <t>Januar bis März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</si>
  <si>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2015</t>
    </r>
  </si>
  <si>
    <t>März 
2015</t>
  </si>
  <si>
    <t>März 
2014</t>
  </si>
  <si>
    <t xml:space="preserve">Januar bis März </t>
  </si>
  <si>
    <t>Stand: März 2015</t>
  </si>
  <si>
    <t>Baugenehmigungen für Wohngebäude insgesamt 
ab März 2015</t>
  </si>
  <si>
    <t>März 2015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</si>
  <si>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</si>
  <si>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</si>
  <si>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</si>
  <si>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</si>
  <si>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</si>
  <si>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</si>
  <si>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</si>
  <si>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</si>
  <si>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</si>
  <si>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</si>
  <si>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</si>
  <si>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</si>
  <si>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2015</t>
  </si>
  <si>
    <t>Kennziffer: F II 1 - m 3/15 HH</t>
  </si>
  <si>
    <t>Herausgegeben am: 12.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</si>
</sst>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124</c:v>
                </c:pt>
                <c:pt idx="1">
                  <c:v>128</c:v>
                </c:pt>
                <c:pt idx="2">
                  <c:v>145</c:v>
                </c:pt>
                <c:pt idx="3">
                  <c:v>200</c:v>
                </c:pt>
                <c:pt idx="4">
                  <c:v>325</c:v>
                </c:pt>
                <c:pt idx="5">
                  <c:v>249</c:v>
                </c:pt>
                <c:pt idx="6">
                  <c:v>270</c:v>
                </c:pt>
                <c:pt idx="7">
                  <c:v>199</c:v>
                </c:pt>
                <c:pt idx="8">
                  <c:v>202</c:v>
                </c:pt>
                <c:pt idx="9">
                  <c:v>345</c:v>
                </c:pt>
                <c:pt idx="10">
                  <c:v>165</c:v>
                </c:pt>
                <c:pt idx="11">
                  <c:v>123</c:v>
                </c:pt>
                <c:pt idx="12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295</c:v>
                </c:pt>
                <c:pt idx="1">
                  <c:v>810</c:v>
                </c:pt>
                <c:pt idx="2">
                  <c:v>705</c:v>
                </c:pt>
                <c:pt idx="3">
                  <c:v>652</c:v>
                </c:pt>
                <c:pt idx="4">
                  <c:v>952</c:v>
                </c:pt>
                <c:pt idx="5">
                  <c:v>1418</c:v>
                </c:pt>
                <c:pt idx="6">
                  <c:v>1157</c:v>
                </c:pt>
                <c:pt idx="7">
                  <c:v>1128</c:v>
                </c:pt>
                <c:pt idx="8">
                  <c:v>860</c:v>
                </c:pt>
                <c:pt idx="9">
                  <c:v>1498</c:v>
                </c:pt>
                <c:pt idx="10">
                  <c:v>914</c:v>
                </c:pt>
                <c:pt idx="11">
                  <c:v>289</c:v>
                </c:pt>
                <c:pt idx="12">
                  <c:v>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946816"/>
        <c:axId val="138948608"/>
      </c:lineChart>
      <c:catAx>
        <c:axId val="138946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38948608"/>
        <c:crosses val="autoZero"/>
        <c:auto val="1"/>
        <c:lblAlgn val="ctr"/>
        <c:lblOffset val="100"/>
        <c:noMultiLvlLbl val="0"/>
      </c:catAx>
      <c:valAx>
        <c:axId val="1389486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38946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57146</xdr:rowOff>
    </xdr:from>
    <xdr:to>
      <xdr:col>7</xdr:col>
      <xdr:colOff>744822</xdr:colOff>
      <xdr:row>53</xdr:row>
      <xdr:rowOff>124000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484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92" t="s">
        <v>121</v>
      </c>
      <c r="G16" s="93"/>
      <c r="H16" s="93"/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3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4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9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11</v>
      </c>
      <c r="B17" s="96"/>
      <c r="C17" s="96"/>
      <c r="D17" s="13"/>
      <c r="E17" s="13"/>
      <c r="F17" s="13"/>
      <c r="G17" s="13"/>
    </row>
    <row r="18" spans="1:7" x14ac:dyDescent="0.2">
      <c r="A18" s="13" t="s">
        <v>12</v>
      </c>
      <c r="B18" s="98" t="s">
        <v>94</v>
      </c>
      <c r="C18" s="96"/>
      <c r="D18" s="13"/>
      <c r="E18" s="13"/>
      <c r="F18" s="13"/>
      <c r="G18" s="13"/>
    </row>
    <row r="19" spans="1:7" x14ac:dyDescent="0.2">
      <c r="A19" s="13" t="s">
        <v>13</v>
      </c>
      <c r="B19" s="99" t="s">
        <v>14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5" t="s">
        <v>17</v>
      </c>
      <c r="C23" s="96"/>
      <c r="D23" s="13"/>
      <c r="E23" s="13"/>
      <c r="F23" s="13"/>
      <c r="G23" s="13"/>
    </row>
    <row r="24" spans="1:7" x14ac:dyDescent="0.2">
      <c r="A24" s="13" t="s">
        <v>18</v>
      </c>
      <c r="B24" s="95" t="s">
        <v>19</v>
      </c>
      <c r="C24" s="96"/>
      <c r="D24" s="13"/>
      <c r="E24" s="13"/>
      <c r="F24" s="13"/>
      <c r="G24" s="13"/>
    </row>
    <row r="25" spans="1:7" x14ac:dyDescent="0.2">
      <c r="A25" s="13"/>
      <c r="B25" s="96" t="s">
        <v>20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96</v>
      </c>
      <c r="B29" s="96"/>
      <c r="C29" s="96"/>
      <c r="D29" s="96"/>
      <c r="E29" s="96"/>
      <c r="F29" s="96"/>
      <c r="G29" s="96"/>
    </row>
    <row r="30" spans="1:7" s="78" customFormat="1" ht="42.6" customHeight="1" x14ac:dyDescent="0.2">
      <c r="A30" s="95" t="s">
        <v>23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24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3/15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4" t="s">
        <v>98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93</v>
      </c>
      <c r="B3" s="111" t="s">
        <v>42</v>
      </c>
      <c r="C3" s="111" t="s">
        <v>43</v>
      </c>
      <c r="D3" s="116" t="s">
        <v>44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45</v>
      </c>
      <c r="E4" s="21"/>
      <c r="F4" s="21"/>
      <c r="G4" s="119" t="s">
        <v>46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9"/>
      <c r="B5" s="113"/>
      <c r="C5" s="115"/>
      <c r="D5" s="115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9</v>
      </c>
      <c r="C8" s="79">
        <v>3</v>
      </c>
      <c r="D8" s="79">
        <v>77</v>
      </c>
      <c r="E8" s="79">
        <v>6</v>
      </c>
      <c r="F8" s="79">
        <v>0</v>
      </c>
      <c r="G8" s="79">
        <f t="shared" ref="G8:G14" si="0">E8+F8</f>
        <v>6</v>
      </c>
      <c r="H8" s="79">
        <v>68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16</v>
      </c>
      <c r="C9" s="79">
        <v>2</v>
      </c>
      <c r="D9" s="79">
        <v>14</v>
      </c>
      <c r="E9" s="79">
        <v>5</v>
      </c>
      <c r="F9" s="79">
        <v>2</v>
      </c>
      <c r="G9" s="79">
        <f t="shared" si="0"/>
        <v>7</v>
      </c>
      <c r="H9" s="79">
        <v>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1</v>
      </c>
      <c r="C10" s="79">
        <v>3</v>
      </c>
      <c r="D10" s="79">
        <v>2</v>
      </c>
      <c r="E10" s="79">
        <v>0</v>
      </c>
      <c r="F10" s="79">
        <v>0</v>
      </c>
      <c r="G10" s="79">
        <f t="shared" si="0"/>
        <v>0</v>
      </c>
      <c r="H10" s="7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42</v>
      </c>
      <c r="C11" s="79">
        <v>2</v>
      </c>
      <c r="D11" s="79">
        <v>115</v>
      </c>
      <c r="E11" s="79">
        <v>22</v>
      </c>
      <c r="F11" s="79">
        <v>0</v>
      </c>
      <c r="G11" s="79">
        <f t="shared" si="0"/>
        <v>22</v>
      </c>
      <c r="H11" s="79">
        <v>66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51</v>
      </c>
      <c r="C12" s="79">
        <v>2</v>
      </c>
      <c r="D12" s="79">
        <v>63</v>
      </c>
      <c r="E12" s="79">
        <v>26</v>
      </c>
      <c r="F12" s="79">
        <v>4</v>
      </c>
      <c r="G12" s="79">
        <f t="shared" si="0"/>
        <v>30</v>
      </c>
      <c r="H12" s="79">
        <v>23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5</v>
      </c>
      <c r="C13" s="79">
        <v>1</v>
      </c>
      <c r="D13" s="79">
        <v>62</v>
      </c>
      <c r="E13" s="79">
        <v>2</v>
      </c>
      <c r="F13" s="79">
        <v>0</v>
      </c>
      <c r="G13" s="79">
        <f t="shared" si="0"/>
        <v>2</v>
      </c>
      <c r="H13" s="79">
        <v>60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10</v>
      </c>
      <c r="C14" s="79">
        <v>2</v>
      </c>
      <c r="D14" s="79">
        <v>34</v>
      </c>
      <c r="E14" s="79">
        <v>5</v>
      </c>
      <c r="F14" s="79">
        <v>0</v>
      </c>
      <c r="G14" s="79">
        <f t="shared" si="0"/>
        <v>5</v>
      </c>
      <c r="H14" s="79">
        <v>28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134</v>
      </c>
      <c r="C16" s="79">
        <v>15</v>
      </c>
      <c r="D16" s="79">
        <v>367</v>
      </c>
      <c r="E16" s="79">
        <v>66</v>
      </c>
      <c r="F16" s="79">
        <v>6</v>
      </c>
      <c r="G16" s="79">
        <f>E16+F16</f>
        <v>72</v>
      </c>
      <c r="H16" s="79">
        <v>251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79">
        <v>422</v>
      </c>
      <c r="C18" s="79">
        <v>47</v>
      </c>
      <c r="D18" s="79">
        <v>1570</v>
      </c>
      <c r="E18" s="79">
        <v>158</v>
      </c>
      <c r="F18" s="79">
        <v>42</v>
      </c>
      <c r="G18" s="79">
        <f>E18+F18</f>
        <v>200</v>
      </c>
      <c r="H18" s="79">
        <v>1145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79">
        <v>530</v>
      </c>
      <c r="C20" s="79">
        <v>50</v>
      </c>
      <c r="D20" s="79">
        <v>1743</v>
      </c>
      <c r="E20" s="79">
        <v>282</v>
      </c>
      <c r="F20" s="79">
        <v>52</v>
      </c>
      <c r="G20" s="79">
        <f>E20+F20</f>
        <v>334</v>
      </c>
      <c r="H20" s="79">
        <v>1297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-108</v>
      </c>
      <c r="C21" s="79">
        <f>(C18)-(C20)</f>
        <v>-3</v>
      </c>
      <c r="D21" s="79">
        <f>(D18)-(D20)</f>
        <v>-173</v>
      </c>
      <c r="E21" s="79">
        <f>(E18)-(E20)</f>
        <v>-124</v>
      </c>
      <c r="F21" s="79">
        <f>(F18)-(F20)</f>
        <v>-10</v>
      </c>
      <c r="G21" s="79">
        <f>E21+F21</f>
        <v>-134</v>
      </c>
      <c r="H21" s="79">
        <f>(H18)-(H20)</f>
        <v>-152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-20.377358490566039</v>
      </c>
      <c r="C22" s="80">
        <f t="shared" si="1"/>
        <v>-6</v>
      </c>
      <c r="D22" s="80">
        <f t="shared" si="1"/>
        <v>-9.9254159495123346</v>
      </c>
      <c r="E22" s="80">
        <f t="shared" si="1"/>
        <v>-43.971631205673759</v>
      </c>
      <c r="F22" s="80">
        <f t="shared" si="1"/>
        <v>-19.230769230769234</v>
      </c>
      <c r="G22" s="80">
        <f t="shared" si="1"/>
        <v>-40.119760479041915</v>
      </c>
      <c r="H22" s="80">
        <f t="shared" si="1"/>
        <v>-11.719352351580572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3" t="s">
        <v>101</v>
      </c>
      <c r="B1" s="124"/>
      <c r="C1" s="124"/>
      <c r="D1" s="124"/>
      <c r="E1" s="124"/>
      <c r="F1" s="124"/>
      <c r="G1" s="124"/>
      <c r="H1" s="46"/>
    </row>
    <row r="2" spans="1:26" x14ac:dyDescent="0.2">
      <c r="A2" s="125"/>
      <c r="B2" s="125"/>
      <c r="C2" s="125"/>
      <c r="D2" s="125"/>
      <c r="E2" s="125"/>
      <c r="F2" s="125"/>
      <c r="G2" s="125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6" t="s">
        <v>56</v>
      </c>
      <c r="B3" s="129" t="s">
        <v>81</v>
      </c>
      <c r="C3" s="130"/>
      <c r="D3" s="130"/>
      <c r="E3" s="130"/>
      <c r="F3" s="130"/>
      <c r="G3" s="131"/>
      <c r="H3" s="48"/>
    </row>
    <row r="4" spans="1:26" x14ac:dyDescent="0.2">
      <c r="A4" s="127"/>
      <c r="B4" s="132"/>
      <c r="C4" s="133"/>
      <c r="D4" s="133"/>
      <c r="E4" s="133"/>
      <c r="F4" s="133"/>
      <c r="G4" s="134"/>
      <c r="H4" s="48"/>
    </row>
    <row r="5" spans="1:26" x14ac:dyDescent="0.2">
      <c r="A5" s="127"/>
      <c r="B5" s="135" t="s">
        <v>102</v>
      </c>
      <c r="C5" s="135" t="s">
        <v>103</v>
      </c>
      <c r="D5" s="138" t="s">
        <v>95</v>
      </c>
      <c r="E5" s="139" t="s">
        <v>104</v>
      </c>
      <c r="F5" s="140"/>
      <c r="G5" s="140"/>
      <c r="H5" s="48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54</v>
      </c>
      <c r="H6" s="48"/>
    </row>
    <row r="7" spans="1:26" x14ac:dyDescent="0.2">
      <c r="A7" s="128"/>
      <c r="B7" s="137"/>
      <c r="C7" s="137"/>
      <c r="D7" s="137"/>
      <c r="E7" s="142"/>
      <c r="F7" s="142"/>
      <c r="G7" s="122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85</v>
      </c>
      <c r="C9" s="82">
        <v>91</v>
      </c>
      <c r="D9" s="83">
        <f>IF(AND(C9&gt;0,B9&gt;0),(B9/C9%)-100,"x  ")</f>
        <v>-6.5934065934065984</v>
      </c>
      <c r="E9" s="81">
        <v>271</v>
      </c>
      <c r="F9" s="82">
        <v>414</v>
      </c>
      <c r="G9" s="83">
        <f>IF(AND(F9&gt;0,E9&gt;0),(E9/F9%)-100,"x  ")</f>
        <v>-34.541062801932355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66</v>
      </c>
      <c r="C11" s="82">
        <v>65</v>
      </c>
      <c r="D11" s="83">
        <f>IF(AND(C11&gt;0,B11&gt;0),(B11/C11%)-100,"x  ")</f>
        <v>1.538461538461533</v>
      </c>
      <c r="E11" s="81">
        <v>158</v>
      </c>
      <c r="F11" s="82">
        <v>282</v>
      </c>
      <c r="G11" s="83">
        <f>IF(AND(F11&gt;0,E11&gt;0),(E11/F11%)-100,"x  ")</f>
        <v>-43.971631205673752</v>
      </c>
      <c r="H11" s="48"/>
    </row>
    <row r="12" spans="1:26" hidden="1" x14ac:dyDescent="0.2">
      <c r="A12" s="54" t="s">
        <v>60</v>
      </c>
      <c r="B12" s="81">
        <v>3</v>
      </c>
      <c r="C12" s="82">
        <v>7</v>
      </c>
      <c r="D12" s="83">
        <f>IF(AND(C12&gt;0,B12&gt;0),(B12/C12%)-100,"x  ")</f>
        <v>-57.142857142857146</v>
      </c>
      <c r="E12" s="81">
        <v>21</v>
      </c>
      <c r="F12" s="82">
        <v>26</v>
      </c>
      <c r="G12" s="83">
        <f>IF(AND(F12&gt;0,E12&gt;0),(E12/F12%)-100,"x  ")</f>
        <v>-19.230769230769241</v>
      </c>
      <c r="H12" s="48"/>
    </row>
    <row r="13" spans="1:26" x14ac:dyDescent="0.2">
      <c r="A13" s="54" t="s">
        <v>61</v>
      </c>
      <c r="B13" s="81">
        <f>(B11)+(B12)</f>
        <v>69</v>
      </c>
      <c r="C13" s="82">
        <f>(C11)+(C12)</f>
        <v>72</v>
      </c>
      <c r="D13" s="83">
        <f>IF(AND(C13&gt;0,B13&gt;0),(B13/C13%)-100,"x  ")</f>
        <v>-4.1666666666666572</v>
      </c>
      <c r="E13" s="81">
        <f>(E11)+(E12)</f>
        <v>179</v>
      </c>
      <c r="F13" s="82">
        <f>(F11)+(F12)</f>
        <v>308</v>
      </c>
      <c r="G13" s="83">
        <f>IF(AND(F13&gt;0,E13&gt;0),(E13/F13%)-100,"x  ")</f>
        <v>-41.883116883116884</v>
      </c>
      <c r="H13" s="55"/>
    </row>
    <row r="14" spans="1:26" x14ac:dyDescent="0.2">
      <c r="A14" s="54" t="s">
        <v>62</v>
      </c>
      <c r="B14" s="81">
        <v>16</v>
      </c>
      <c r="C14" s="82">
        <v>19</v>
      </c>
      <c r="D14" s="83">
        <f>IF(AND(C14&gt;0,B14&gt;0),(B14/C14%)-100,"x  ")</f>
        <v>-15.78947368421052</v>
      </c>
      <c r="E14" s="81">
        <v>92</v>
      </c>
      <c r="F14" s="82">
        <v>106</v>
      </c>
      <c r="G14" s="83">
        <f>IF(AND(F14&gt;0,E14&gt;0),(E14/F14%)-100,"x  ")</f>
        <v>-13.20754716981132</v>
      </c>
      <c r="H14" s="56"/>
    </row>
    <row r="15" spans="1:26" x14ac:dyDescent="0.2">
      <c r="A15" s="54" t="s">
        <v>63</v>
      </c>
      <c r="B15" s="81">
        <v>6</v>
      </c>
      <c r="C15" s="82">
        <v>14</v>
      </c>
      <c r="D15" s="83">
        <f>IF(AND(C15&gt;0,B15&gt;0),(B15/C15%)-100,"x  ")</f>
        <v>-57.142857142857146</v>
      </c>
      <c r="E15" s="81">
        <v>35</v>
      </c>
      <c r="F15" s="82">
        <v>58</v>
      </c>
      <c r="G15" s="83">
        <f>IF(AND(F15&gt;0,E15&gt;0),(E15/F15%)-100,"x  ")</f>
        <v>-39.655172413793096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162.125</v>
      </c>
      <c r="C17" s="84">
        <v>160.667</v>
      </c>
      <c r="D17" s="83">
        <f>IF(AND(C17&gt;0,B17&gt;0),(B17/C17%)-100,"x  ")</f>
        <v>0.90746699695642974</v>
      </c>
      <c r="E17" s="81">
        <v>608.24900000000002</v>
      </c>
      <c r="F17" s="82">
        <v>746.13300000000004</v>
      </c>
      <c r="G17" s="83">
        <f>IF(AND(F17&gt;0,E17&gt;0),(E17/F17%)-100,"x  ")</f>
        <v>-18.479815260818114</v>
      </c>
      <c r="H17" s="48"/>
    </row>
    <row r="18" spans="1:8" hidden="1" x14ac:dyDescent="0.2">
      <c r="A18" s="59" t="s">
        <v>65</v>
      </c>
      <c r="B18" s="84">
        <v>62.53</v>
      </c>
      <c r="C18" s="84">
        <v>42.649000000000001</v>
      </c>
      <c r="D18" s="83">
        <f>IF(AND(C18&gt;0,B18&gt;0),(B18/C18%)-100,"x  ")</f>
        <v>46.615395437173191</v>
      </c>
      <c r="E18" s="81">
        <v>131.91900000000001</v>
      </c>
      <c r="F18" s="82">
        <v>192.52699999999999</v>
      </c>
      <c r="G18" s="83">
        <f>IF(AND(F18&gt;0,E18&gt;0),(E18/F18%)-100,"x  ")</f>
        <v>-31.480259911596804</v>
      </c>
      <c r="H18" s="48"/>
    </row>
    <row r="19" spans="1:8" hidden="1" x14ac:dyDescent="0.2">
      <c r="A19" s="59" t="s">
        <v>66</v>
      </c>
      <c r="B19" s="84">
        <v>4.4889999999999999</v>
      </c>
      <c r="C19" s="84">
        <v>8.093</v>
      </c>
      <c r="D19" s="83">
        <f>IF(AND(C19&gt;0,B19&gt;0),(B19/C19%)-100,"x  ")</f>
        <v>-44.53231187445941</v>
      </c>
      <c r="E19" s="81">
        <v>24.78</v>
      </c>
      <c r="F19" s="82">
        <v>27.870999999999999</v>
      </c>
      <c r="G19" s="83">
        <f>IF(AND(F19&gt;0,E19&gt;0),(E19/F19%)-100,"x  ")</f>
        <v>-11.090380682429767</v>
      </c>
      <c r="H19" s="48"/>
    </row>
    <row r="20" spans="1:8" x14ac:dyDescent="0.2">
      <c r="A20" s="59" t="s">
        <v>67</v>
      </c>
      <c r="B20" s="85">
        <f>(B18)+(B19)</f>
        <v>67.019000000000005</v>
      </c>
      <c r="C20" s="85">
        <f>(C18)+(C19)</f>
        <v>50.742000000000004</v>
      </c>
      <c r="D20" s="83">
        <f>IF(AND(C20&gt;0,B20&gt;0),(B20/C20%)-100,"x  ")</f>
        <v>32.07796302865475</v>
      </c>
      <c r="E20" s="81">
        <f>(E18)+(E19)</f>
        <v>156.69900000000001</v>
      </c>
      <c r="F20" s="82">
        <f>(F18)+(F19)</f>
        <v>220.398</v>
      </c>
      <c r="G20" s="83">
        <f>IF(AND(F20&gt;0,E20&gt;0),(E20/F20%)-100,"x  ")</f>
        <v>-28.901804916560039</v>
      </c>
      <c r="H20" s="55"/>
    </row>
    <row r="21" spans="1:8" x14ac:dyDescent="0.2">
      <c r="A21" s="59" t="s">
        <v>68</v>
      </c>
      <c r="B21" s="84">
        <v>95.105999999999995</v>
      </c>
      <c r="C21" s="84">
        <v>109.925</v>
      </c>
      <c r="D21" s="83">
        <f>IF(AND(C21&gt;0,B21&gt;0),(B21/C21%)-100,"x  ")</f>
        <v>-13.481009779395052</v>
      </c>
      <c r="E21" s="81">
        <v>451.55</v>
      </c>
      <c r="F21" s="82">
        <v>525.73500000000001</v>
      </c>
      <c r="G21" s="83">
        <f>IF(AND(F21&gt;0,E21&gt;0),(E21/F21%)-100,"x  ")</f>
        <v>-14.110721180823035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55.668999999999997</v>
      </c>
      <c r="C23" s="84">
        <v>46.587000000000003</v>
      </c>
      <c r="D23" s="83">
        <f>IF(AND(C23&gt;0,B23&gt;0),(B23/C23%)-100,"x  ")</f>
        <v>19.494708824350127</v>
      </c>
      <c r="E23" s="81">
        <v>197.886</v>
      </c>
      <c r="F23" s="82">
        <v>176.48400000000001</v>
      </c>
      <c r="G23" s="83">
        <f>IF(AND(F23&gt;0,E23&gt;0),(E23/F23%)-100,"x  ")</f>
        <v>12.126878357244834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21.157</v>
      </c>
      <c r="C25" s="84">
        <v>10.646000000000001</v>
      </c>
      <c r="D25" s="83">
        <f>IF(AND(C25&gt;0,B25&gt;0),(B25/C25%)-100,"x  ")</f>
        <v>98.731918091301878</v>
      </c>
      <c r="E25" s="81">
        <v>42.987000000000002</v>
      </c>
      <c r="F25" s="82">
        <v>51.399000000000001</v>
      </c>
      <c r="G25" s="83">
        <f>IF(AND(F25&gt;0,E25&gt;0),(E25/F25%)-100,"x  ")</f>
        <v>-16.366077161034269</v>
      </c>
      <c r="H25" s="48"/>
    </row>
    <row r="26" spans="1:8" hidden="1" x14ac:dyDescent="0.2">
      <c r="A26" s="59" t="s">
        <v>72</v>
      </c>
      <c r="B26" s="84">
        <v>1.5589999999999999</v>
      </c>
      <c r="C26" s="84">
        <v>1.7709999999999999</v>
      </c>
      <c r="D26" s="83">
        <f>IF(AND(C26&gt;0,B26&gt;0),(B26/C26%)-100,"x  ")</f>
        <v>-11.970638057594584</v>
      </c>
      <c r="E26" s="81">
        <v>8.1920000000000002</v>
      </c>
      <c r="F26" s="82">
        <v>7.6790000000000003</v>
      </c>
      <c r="G26" s="83">
        <f>IF(AND(F26&gt;0,E26&gt;0),(E26/F26%)-100,"x  ")</f>
        <v>6.6805573642401441</v>
      </c>
      <c r="H26" s="48"/>
    </row>
    <row r="27" spans="1:8" x14ac:dyDescent="0.2">
      <c r="A27" s="54" t="s">
        <v>61</v>
      </c>
      <c r="B27" s="84">
        <f>(B25)+(B26)</f>
        <v>22.716000000000001</v>
      </c>
      <c r="C27" s="84">
        <f>(C25)+(C26)</f>
        <v>12.417000000000002</v>
      </c>
      <c r="D27" s="83">
        <f>IF(AND(C27&gt;0,B27&gt;0),(B27/C27%)-100,"x  ")</f>
        <v>82.942739792220323</v>
      </c>
      <c r="E27" s="81">
        <f>(E25)+(E26)</f>
        <v>51.179000000000002</v>
      </c>
      <c r="F27" s="82">
        <f>(F25)+(F26)</f>
        <v>59.078000000000003</v>
      </c>
      <c r="G27" s="83">
        <f>IF(AND(F27&gt;0,E27&gt;0),(E27/F27%)-100,"x  ")</f>
        <v>-13.370459392667328</v>
      </c>
      <c r="H27" s="55"/>
    </row>
    <row r="28" spans="1:8" x14ac:dyDescent="0.2">
      <c r="A28" s="54" t="s">
        <v>62</v>
      </c>
      <c r="B28" s="84">
        <v>32.953000000000003</v>
      </c>
      <c r="C28" s="84">
        <v>34.17</v>
      </c>
      <c r="D28" s="83">
        <f>IF(AND(C28&gt;0,B28&gt;0),(B28/C28%)-100,"x  ")</f>
        <v>-3.5616037459760008</v>
      </c>
      <c r="E28" s="81">
        <v>146.70699999999999</v>
      </c>
      <c r="F28" s="82">
        <v>117.40600000000001</v>
      </c>
      <c r="G28" s="83">
        <f>IF(AND(F28&gt;0,E28&gt;0),(E28/F28%)-100,"x  ")</f>
        <v>24.956986866088599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323</v>
      </c>
      <c r="C30" s="84">
        <v>303</v>
      </c>
      <c r="D30" s="83">
        <f>IF(AND(C30&gt;0,B30&gt;0),(B30/C30%)-100,"x  ")</f>
        <v>6.6006600660066113</v>
      </c>
      <c r="E30" s="81">
        <v>1345</v>
      </c>
      <c r="F30" s="82">
        <v>1631</v>
      </c>
      <c r="G30" s="83">
        <f>IF(AND(F30&gt;0,E30&gt;0),(E30/F30%)-100,"x  ")</f>
        <v>-17.535254445125688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72</v>
      </c>
      <c r="C34" s="84">
        <f>C11+(C12*2)</f>
        <v>79</v>
      </c>
      <c r="D34" s="83">
        <f>IF(AND(C34&gt;0,B34&gt;0),(B34/C34%)-100,"x  ")</f>
        <v>-8.8607594936708836</v>
      </c>
      <c r="E34" s="81">
        <f>E11+(E12*2)</f>
        <v>200</v>
      </c>
      <c r="F34" s="82">
        <f>F11+(F12*2)</f>
        <v>334</v>
      </c>
      <c r="G34" s="83">
        <f>IF(AND(F34&gt;0,E34&gt;0),(E34/F34%)-100,"x  ")</f>
        <v>-40.119760479041915</v>
      </c>
      <c r="H34" s="55"/>
    </row>
    <row r="35" spans="1:8" x14ac:dyDescent="0.2">
      <c r="A35" s="66" t="s">
        <v>75</v>
      </c>
      <c r="B35" s="84">
        <f>(B30)-(B34)</f>
        <v>251</v>
      </c>
      <c r="C35" s="84">
        <f>(C30)-(C34)</f>
        <v>224</v>
      </c>
      <c r="D35" s="83">
        <f>IF(AND(C35&gt;0,B35&gt;0),(B35/C35%)-100,"x  ")</f>
        <v>12.053571428571416</v>
      </c>
      <c r="E35" s="81">
        <f>(E30)-(E34)</f>
        <v>1145</v>
      </c>
      <c r="F35" s="82">
        <f>(F30)-(F34)</f>
        <v>1297</v>
      </c>
      <c r="G35" s="83">
        <f>IF(AND(F35&gt;0,E35&gt;0),(E35/F35%)-100,"x  ")</f>
        <v>-11.719352351580568</v>
      </c>
      <c r="H35" s="56"/>
    </row>
    <row r="36" spans="1:8" x14ac:dyDescent="0.2">
      <c r="A36" s="54" t="s">
        <v>76</v>
      </c>
      <c r="B36" s="84">
        <v>110</v>
      </c>
      <c r="C36" s="84">
        <v>197</v>
      </c>
      <c r="D36" s="83">
        <f>IF(AND(C36&gt;0,B36&gt;0),(B36/C36%)-100,"x  ")</f>
        <v>-44.162436548223347</v>
      </c>
      <c r="E36" s="81">
        <v>380</v>
      </c>
      <c r="F36" s="82">
        <v>665</v>
      </c>
      <c r="G36" s="83">
        <f>IF(AND(F36&gt;0,E36&gt;0),(E36/F36%)-100,"x  ")</f>
        <v>-42.857142857142861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29.78</v>
      </c>
      <c r="C38" s="85">
        <v>27.228000000000002</v>
      </c>
      <c r="D38" s="83">
        <f>IF(AND(C38&gt;0,B38&gt;0),(B38/C38%)-100,"x  ")</f>
        <v>9.3727045688262081</v>
      </c>
      <c r="E38" s="81">
        <v>111.133</v>
      </c>
      <c r="F38" s="82">
        <v>137.58000000000001</v>
      </c>
      <c r="G38" s="83">
        <f>IF(AND(F38&gt;0,E38&gt;0),(E38/F38%)-100,"x  ")</f>
        <v>-19.222997528710579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11.332000000000001</v>
      </c>
      <c r="C40" s="84">
        <v>8.3810000000000002</v>
      </c>
      <c r="D40" s="83">
        <f>IF(AND(C40&gt;0,B40&gt;0),(B40/C40%)-100,"x  ")</f>
        <v>35.210595394344352</v>
      </c>
      <c r="E40" s="81">
        <v>25.363</v>
      </c>
      <c r="F40" s="82">
        <v>38.481999999999999</v>
      </c>
      <c r="G40" s="83">
        <f>IF(AND(F40&gt;0,E40&gt;0),(E40/F40%)-100,"x  ")</f>
        <v>-34.091263447845748</v>
      </c>
      <c r="H40" s="48"/>
    </row>
    <row r="41" spans="1:8" hidden="1" x14ac:dyDescent="0.2">
      <c r="A41" s="59" t="s">
        <v>72</v>
      </c>
      <c r="B41" s="84">
        <v>0.88300000000000001</v>
      </c>
      <c r="C41" s="84">
        <v>1.5580000000000001</v>
      </c>
      <c r="D41" s="83">
        <f>IF(AND(C41&gt;0,B41&gt;0),(B41/C41%)-100,"x  ")</f>
        <v>-43.32477535301669</v>
      </c>
      <c r="E41" s="81">
        <v>4.609</v>
      </c>
      <c r="F41" s="82">
        <v>5.5860000000000003</v>
      </c>
      <c r="G41" s="83">
        <f>IF(AND(F41&gt;0,E41&gt;0),(E41/F41%)-100,"x  ")</f>
        <v>-17.490153956319375</v>
      </c>
      <c r="H41" s="48"/>
    </row>
    <row r="42" spans="1:8" x14ac:dyDescent="0.2">
      <c r="A42" s="54" t="s">
        <v>74</v>
      </c>
      <c r="B42" s="85">
        <f>(B40)+(B41)</f>
        <v>12.215</v>
      </c>
      <c r="C42" s="85">
        <f>(C40)+(C41)</f>
        <v>9.9390000000000001</v>
      </c>
      <c r="D42" s="83">
        <f>IF(AND(C42&gt;0,B42&gt;0),(B42/C42%)-100,"x  ")</f>
        <v>22.89968809739409</v>
      </c>
      <c r="E42" s="81">
        <f>(E40)+(E41)</f>
        <v>29.972000000000001</v>
      </c>
      <c r="F42" s="82">
        <f>(F40)+(F41)</f>
        <v>44.067999999999998</v>
      </c>
      <c r="G42" s="83">
        <f>IF(AND(F42&gt;0,E42&gt;0),(E42/F42%)-100,"x  ")</f>
        <v>-31.986929291095564</v>
      </c>
      <c r="H42" s="55"/>
    </row>
    <row r="43" spans="1:8" x14ac:dyDescent="0.2">
      <c r="A43" s="66" t="s">
        <v>75</v>
      </c>
      <c r="B43" s="84">
        <v>17.565000000000001</v>
      </c>
      <c r="C43" s="84">
        <v>17.289000000000001</v>
      </c>
      <c r="D43" s="83">
        <f>IF(AND(C43&gt;0,B43&gt;0),(B43/C43%)-100,"x  ")</f>
        <v>1.5963907686968639</v>
      </c>
      <c r="E43" s="81">
        <v>81.161000000000001</v>
      </c>
      <c r="F43" s="82">
        <v>93.512</v>
      </c>
      <c r="G43" s="83">
        <f>IF(AND(F43&gt;0,E43&gt;0),(E43/F43%)-100,"x  ")</f>
        <v>-13.207930532979717</v>
      </c>
      <c r="H43" s="48"/>
    </row>
    <row r="44" spans="1:8" x14ac:dyDescent="0.2">
      <c r="A44" s="54" t="s">
        <v>76</v>
      </c>
      <c r="B44" s="84">
        <v>8.7040000000000006</v>
      </c>
      <c r="C44" s="84">
        <v>15.257999999999999</v>
      </c>
      <c r="D44" s="83">
        <f>IF(AND(C44&gt;0,B44&gt;0),(B44/C44%)-100,"x  ")</f>
        <v>-42.954515663914009</v>
      </c>
      <c r="E44" s="81">
        <v>32.609000000000002</v>
      </c>
      <c r="F44" s="82">
        <v>54.651000000000003</v>
      </c>
      <c r="G44" s="83">
        <f>IF(AND(F44&gt;0,E44&gt;0),(E44/F44%)-100,"x  ")</f>
        <v>-40.332290351503175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1127</v>
      </c>
      <c r="C46" s="85">
        <v>1029</v>
      </c>
      <c r="D46" s="83">
        <f>IF(AND(C46&gt;0,B46&gt;0),(B46/C46%)-100,"x  ")</f>
        <v>9.5238095238095326</v>
      </c>
      <c r="E46" s="81">
        <v>4308</v>
      </c>
      <c r="F46" s="82">
        <v>5783</v>
      </c>
      <c r="G46" s="83">
        <f>IF(AND(F46&gt;0,E46&gt;0),(E46/F46%)-100,"x  ")</f>
        <v>-25.505792841085935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430</v>
      </c>
      <c r="C48" s="84">
        <v>363</v>
      </c>
      <c r="D48" s="83">
        <f>IF(AND(C48&gt;0,B48&gt;0),(B48/C48%)-100,"x  ")</f>
        <v>18.457300275482098</v>
      </c>
      <c r="E48" s="81">
        <v>1001</v>
      </c>
      <c r="F48" s="82">
        <v>1566</v>
      </c>
      <c r="G48" s="83">
        <f>IF(AND(F48&gt;0,E48&gt;0),(E48/F48%)-100,"x  ")</f>
        <v>-36.079182630906772</v>
      </c>
      <c r="H48" s="48"/>
    </row>
    <row r="49" spans="1:8" hidden="1" x14ac:dyDescent="0.2">
      <c r="A49" s="59" t="s">
        <v>72</v>
      </c>
      <c r="B49" s="84">
        <v>31</v>
      </c>
      <c r="C49" s="84">
        <v>60</v>
      </c>
      <c r="D49" s="83">
        <f>IF(AND(C49&gt;0,B49&gt;0),(B49/C49%)-100,"x  ")</f>
        <v>-48.333333333333329</v>
      </c>
      <c r="E49" s="81">
        <v>190</v>
      </c>
      <c r="F49" s="82">
        <v>227</v>
      </c>
      <c r="G49" s="83">
        <f>IF(AND(F49&gt;0,E49&gt;0),(E49/F49%)-100,"x  ")</f>
        <v>-16.29955947136564</v>
      </c>
      <c r="H49" s="48"/>
    </row>
    <row r="50" spans="1:8" x14ac:dyDescent="0.2">
      <c r="A50" s="54" t="s">
        <v>74</v>
      </c>
      <c r="B50" s="84">
        <f>(B48)+(B49)</f>
        <v>461</v>
      </c>
      <c r="C50" s="84">
        <f>(C48)+(C49)</f>
        <v>423</v>
      </c>
      <c r="D50" s="83">
        <f>IF(AND(C50&gt;0,B50&gt;0),(B50/C50%)-100,"x  ")</f>
        <v>8.9834515366430168</v>
      </c>
      <c r="E50" s="81">
        <f>(E48)+(E49)</f>
        <v>1191</v>
      </c>
      <c r="F50" s="82">
        <f>(F48)+(F49)</f>
        <v>1793</v>
      </c>
      <c r="G50" s="83">
        <f>IF(AND(F50&gt;0,E50&gt;0),(E50/F50%)-100,"x  ")</f>
        <v>-33.575013943112097</v>
      </c>
      <c r="H50" s="55"/>
    </row>
    <row r="51" spans="1:8" x14ac:dyDescent="0.2">
      <c r="A51" s="66" t="s">
        <v>75</v>
      </c>
      <c r="B51" s="84">
        <v>666</v>
      </c>
      <c r="C51" s="84">
        <v>606</v>
      </c>
      <c r="D51" s="83">
        <f>IF(AND(C51&gt;0,B51&gt;0),(B51/C51%)-100,"x  ")</f>
        <v>9.9009900990099027</v>
      </c>
      <c r="E51" s="81">
        <v>3117</v>
      </c>
      <c r="F51" s="82">
        <v>3990</v>
      </c>
      <c r="G51" s="83">
        <f>IF(AND(F51&gt;0,E51&gt;0),(E51/F51%)-100,"x  ")</f>
        <v>-21.879699248120303</v>
      </c>
      <c r="H51" s="48"/>
    </row>
    <row r="52" spans="1:8" x14ac:dyDescent="0.2">
      <c r="A52" s="67" t="s">
        <v>76</v>
      </c>
      <c r="B52" s="86">
        <v>300</v>
      </c>
      <c r="C52" s="86">
        <v>523</v>
      </c>
      <c r="D52" s="87">
        <f>IF(AND(C52&gt;0,B52&gt;0),(B52/C52%)-100,"x  ")</f>
        <v>-42.638623326959852</v>
      </c>
      <c r="E52" s="88">
        <v>1078</v>
      </c>
      <c r="F52" s="89">
        <v>2033</v>
      </c>
      <c r="G52" s="87">
        <f>IF(AND(F52&gt;0,E52&gt;0),(E52/F52%)-100,"x  ")</f>
        <v>-46.974913920314805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93"/>
    </row>
    <row r="2" spans="1:8" ht="15" customHeight="1" x14ac:dyDescent="0.2">
      <c r="A2" s="143" t="s">
        <v>105</v>
      </c>
      <c r="B2" s="143"/>
      <c r="C2" s="143"/>
      <c r="D2" s="143"/>
      <c r="E2" s="143"/>
      <c r="F2" s="143"/>
      <c r="G2" s="143"/>
      <c r="H2" s="9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7"/>
      <c r="C2" s="107"/>
      <c r="D2" s="107"/>
      <c r="E2" s="107"/>
      <c r="F2" s="107"/>
      <c r="G2" s="107"/>
      <c r="H2" s="107"/>
      <c r="I2" s="70" t="s">
        <v>82</v>
      </c>
      <c r="M2" s="90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124</v>
      </c>
      <c r="C7" s="75">
        <v>128</v>
      </c>
      <c r="D7" s="75">
        <v>145</v>
      </c>
      <c r="E7" s="75">
        <v>200</v>
      </c>
      <c r="F7" s="75">
        <v>325</v>
      </c>
      <c r="G7" s="75">
        <v>249</v>
      </c>
      <c r="H7" s="75">
        <v>270</v>
      </c>
      <c r="I7" s="75">
        <v>199</v>
      </c>
      <c r="J7" s="75">
        <v>202</v>
      </c>
      <c r="K7" s="75">
        <v>345</v>
      </c>
      <c r="L7" s="75">
        <v>165</v>
      </c>
      <c r="M7" s="76">
        <v>123</v>
      </c>
      <c r="N7" s="75">
        <v>134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7"/>
      <c r="C9" s="107"/>
      <c r="D9" s="107"/>
      <c r="E9" s="107"/>
      <c r="F9" s="107"/>
      <c r="G9" s="107"/>
      <c r="H9" s="107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295</v>
      </c>
      <c r="C11" s="75">
        <v>810</v>
      </c>
      <c r="D11" s="75">
        <v>705</v>
      </c>
      <c r="E11" s="75">
        <v>652</v>
      </c>
      <c r="F11" s="75">
        <v>952</v>
      </c>
      <c r="G11" s="75">
        <v>1418</v>
      </c>
      <c r="H11" s="75">
        <v>1157</v>
      </c>
      <c r="I11" s="75">
        <v>1128</v>
      </c>
      <c r="J11" s="75">
        <v>860</v>
      </c>
      <c r="K11" s="75">
        <v>1498</v>
      </c>
      <c r="L11" s="75">
        <v>914</v>
      </c>
      <c r="M11" s="76">
        <v>289</v>
      </c>
      <c r="N11" s="75">
        <v>367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2015-05-11T12:20:26Z</cp:lastPrinted>
  <dcterms:created xsi:type="dcterms:W3CDTF">2014-04-03T08:37:47Z</dcterms:created>
  <dcterms:modified xsi:type="dcterms:W3CDTF">2015-05-12T06:25:44Z</dcterms:modified>
  <cp:category>LIS-Bericht</cp:category>
</cp:coreProperties>
</file>