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D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G21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42" i="5" l="1"/>
  <c r="D50" i="5"/>
  <c r="D35" i="5"/>
  <c r="D20" i="5"/>
  <c r="D27" i="5"/>
  <c r="D42" i="5"/>
  <c r="G34" i="5"/>
  <c r="G13" i="5"/>
  <c r="D34" i="5"/>
  <c r="G35" i="5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<sst xmlns="http://schemas.openxmlformats.org/spreadsheetml/2006/main" count="147" uniqueCount="123">
  <si>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</si>
  <si>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</si>
  <si>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</si>
  <si>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</si>
  <si>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</si>
  <si>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</si>
  <si>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</si>
  <si>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</si>
  <si>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</si>
  <si>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</si>
  <si>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</si>
  <si>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</si>
  <si>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</si>
  <si>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</si>
  <si>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</si>
  <si>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</si>
  <si>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</si>
  <si>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</si>
  <si>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</si>
  <si>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</si>
  <si>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</si>
  <si>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</si>
  <si>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</si>
  <si>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</si>
  <si>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</si>
  <si>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</si>
  <si>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</si>
  <si>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</si>
  <si>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</si>
  <si>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</si>
  <si>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</si>
  <si>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</si>
  <si>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</si>
  <si>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</si>
  <si>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</si>
  <si>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</si>
  <si>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</si>
  <si>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</si>
  <si>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</si>
  <si>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</si>
  <si>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</si>
  <si>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</si>
  <si>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</si>
  <si>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</si>
  <si>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</si>
  <si>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</si>
  <si>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</si>
  <si>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</si>
  <si>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</si>
  <si>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</si>
  <si>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</si>
  <si>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</si>
  <si>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</si>
  <si>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</si>
  <si>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</si>
  <si>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</si>
  <si>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</si>
  <si>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</si>
  <si>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</si>
  <si>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</si>
  <si>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</si>
  <si>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</si>
  <si>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</si>
  <si>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</si>
  <si>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</si>
  <si>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</si>
  <si>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</si>
  <si>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</si>
  <si>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</si>
  <si>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</si>
  <si>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</si>
  <si>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</si>
  <si>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</si>
  <si>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</si>
  <si>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</si>
  <si>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</si>
  <si>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</si>
  <si>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</si>
  <si>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</si>
  <si>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</si>
  <si>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</si>
  <si>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</si>
  <si>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</si>
  <si>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</si>
  <si>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</si>
  <si>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</si>
  <si>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</si>
  <si>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</si>
  <si>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</si>
  <si>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</si>
  <si>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</si>
  <si>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</si>
  <si>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</si>
  <si>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</si>
  <si>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</si>
  <si>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</si>
  <si>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März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</si>
  <si>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2017</t>
    </r>
  </si>
  <si>
    <t>Januar bis März 2017</t>
  </si>
  <si>
    <t>Januar bis März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</si>
  <si>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2017</t>
    </r>
  </si>
  <si>
    <t>März 
2017</t>
  </si>
  <si>
    <t>März 
2016</t>
  </si>
  <si>
    <t xml:space="preserve">Januar bis März </t>
  </si>
  <si>
    <t>Stand: März 2017</t>
  </si>
  <si>
    <t>Baugenehmigungen für Wohngebäude insgesamt 
ab März 2017</t>
  </si>
  <si>
    <t>März 2017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</si>
  <si>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</si>
  <si>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</si>
  <si>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</si>
  <si>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</si>
  <si>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</si>
  <si>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</si>
  <si>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</si>
  <si>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</si>
  <si>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</si>
  <si>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</si>
  <si>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</si>
  <si>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</si>
  <si>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2017</t>
  </si>
  <si>
    <t xml:space="preserve">© Statistisches Amt für Hamburg und Schleswig-Holstein, Hamburg 2017 
Auszugsweise Vervielfältigung und Verbreitung mit Quellenangabe gestattet.         </t>
  </si>
  <si>
    <t>Kennziffer: F II 1 - m 3/17 HH</t>
  </si>
  <si>
    <t>Herausgegeben am: 15.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</si>
</sst>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113</c:v>
                </c:pt>
                <c:pt idx="1">
                  <c:v>268</c:v>
                </c:pt>
                <c:pt idx="2">
                  <c:v>217</c:v>
                </c:pt>
                <c:pt idx="3">
                  <c:v>183</c:v>
                </c:pt>
                <c:pt idx="4">
                  <c:v>206</c:v>
                </c:pt>
                <c:pt idx="5">
                  <c:v>217</c:v>
                </c:pt>
                <c:pt idx="6">
                  <c:v>410</c:v>
                </c:pt>
                <c:pt idx="7">
                  <c:v>249</c:v>
                </c:pt>
                <c:pt idx="8">
                  <c:v>294</c:v>
                </c:pt>
                <c:pt idx="9">
                  <c:v>302</c:v>
                </c:pt>
                <c:pt idx="10">
                  <c:v>147</c:v>
                </c:pt>
                <c:pt idx="11">
                  <c:v>207</c:v>
                </c:pt>
                <c:pt idx="12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383</c:v>
                </c:pt>
                <c:pt idx="1">
                  <c:v>742</c:v>
                </c:pt>
                <c:pt idx="2">
                  <c:v>755</c:v>
                </c:pt>
                <c:pt idx="3">
                  <c:v>603</c:v>
                </c:pt>
                <c:pt idx="4">
                  <c:v>764</c:v>
                </c:pt>
                <c:pt idx="5">
                  <c:v>1089</c:v>
                </c:pt>
                <c:pt idx="6">
                  <c:v>1332</c:v>
                </c:pt>
                <c:pt idx="7">
                  <c:v>1193</c:v>
                </c:pt>
                <c:pt idx="8">
                  <c:v>1348</c:v>
                </c:pt>
                <c:pt idx="9">
                  <c:v>1489</c:v>
                </c:pt>
                <c:pt idx="10">
                  <c:v>1486</c:v>
                </c:pt>
                <c:pt idx="11">
                  <c:v>1152</c:v>
                </c:pt>
                <c:pt idx="12">
                  <c:v>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44320"/>
        <c:axId val="90745856"/>
      </c:lineChart>
      <c:catAx>
        <c:axId val="90744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0745856"/>
        <c:crosses val="autoZero"/>
        <c:auto val="1"/>
        <c:lblAlgn val="ctr"/>
        <c:lblOffset val="100"/>
        <c:noMultiLvlLbl val="0"/>
      </c:catAx>
      <c:valAx>
        <c:axId val="9074585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07443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F16" s="69"/>
      <c r="G16" s="69"/>
      <c r="H16" s="145" t="s">
        <v>121</v>
      </c>
    </row>
    <row r="17" spans="1:8" x14ac:dyDescent="0.2">
      <c r="G17" s="7"/>
    </row>
    <row r="18" spans="1:8" ht="34.5" x14ac:dyDescent="0.45">
      <c r="H18" s="76" t="s">
        <v>83</v>
      </c>
    </row>
    <row r="19" spans="1:8" ht="34.5" x14ac:dyDescent="0.45">
      <c r="H19" s="76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H21" s="78" t="s">
        <v>122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9" t="s">
        <v>3</v>
      </c>
      <c r="B1" s="99"/>
      <c r="C1" s="99"/>
      <c r="D1" s="99"/>
      <c r="E1" s="99"/>
      <c r="F1" s="99"/>
      <c r="G1" s="99"/>
    </row>
    <row r="2" spans="1:7" x14ac:dyDescent="0.2">
      <c r="A2" s="9"/>
      <c r="B2" s="9"/>
      <c r="C2" s="9"/>
      <c r="D2" s="9"/>
      <c r="E2" s="9"/>
      <c r="F2" s="9"/>
      <c r="G2" s="9"/>
    </row>
    <row r="3" spans="1:7" ht="15.75" x14ac:dyDescent="0.25">
      <c r="A3" s="100" t="s">
        <v>4</v>
      </c>
      <c r="B3" s="101"/>
      <c r="C3" s="101"/>
      <c r="D3" s="101"/>
      <c r="E3" s="101"/>
      <c r="F3" s="101"/>
      <c r="G3" s="101"/>
    </row>
    <row r="4" spans="1:7" x14ac:dyDescent="0.2">
      <c r="A4" s="92"/>
      <c r="B4" s="92"/>
      <c r="C4" s="92"/>
      <c r="D4" s="92"/>
      <c r="E4" s="92"/>
      <c r="F4" s="92"/>
      <c r="G4" s="92"/>
    </row>
    <row r="5" spans="1:7" x14ac:dyDescent="0.2">
      <c r="A5" s="10" t="s">
        <v>5</v>
      </c>
      <c r="B5" s="9"/>
      <c r="C5" s="9"/>
      <c r="D5" s="9"/>
      <c r="E5" s="9"/>
      <c r="F5" s="9"/>
      <c r="G5" s="9"/>
    </row>
    <row r="6" spans="1:7" x14ac:dyDescent="0.2">
      <c r="A6" s="10"/>
      <c r="B6" s="9"/>
      <c r="C6" s="9"/>
      <c r="D6" s="9"/>
      <c r="E6" s="9"/>
      <c r="F6" s="9"/>
      <c r="G6" s="9"/>
    </row>
    <row r="7" spans="1:7" x14ac:dyDescent="0.2">
      <c r="A7" s="95" t="s">
        <v>6</v>
      </c>
      <c r="B7" s="94"/>
      <c r="C7" s="94"/>
      <c r="D7" s="94"/>
      <c r="E7" s="94"/>
      <c r="F7" s="94"/>
      <c r="G7" s="94"/>
    </row>
    <row r="8" spans="1:7" x14ac:dyDescent="0.2">
      <c r="A8" s="93" t="s">
        <v>7</v>
      </c>
      <c r="B8" s="94"/>
      <c r="C8" s="94"/>
      <c r="D8" s="94"/>
      <c r="E8" s="94"/>
      <c r="F8" s="94"/>
      <c r="G8" s="94"/>
    </row>
    <row r="9" spans="1:7" x14ac:dyDescent="0.2">
      <c r="A9" s="11"/>
      <c r="B9" s="9"/>
      <c r="C9" s="9"/>
      <c r="D9" s="9"/>
      <c r="E9" s="9"/>
      <c r="F9" s="9"/>
      <c r="G9" s="9"/>
    </row>
    <row r="10" spans="1:7" x14ac:dyDescent="0.2">
      <c r="A10" s="98" t="s">
        <v>8</v>
      </c>
      <c r="B10" s="98"/>
      <c r="C10" s="98"/>
      <c r="D10" s="98"/>
      <c r="E10" s="98"/>
      <c r="F10" s="98"/>
      <c r="G10" s="98"/>
    </row>
    <row r="11" spans="1:7" x14ac:dyDescent="0.2">
      <c r="A11" s="93" t="s">
        <v>9</v>
      </c>
      <c r="B11" s="94"/>
      <c r="C11" s="94"/>
      <c r="D11" s="94"/>
      <c r="E11" s="94"/>
      <c r="F11" s="94"/>
      <c r="G11" s="94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1"/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95" t="s">
        <v>10</v>
      </c>
      <c r="B15" s="94"/>
      <c r="C15" s="94"/>
      <c r="D15" s="14"/>
      <c r="E15" s="14"/>
      <c r="F15" s="14"/>
      <c r="G15" s="14"/>
    </row>
    <row r="16" spans="1:7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93" t="s">
        <v>11</v>
      </c>
      <c r="B17" s="94"/>
      <c r="C17" s="94"/>
      <c r="D17" s="12"/>
      <c r="E17" s="12"/>
      <c r="F17" s="12"/>
      <c r="G17" s="12"/>
    </row>
    <row r="18" spans="1:7" x14ac:dyDescent="0.2">
      <c r="A18" s="12" t="s">
        <v>12</v>
      </c>
      <c r="B18" s="96" t="s">
        <v>94</v>
      </c>
      <c r="C18" s="94"/>
      <c r="D18" s="12"/>
      <c r="E18" s="12"/>
      <c r="F18" s="12"/>
      <c r="G18" s="12"/>
    </row>
    <row r="19" spans="1:7" x14ac:dyDescent="0.2">
      <c r="A19" s="12" t="s">
        <v>13</v>
      </c>
      <c r="B19" s="97" t="s">
        <v>14</v>
      </c>
      <c r="C19" s="94"/>
      <c r="D19" s="94"/>
      <c r="E19" s="12"/>
      <c r="F19" s="12"/>
      <c r="G19" s="12"/>
    </row>
    <row r="20" spans="1:7" x14ac:dyDescent="0.2">
      <c r="A20" s="12"/>
      <c r="B20" s="13"/>
      <c r="C20" s="13"/>
      <c r="D20" s="13"/>
      <c r="E20" s="13"/>
      <c r="F20" s="13"/>
      <c r="G20" s="13"/>
    </row>
    <row r="21" spans="1:7" x14ac:dyDescent="0.2">
      <c r="A21" s="95" t="s">
        <v>15</v>
      </c>
      <c r="B21" s="94"/>
      <c r="C21" s="14"/>
      <c r="D21" s="14"/>
      <c r="E21" s="14"/>
      <c r="F21" s="14"/>
      <c r="G21" s="14"/>
    </row>
    <row r="22" spans="1:7" x14ac:dyDescent="0.2">
      <c r="A22" s="14"/>
      <c r="B22" s="13"/>
      <c r="C22" s="14"/>
      <c r="D22" s="14"/>
      <c r="E22" s="14"/>
      <c r="F22" s="14"/>
      <c r="G22" s="14"/>
    </row>
    <row r="23" spans="1:7" x14ac:dyDescent="0.2">
      <c r="A23" s="12" t="s">
        <v>16</v>
      </c>
      <c r="B23" s="93" t="s">
        <v>17</v>
      </c>
      <c r="C23" s="94"/>
      <c r="D23" s="12"/>
      <c r="E23" s="12"/>
      <c r="F23" s="12"/>
      <c r="G23" s="12"/>
    </row>
    <row r="24" spans="1:7" x14ac:dyDescent="0.2">
      <c r="A24" s="12" t="s">
        <v>18</v>
      </c>
      <c r="B24" s="93" t="s">
        <v>19</v>
      </c>
      <c r="C24" s="94"/>
      <c r="D24" s="12"/>
      <c r="E24" s="12"/>
      <c r="F24" s="12"/>
      <c r="G24" s="12"/>
    </row>
    <row r="25" spans="1:7" x14ac:dyDescent="0.2">
      <c r="A25" s="12"/>
      <c r="B25" s="94" t="s">
        <v>20</v>
      </c>
      <c r="C25" s="94"/>
      <c r="D25" s="13"/>
      <c r="E25" s="13"/>
      <c r="F25" s="13"/>
      <c r="G25" s="13"/>
    </row>
    <row r="26" spans="1:7" x14ac:dyDescent="0.2">
      <c r="A26" s="11"/>
      <c r="B26" s="9"/>
      <c r="C26" s="9"/>
      <c r="D26" s="9"/>
      <c r="E26" s="9"/>
      <c r="F26" s="9"/>
      <c r="G26" s="9"/>
    </row>
    <row r="27" spans="1:7" x14ac:dyDescent="0.2">
      <c r="A27" s="11" t="s">
        <v>21</v>
      </c>
      <c r="B27" s="9" t="s">
        <v>22</v>
      </c>
      <c r="C27" s="9"/>
      <c r="D27" s="9"/>
      <c r="E27" s="9"/>
      <c r="F27" s="9"/>
      <c r="G27" s="9"/>
    </row>
    <row r="28" spans="1:7" x14ac:dyDescent="0.2">
      <c r="A28" s="11"/>
      <c r="B28" s="9"/>
      <c r="C28" s="9"/>
      <c r="D28" s="9"/>
      <c r="E28" s="9"/>
      <c r="F28" s="9"/>
      <c r="G28" s="9"/>
    </row>
    <row r="29" spans="1:7" ht="28.35" customHeight="1" x14ac:dyDescent="0.2">
      <c r="A29" s="96" t="s">
        <v>120</v>
      </c>
      <c r="B29" s="94"/>
      <c r="C29" s="94"/>
      <c r="D29" s="94"/>
      <c r="E29" s="94"/>
      <c r="F29" s="94"/>
      <c r="G29" s="94"/>
    </row>
    <row r="30" spans="1:7" s="77" customFormat="1" ht="42.6" customHeight="1" x14ac:dyDescent="0.2">
      <c r="A30" s="93" t="s">
        <v>23</v>
      </c>
      <c r="B30" s="93"/>
      <c r="C30" s="93"/>
      <c r="D30" s="93"/>
      <c r="E30" s="93"/>
      <c r="F30" s="93"/>
      <c r="G30" s="93"/>
    </row>
    <row r="31" spans="1:7" x14ac:dyDescent="0.2">
      <c r="A31" s="11"/>
      <c r="B31" s="9"/>
      <c r="C31" s="9"/>
      <c r="D31" s="9"/>
      <c r="E31" s="9"/>
      <c r="F31" s="9"/>
      <c r="G31" s="9"/>
    </row>
    <row r="32" spans="1:7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2" t="s">
        <v>24</v>
      </c>
      <c r="B41" s="92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5">
        <v>0</v>
      </c>
      <c r="B43" s="16" t="s">
        <v>25</v>
      </c>
      <c r="C43" s="9"/>
      <c r="D43" s="9"/>
      <c r="E43" s="9"/>
      <c r="F43" s="9"/>
      <c r="G43" s="9"/>
    </row>
    <row r="44" spans="1:7" x14ac:dyDescent="0.2">
      <c r="A44" s="16" t="s">
        <v>26</v>
      </c>
      <c r="B44" s="16" t="s">
        <v>27</v>
      </c>
      <c r="C44" s="9"/>
      <c r="D44" s="9"/>
      <c r="E44" s="9"/>
      <c r="F44" s="9"/>
      <c r="G44" s="9"/>
    </row>
    <row r="45" spans="1:7" x14ac:dyDescent="0.2">
      <c r="A45" s="17" t="s">
        <v>28</v>
      </c>
      <c r="B45" s="16" t="s">
        <v>29</v>
      </c>
      <c r="C45" s="9"/>
      <c r="D45" s="9"/>
      <c r="E45" s="9"/>
      <c r="F45" s="9"/>
      <c r="G45" s="9"/>
    </row>
    <row r="46" spans="1:7" x14ac:dyDescent="0.2">
      <c r="A46" s="17" t="s">
        <v>30</v>
      </c>
      <c r="B46" s="16" t="s">
        <v>31</v>
      </c>
      <c r="C46" s="9"/>
      <c r="D46" s="9"/>
      <c r="E46" s="9"/>
      <c r="F46" s="9"/>
      <c r="G46" s="9"/>
    </row>
    <row r="47" spans="1:7" x14ac:dyDescent="0.2">
      <c r="A47" s="16" t="s">
        <v>32</v>
      </c>
      <c r="B47" s="16" t="s">
        <v>33</v>
      </c>
      <c r="C47" s="9"/>
      <c r="D47" s="9"/>
      <c r="E47" s="9"/>
      <c r="F47" s="9"/>
      <c r="G47" s="9"/>
    </row>
    <row r="48" spans="1:7" x14ac:dyDescent="0.2">
      <c r="A48" s="16" t="s">
        <v>34</v>
      </c>
      <c r="B48" s="16" t="s">
        <v>35</v>
      </c>
      <c r="C48" s="9"/>
      <c r="D48" s="9"/>
      <c r="E48" s="9"/>
      <c r="F48" s="9"/>
      <c r="G48" s="9"/>
    </row>
    <row r="49" spans="1:7" x14ac:dyDescent="0.2">
      <c r="A49" s="16" t="s">
        <v>36</v>
      </c>
      <c r="B49" s="16" t="s">
        <v>37</v>
      </c>
      <c r="C49" s="9"/>
      <c r="D49" s="9"/>
      <c r="E49" s="9"/>
      <c r="F49" s="9"/>
      <c r="G49" s="9"/>
    </row>
    <row r="50" spans="1:7" x14ac:dyDescent="0.2">
      <c r="A50" s="9" t="s">
        <v>38</v>
      </c>
      <c r="B50" s="9" t="s">
        <v>39</v>
      </c>
      <c r="C50" s="9"/>
      <c r="D50" s="9"/>
      <c r="E50" s="9"/>
      <c r="F50" s="9"/>
      <c r="G50" s="9"/>
    </row>
    <row r="51" spans="1:7" x14ac:dyDescent="0.2">
      <c r="A51" s="16" t="s">
        <v>40</v>
      </c>
      <c r="B51" s="18" t="s">
        <v>41</v>
      </c>
      <c r="C51" s="18"/>
      <c r="D51" s="18"/>
      <c r="E51" s="18"/>
      <c r="F51" s="18"/>
      <c r="G51" s="18"/>
    </row>
    <row r="52" spans="1:7" x14ac:dyDescent="0.2">
      <c r="A52" s="18"/>
      <c r="B52" s="18"/>
      <c r="C52" s="18"/>
      <c r="D52" s="18"/>
      <c r="E52" s="18"/>
      <c r="F52" s="18"/>
      <c r="G52" s="18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3/17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97</v>
      </c>
      <c r="B1" s="103"/>
      <c r="C1" s="103"/>
      <c r="D1" s="103"/>
      <c r="E1" s="103"/>
      <c r="F1" s="103"/>
      <c r="G1" s="103"/>
      <c r="H1" s="10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0"/>
      <c r="F4" s="20"/>
      <c r="G4" s="117" t="s">
        <v>46</v>
      </c>
      <c r="H4" s="11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 x14ac:dyDescent="0.2">
      <c r="A5" s="107"/>
      <c r="B5" s="111"/>
      <c r="C5" s="113"/>
      <c r="D5" s="113"/>
      <c r="E5" s="23" t="s">
        <v>47</v>
      </c>
      <c r="F5" s="23" t="s">
        <v>48</v>
      </c>
      <c r="G5" s="23" t="s">
        <v>49</v>
      </c>
      <c r="H5" s="24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08"/>
      <c r="B6" s="25" t="s">
        <v>51</v>
      </c>
      <c r="C6" s="25" t="s">
        <v>51</v>
      </c>
      <c r="D6" s="25" t="s">
        <v>51</v>
      </c>
      <c r="E6" s="26"/>
      <c r="F6" s="26"/>
      <c r="G6" s="27" t="s">
        <v>51</v>
      </c>
      <c r="H6" s="26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84</v>
      </c>
      <c r="B8" s="79">
        <v>13</v>
      </c>
      <c r="C8" s="79">
        <v>6</v>
      </c>
      <c r="D8" s="79">
        <v>38</v>
      </c>
      <c r="E8" s="79">
        <v>2</v>
      </c>
      <c r="F8" s="79">
        <v>2</v>
      </c>
      <c r="G8" s="79">
        <f t="shared" ref="G8:G14" si="0">E8+F8</f>
        <v>4</v>
      </c>
      <c r="H8" s="79">
        <v>35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85</v>
      </c>
      <c r="B9" s="79">
        <v>29</v>
      </c>
      <c r="C9" s="79">
        <v>2</v>
      </c>
      <c r="D9" s="79">
        <v>93</v>
      </c>
      <c r="E9" s="79">
        <v>10</v>
      </c>
      <c r="F9" s="79">
        <v>4</v>
      </c>
      <c r="G9" s="79">
        <f t="shared" si="0"/>
        <v>14</v>
      </c>
      <c r="H9" s="79">
        <v>79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86</v>
      </c>
      <c r="B10" s="79">
        <v>9</v>
      </c>
      <c r="C10" s="79">
        <v>1</v>
      </c>
      <c r="D10" s="79">
        <v>15</v>
      </c>
      <c r="E10" s="79">
        <v>2</v>
      </c>
      <c r="F10" s="79">
        <v>0</v>
      </c>
      <c r="G10" s="79">
        <f t="shared" si="0"/>
        <v>2</v>
      </c>
      <c r="H10" s="79">
        <v>10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87</v>
      </c>
      <c r="B11" s="79">
        <v>24</v>
      </c>
      <c r="C11" s="79">
        <v>9</v>
      </c>
      <c r="D11" s="79">
        <v>169</v>
      </c>
      <c r="E11" s="79">
        <v>3</v>
      </c>
      <c r="F11" s="79">
        <v>0</v>
      </c>
      <c r="G11" s="79">
        <f t="shared" si="0"/>
        <v>3</v>
      </c>
      <c r="H11" s="79">
        <v>150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1" t="s">
        <v>88</v>
      </c>
      <c r="B12" s="79">
        <v>61</v>
      </c>
      <c r="C12" s="79">
        <v>2</v>
      </c>
      <c r="D12" s="79">
        <v>138</v>
      </c>
      <c r="E12" s="79">
        <v>40</v>
      </c>
      <c r="F12" s="79">
        <v>8</v>
      </c>
      <c r="G12" s="79">
        <f t="shared" si="0"/>
        <v>48</v>
      </c>
      <c r="H12" s="79">
        <v>81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4" t="s">
        <v>89</v>
      </c>
      <c r="B13" s="79">
        <v>9</v>
      </c>
      <c r="C13" s="79">
        <v>2</v>
      </c>
      <c r="D13" s="79">
        <v>13</v>
      </c>
      <c r="E13" s="79">
        <v>4</v>
      </c>
      <c r="F13" s="79">
        <v>0</v>
      </c>
      <c r="G13" s="79">
        <f t="shared" si="0"/>
        <v>4</v>
      </c>
      <c r="H13" s="79">
        <v>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4" t="s">
        <v>90</v>
      </c>
      <c r="B14" s="79">
        <v>65</v>
      </c>
      <c r="C14" s="79">
        <v>0</v>
      </c>
      <c r="D14" s="79">
        <v>107</v>
      </c>
      <c r="E14" s="79">
        <v>50</v>
      </c>
      <c r="F14" s="79">
        <v>12</v>
      </c>
      <c r="G14" s="79">
        <f t="shared" si="0"/>
        <v>62</v>
      </c>
      <c r="H14" s="79">
        <v>45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4"/>
      <c r="B15" s="32"/>
      <c r="C15" s="32"/>
      <c r="D15" s="32"/>
      <c r="E15" s="32"/>
      <c r="F15" s="32"/>
      <c r="G15" s="32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92</v>
      </c>
      <c r="B16" s="79">
        <v>210</v>
      </c>
      <c r="C16" s="79">
        <v>22</v>
      </c>
      <c r="D16" s="79">
        <v>573</v>
      </c>
      <c r="E16" s="79">
        <v>111</v>
      </c>
      <c r="F16" s="79">
        <v>26</v>
      </c>
      <c r="G16" s="79">
        <f>E16+F16</f>
        <v>137</v>
      </c>
      <c r="H16" s="79">
        <v>403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6"/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7" t="s">
        <v>98</v>
      </c>
      <c r="B18" s="79">
        <v>564</v>
      </c>
      <c r="C18" s="79">
        <v>44</v>
      </c>
      <c r="D18" s="79">
        <v>3211</v>
      </c>
      <c r="E18" s="79">
        <v>281</v>
      </c>
      <c r="F18" s="79">
        <v>48</v>
      </c>
      <c r="G18" s="79">
        <f>E18+F18</f>
        <v>329</v>
      </c>
      <c r="H18" s="79">
        <v>2775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7" t="s">
        <v>52</v>
      </c>
      <c r="B19" s="32"/>
      <c r="C19" s="32"/>
      <c r="D19" s="32"/>
      <c r="E19" s="32"/>
      <c r="F19" s="32"/>
      <c r="G19" s="32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8" t="s">
        <v>99</v>
      </c>
      <c r="B20" s="79">
        <v>392</v>
      </c>
      <c r="C20" s="79">
        <v>31</v>
      </c>
      <c r="D20" s="79">
        <v>1421</v>
      </c>
      <c r="E20" s="79">
        <v>172</v>
      </c>
      <c r="F20" s="79">
        <v>48</v>
      </c>
      <c r="G20" s="79">
        <f>E20+F20</f>
        <v>220</v>
      </c>
      <c r="H20" s="79">
        <v>1087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8" t="s">
        <v>53</v>
      </c>
      <c r="B21" s="79">
        <f>(B18)-(B20)</f>
        <v>172</v>
      </c>
      <c r="C21" s="79">
        <f>(C18)-(C20)</f>
        <v>13</v>
      </c>
      <c r="D21" s="79">
        <f>(D18)-(D20)</f>
        <v>1790</v>
      </c>
      <c r="E21" s="79">
        <f>(E18)-(E20)</f>
        <v>109</v>
      </c>
      <c r="F21" s="79">
        <f>(F18)-(F20)</f>
        <v>0</v>
      </c>
      <c r="G21" s="79">
        <f>E21+F21</f>
        <v>109</v>
      </c>
      <c r="H21" s="79">
        <f>(H18)-(H20)</f>
        <v>1688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9" t="s">
        <v>54</v>
      </c>
      <c r="B22" s="80">
        <f t="shared" ref="B22:H22" si="1">((B21/B20)*100)</f>
        <v>43.877551020408163</v>
      </c>
      <c r="C22" s="80">
        <f t="shared" si="1"/>
        <v>41.935483870967744</v>
      </c>
      <c r="D22" s="80">
        <f t="shared" si="1"/>
        <v>125.96762843068261</v>
      </c>
      <c r="E22" s="80">
        <f t="shared" si="1"/>
        <v>63.372093023255815</v>
      </c>
      <c r="F22" s="80">
        <f t="shared" si="1"/>
        <v>0</v>
      </c>
      <c r="G22" s="80">
        <f t="shared" si="1"/>
        <v>49.545454545454547</v>
      </c>
      <c r="H22" s="80">
        <f t="shared" si="1"/>
        <v>155.28978840846366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2"/>
      <c r="B23" s="22"/>
      <c r="C23" s="22"/>
      <c r="D23" s="22"/>
      <c r="E23" s="22"/>
      <c r="F23" s="22"/>
      <c r="G23" s="22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21" t="s">
        <v>55</v>
      </c>
      <c r="B25" s="21"/>
      <c r="C25" s="21"/>
      <c r="D25" s="21"/>
      <c r="E25" s="21"/>
      <c r="F25" s="21"/>
      <c r="G25" s="21"/>
      <c r="H25" s="21"/>
      <c r="I25" s="42"/>
      <c r="J25" s="42"/>
      <c r="K25" s="42"/>
      <c r="L25" s="42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100</v>
      </c>
      <c r="B1" s="122"/>
      <c r="C1" s="122"/>
      <c r="D1" s="122"/>
      <c r="E1" s="122"/>
      <c r="F1" s="122"/>
      <c r="G1" s="122"/>
      <c r="H1" s="45"/>
    </row>
    <row r="2" spans="1:26" x14ac:dyDescent="0.2">
      <c r="A2" s="123"/>
      <c r="B2" s="123"/>
      <c r="C2" s="123"/>
      <c r="D2" s="123"/>
      <c r="E2" s="123"/>
      <c r="F2" s="123"/>
      <c r="G2" s="123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7"/>
    </row>
    <row r="4" spans="1:26" x14ac:dyDescent="0.2">
      <c r="A4" s="125"/>
      <c r="B4" s="130"/>
      <c r="C4" s="131"/>
      <c r="D4" s="131"/>
      <c r="E4" s="131"/>
      <c r="F4" s="131"/>
      <c r="G4" s="132"/>
      <c r="H4" s="47"/>
    </row>
    <row r="5" spans="1:26" x14ac:dyDescent="0.2">
      <c r="A5" s="125"/>
      <c r="B5" s="133" t="s">
        <v>101</v>
      </c>
      <c r="C5" s="133" t="s">
        <v>102</v>
      </c>
      <c r="D5" s="136" t="s">
        <v>95</v>
      </c>
      <c r="E5" s="137" t="s">
        <v>103</v>
      </c>
      <c r="F5" s="138"/>
      <c r="G5" s="138"/>
      <c r="H5" s="47"/>
    </row>
    <row r="6" spans="1:26" x14ac:dyDescent="0.2">
      <c r="A6" s="125"/>
      <c r="B6" s="134"/>
      <c r="C6" s="134"/>
      <c r="D6" s="134"/>
      <c r="E6" s="139">
        <v>2017</v>
      </c>
      <c r="F6" s="139">
        <v>2016</v>
      </c>
      <c r="G6" s="119" t="s">
        <v>54</v>
      </c>
      <c r="H6" s="47"/>
    </row>
    <row r="7" spans="1:26" x14ac:dyDescent="0.2">
      <c r="A7" s="126"/>
      <c r="B7" s="135"/>
      <c r="C7" s="135"/>
      <c r="D7" s="135"/>
      <c r="E7" s="140"/>
      <c r="F7" s="140"/>
      <c r="G7" s="120"/>
      <c r="H7" s="47"/>
    </row>
    <row r="8" spans="1:26" x14ac:dyDescent="0.2">
      <c r="A8" s="48"/>
      <c r="B8" s="21"/>
      <c r="C8" s="21"/>
      <c r="D8" s="21"/>
      <c r="E8" s="21"/>
      <c r="F8" s="21"/>
      <c r="G8" s="21"/>
    </row>
    <row r="9" spans="1:26" x14ac:dyDescent="0.2">
      <c r="A9" s="49" t="s">
        <v>57</v>
      </c>
      <c r="B9" s="81">
        <v>162</v>
      </c>
      <c r="C9" s="82">
        <v>92</v>
      </c>
      <c r="D9" s="83">
        <f>IF(AND(C9&gt;0,B9&gt;0),(B9/C9%)-100,"x  ")</f>
        <v>76.086956521739125</v>
      </c>
      <c r="E9" s="81">
        <v>424</v>
      </c>
      <c r="F9" s="82">
        <v>288</v>
      </c>
      <c r="G9" s="83">
        <f>IF(AND(F9&gt;0,E9&gt;0),(E9/F9%)-100,"x  ")</f>
        <v>47.222222222222229</v>
      </c>
      <c r="H9" s="47"/>
    </row>
    <row r="10" spans="1:26" x14ac:dyDescent="0.2">
      <c r="A10" s="53" t="s">
        <v>58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59</v>
      </c>
      <c r="B11" s="81">
        <v>111</v>
      </c>
      <c r="C11" s="82">
        <v>65</v>
      </c>
      <c r="D11" s="83">
        <f>IF(AND(C11&gt;0,B11&gt;0),(B11/C11%)-100,"x  ")</f>
        <v>70.769230769230774</v>
      </c>
      <c r="E11" s="81">
        <v>281</v>
      </c>
      <c r="F11" s="82">
        <v>172</v>
      </c>
      <c r="G11" s="83">
        <f>IF(AND(F11&gt;0,E11&gt;0),(E11/F11%)-100,"x  ")</f>
        <v>63.372093023255815</v>
      </c>
      <c r="H11" s="47"/>
    </row>
    <row r="12" spans="1:26" hidden="1" x14ac:dyDescent="0.2">
      <c r="A12" s="53" t="s">
        <v>60</v>
      </c>
      <c r="B12" s="81">
        <v>13</v>
      </c>
      <c r="C12" s="82">
        <v>9</v>
      </c>
      <c r="D12" s="83">
        <f>IF(AND(C12&gt;0,B12&gt;0),(B12/C12%)-100,"x  ")</f>
        <v>44.444444444444457</v>
      </c>
      <c r="E12" s="81">
        <v>24</v>
      </c>
      <c r="F12" s="82">
        <v>24</v>
      </c>
      <c r="G12" s="83">
        <f>IF(AND(F12&gt;0,E12&gt;0),(E12/F12%)-100,"x  ")</f>
        <v>0</v>
      </c>
      <c r="H12" s="47"/>
    </row>
    <row r="13" spans="1:26" x14ac:dyDescent="0.2">
      <c r="A13" s="53" t="s">
        <v>61</v>
      </c>
      <c r="B13" s="81">
        <f>(B11)+(B12)</f>
        <v>124</v>
      </c>
      <c r="C13" s="82">
        <f>(C11)+(C12)</f>
        <v>74</v>
      </c>
      <c r="D13" s="83">
        <f>IF(AND(C13&gt;0,B13&gt;0),(B13/C13%)-100,"x  ")</f>
        <v>67.567567567567579</v>
      </c>
      <c r="E13" s="81">
        <f>(E11)+(E12)</f>
        <v>305</v>
      </c>
      <c r="F13" s="82">
        <f>(F11)+(F12)</f>
        <v>196</v>
      </c>
      <c r="G13" s="83">
        <f>IF(AND(F13&gt;0,E13&gt;0),(E13/F13%)-100,"x  ")</f>
        <v>55.612244897959187</v>
      </c>
      <c r="H13" s="54"/>
    </row>
    <row r="14" spans="1:26" x14ac:dyDescent="0.2">
      <c r="A14" s="53" t="s">
        <v>62</v>
      </c>
      <c r="B14" s="81">
        <v>38</v>
      </c>
      <c r="C14" s="82">
        <v>18</v>
      </c>
      <c r="D14" s="83">
        <f>IF(AND(C14&gt;0,B14&gt;0),(B14/C14%)-100,"x  ")</f>
        <v>111.11111111111111</v>
      </c>
      <c r="E14" s="81">
        <v>119</v>
      </c>
      <c r="F14" s="82">
        <v>92</v>
      </c>
      <c r="G14" s="83">
        <f>IF(AND(F14&gt;0,E14&gt;0),(E14/F14%)-100,"x  ")</f>
        <v>29.347826086956502</v>
      </c>
      <c r="H14" s="55"/>
    </row>
    <row r="15" spans="1:26" x14ac:dyDescent="0.2">
      <c r="A15" s="53" t="s">
        <v>63</v>
      </c>
      <c r="B15" s="81">
        <v>13</v>
      </c>
      <c r="C15" s="82">
        <v>13</v>
      </c>
      <c r="D15" s="83">
        <f>IF(AND(C15&gt;0,B15&gt;0),(B15/C15%)-100,"x  ")</f>
        <v>0</v>
      </c>
      <c r="E15" s="81">
        <v>45</v>
      </c>
      <c r="F15" s="82">
        <v>35</v>
      </c>
      <c r="G15" s="83">
        <f>IF(AND(F15&gt;0,E15&gt;0),(E15/F15%)-100,"x  ")</f>
        <v>28.571428571428584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64</v>
      </c>
      <c r="B17" s="84">
        <v>273.81799999999998</v>
      </c>
      <c r="C17" s="84">
        <v>181.19800000000001</v>
      </c>
      <c r="D17" s="83">
        <f>IF(AND(C17&gt;0,B17&gt;0),(B17/C17%)-100,"x  ")</f>
        <v>51.115354474111172</v>
      </c>
      <c r="E17" s="81">
        <v>1124.329</v>
      </c>
      <c r="F17" s="82">
        <v>574.33000000000004</v>
      </c>
      <c r="G17" s="83">
        <f>IF(AND(F17&gt;0,E17&gt;0),(E17/F17%)-100,"x  ")</f>
        <v>95.76358539515607</v>
      </c>
      <c r="H17" s="47"/>
    </row>
    <row r="18" spans="1:8" hidden="1" x14ac:dyDescent="0.2">
      <c r="A18" s="58" t="s">
        <v>65</v>
      </c>
      <c r="B18" s="84">
        <v>77.596000000000004</v>
      </c>
      <c r="C18" s="84">
        <v>38.183</v>
      </c>
      <c r="D18" s="83">
        <f>IF(AND(C18&gt;0,B18&gt;0),(B18/C18%)-100,"x  ")</f>
        <v>103.22132886363042</v>
      </c>
      <c r="E18" s="81">
        <v>198.148</v>
      </c>
      <c r="F18" s="82">
        <v>123.303</v>
      </c>
      <c r="G18" s="83">
        <f>IF(AND(F18&gt;0,E18&gt;0),(E18/F18%)-100,"x  ")</f>
        <v>60.700064069811759</v>
      </c>
      <c r="H18" s="47"/>
    </row>
    <row r="19" spans="1:8" hidden="1" x14ac:dyDescent="0.2">
      <c r="A19" s="58" t="s">
        <v>66</v>
      </c>
      <c r="B19" s="84">
        <v>15.061999999999999</v>
      </c>
      <c r="C19" s="84">
        <v>9.8119999999999994</v>
      </c>
      <c r="D19" s="83">
        <f>IF(AND(C19&gt;0,B19&gt;0),(B19/C19%)-100,"x  ")</f>
        <v>53.505911129229503</v>
      </c>
      <c r="E19" s="81">
        <v>28.073</v>
      </c>
      <c r="F19" s="82">
        <v>23.741</v>
      </c>
      <c r="G19" s="83">
        <f>IF(AND(F19&gt;0,E19&gt;0),(E19/F19%)-100,"x  ")</f>
        <v>18.246914620277153</v>
      </c>
      <c r="H19" s="47"/>
    </row>
    <row r="20" spans="1:8" x14ac:dyDescent="0.2">
      <c r="A20" s="58" t="s">
        <v>67</v>
      </c>
      <c r="B20" s="85">
        <f>(B18)+(B19)</f>
        <v>92.658000000000001</v>
      </c>
      <c r="C20" s="85">
        <f>(C18)+(C19)</f>
        <v>47.994999999999997</v>
      </c>
      <c r="D20" s="83">
        <f>IF(AND(C20&gt;0,B20&gt;0),(B20/C20%)-100,"x  ")</f>
        <v>93.057610167725812</v>
      </c>
      <c r="E20" s="81">
        <f>(E18)+(E19)</f>
        <v>226.221</v>
      </c>
      <c r="F20" s="82">
        <f>(F18)+(F19)</f>
        <v>147.04399999999998</v>
      </c>
      <c r="G20" s="83">
        <f>IF(AND(F20&gt;0,E20&gt;0),(E20/F20%)-100,"x  ")</f>
        <v>53.845787655395696</v>
      </c>
      <c r="H20" s="54"/>
    </row>
    <row r="21" spans="1:8" x14ac:dyDescent="0.2">
      <c r="A21" s="58" t="s">
        <v>68</v>
      </c>
      <c r="B21" s="84">
        <v>181.16</v>
      </c>
      <c r="C21" s="84">
        <v>133.203</v>
      </c>
      <c r="D21" s="83">
        <f>IF(AND(C21&gt;0,B21&gt;0),(B21/C21%)-100,"x  ")</f>
        <v>36.002942876661933</v>
      </c>
      <c r="E21" s="81">
        <v>898.10799999999995</v>
      </c>
      <c r="F21" s="82">
        <v>427.286</v>
      </c>
      <c r="G21" s="83">
        <f>IF(AND(F21&gt;0,E21&gt;0),(E21/F21%)-100,"x  ")</f>
        <v>110.1889600876228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69</v>
      </c>
      <c r="B23" s="84">
        <v>87.042000000000002</v>
      </c>
      <c r="C23" s="84">
        <v>59.107999999999997</v>
      </c>
      <c r="D23" s="83">
        <f>IF(AND(C23&gt;0,B23&gt;0),(B23/C23%)-100,"x  ")</f>
        <v>47.25925424646411</v>
      </c>
      <c r="E23" s="81">
        <v>373.78800000000001</v>
      </c>
      <c r="F23" s="82">
        <v>195.86099999999999</v>
      </c>
      <c r="G23" s="83">
        <f>IF(AND(F23&gt;0,E23&gt;0),(E23/F23%)-100,"x  ")</f>
        <v>90.843506364207286</v>
      </c>
      <c r="H23" s="47"/>
    </row>
    <row r="24" spans="1:8" x14ac:dyDescent="0.2">
      <c r="A24" s="53" t="s">
        <v>70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71</v>
      </c>
      <c r="B25" s="84">
        <v>22.800999999999998</v>
      </c>
      <c r="C25" s="84">
        <v>11.315</v>
      </c>
      <c r="D25" s="83">
        <f>IF(AND(C25&gt;0,B25&gt;0),(B25/C25%)-100,"x  ")</f>
        <v>101.51126822801589</v>
      </c>
      <c r="E25" s="81">
        <v>64.42</v>
      </c>
      <c r="F25" s="82">
        <v>40.085000000000001</v>
      </c>
      <c r="G25" s="83">
        <f>IF(AND(F25&gt;0,E25&gt;0),(E25/F25%)-100,"x  ")</f>
        <v>60.708494449295245</v>
      </c>
      <c r="H25" s="47"/>
    </row>
    <row r="26" spans="1:8" hidden="1" x14ac:dyDescent="0.2">
      <c r="A26" s="58" t="s">
        <v>72</v>
      </c>
      <c r="B26" s="84">
        <v>4.8600000000000003</v>
      </c>
      <c r="C26" s="84">
        <v>3.0680000000000001</v>
      </c>
      <c r="D26" s="83">
        <f>IF(AND(C26&gt;0,B26&gt;0),(B26/C26%)-100,"x  ")</f>
        <v>58.409387222946549</v>
      </c>
      <c r="E26" s="81">
        <v>9.4480000000000004</v>
      </c>
      <c r="F26" s="82">
        <v>7.657</v>
      </c>
      <c r="G26" s="83">
        <f>IF(AND(F26&gt;0,E26&gt;0),(E26/F26%)-100,"x  ")</f>
        <v>23.390361760480616</v>
      </c>
      <c r="H26" s="47"/>
    </row>
    <row r="27" spans="1:8" x14ac:dyDescent="0.2">
      <c r="A27" s="53" t="s">
        <v>61</v>
      </c>
      <c r="B27" s="84">
        <f>(B25)+(B26)</f>
        <v>27.660999999999998</v>
      </c>
      <c r="C27" s="84">
        <f>(C25)+(C26)</f>
        <v>14.382999999999999</v>
      </c>
      <c r="D27" s="83">
        <f>IF(AND(C27&gt;0,B27&gt;0),(B27/C27%)-100,"x  ")</f>
        <v>92.317319057220345</v>
      </c>
      <c r="E27" s="81">
        <f>(E25)+(E26)</f>
        <v>73.867999999999995</v>
      </c>
      <c r="F27" s="82">
        <f>(F25)+(F26)</f>
        <v>47.742000000000004</v>
      </c>
      <c r="G27" s="83">
        <f>IF(AND(F27&gt;0,E27&gt;0),(E27/F27%)-100,"x  ")</f>
        <v>54.723304427966951</v>
      </c>
      <c r="H27" s="54"/>
    </row>
    <row r="28" spans="1:8" x14ac:dyDescent="0.2">
      <c r="A28" s="53" t="s">
        <v>62</v>
      </c>
      <c r="B28" s="84">
        <v>59.381</v>
      </c>
      <c r="C28" s="84">
        <v>44.725000000000001</v>
      </c>
      <c r="D28" s="83">
        <f>IF(AND(C28&gt;0,B28&gt;0),(B28/C28%)-100,"x  ")</f>
        <v>32.769144773616546</v>
      </c>
      <c r="E28" s="81">
        <v>299.92</v>
      </c>
      <c r="F28" s="82">
        <v>148.119</v>
      </c>
      <c r="G28" s="83">
        <f>IF(AND(F28&gt;0,E28&gt;0),(E28/F28%)-100,"x  ")</f>
        <v>102.48583908884075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44</v>
      </c>
      <c r="B30" s="84">
        <v>540</v>
      </c>
      <c r="C30" s="84">
        <v>374</v>
      </c>
      <c r="D30" s="83">
        <f>IF(AND(C30&gt;0,B30&gt;0),(B30/C30%)-100,"x  ")</f>
        <v>44.385026737967905</v>
      </c>
      <c r="E30" s="81">
        <v>3104</v>
      </c>
      <c r="F30" s="82">
        <v>1307</v>
      </c>
      <c r="G30" s="83">
        <f>IF(AND(F30&gt;0,E30&gt;0),(E30/F30%)-100,"x  ")</f>
        <v>137.49043611323643</v>
      </c>
      <c r="H30" s="47"/>
    </row>
    <row r="31" spans="1:8" x14ac:dyDescent="0.2">
      <c r="A31" s="53" t="s">
        <v>73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71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72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74</v>
      </c>
      <c r="B34" s="84">
        <f>B11+(B12*2)</f>
        <v>137</v>
      </c>
      <c r="C34" s="84">
        <f>C11+(C12*2)</f>
        <v>83</v>
      </c>
      <c r="D34" s="83">
        <f>IF(AND(C34&gt;0,B34&gt;0),(B34/C34%)-100,"x  ")</f>
        <v>65.060240963855421</v>
      </c>
      <c r="E34" s="81">
        <f>E11+(E12*2)</f>
        <v>329</v>
      </c>
      <c r="F34" s="82">
        <f>F11+(F12*2)</f>
        <v>220</v>
      </c>
      <c r="G34" s="83">
        <f>IF(AND(F34&gt;0,E34&gt;0),(E34/F34%)-100,"x  ")</f>
        <v>49.545454545454533</v>
      </c>
      <c r="H34" s="54"/>
    </row>
    <row r="35" spans="1:8" x14ac:dyDescent="0.2">
      <c r="A35" s="65" t="s">
        <v>75</v>
      </c>
      <c r="B35" s="84">
        <f>(B30)-(B34)</f>
        <v>403</v>
      </c>
      <c r="C35" s="84">
        <f>(C30)-(C34)</f>
        <v>291</v>
      </c>
      <c r="D35" s="83">
        <f>IF(AND(C35&gt;0,B35&gt;0),(B35/C35%)-100,"x  ")</f>
        <v>38.487972508591071</v>
      </c>
      <c r="E35" s="81">
        <f>(E30)-(E34)</f>
        <v>2775</v>
      </c>
      <c r="F35" s="82">
        <f>(F30)-(F34)</f>
        <v>1087</v>
      </c>
      <c r="G35" s="83">
        <f>IF(AND(F35&gt;0,E35&gt;0),(E35/F35%)-100,"x  ")</f>
        <v>155.28978840846369</v>
      </c>
      <c r="H35" s="55"/>
    </row>
    <row r="36" spans="1:8" x14ac:dyDescent="0.2">
      <c r="A36" s="53" t="s">
        <v>76</v>
      </c>
      <c r="B36" s="84">
        <v>143</v>
      </c>
      <c r="C36" s="84">
        <v>155</v>
      </c>
      <c r="D36" s="83">
        <f>IF(AND(C36&gt;0,B36&gt;0),(B36/C36%)-100,"x  ")</f>
        <v>-7.7419354838709751</v>
      </c>
      <c r="E36" s="81">
        <v>515</v>
      </c>
      <c r="F36" s="82">
        <v>413</v>
      </c>
      <c r="G36" s="83">
        <f>IF(AND(F36&gt;0,E36&gt;0),(E36/F36%)-100,"x  ")</f>
        <v>24.697336561743342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77</v>
      </c>
      <c r="B38" s="85">
        <v>52.54</v>
      </c>
      <c r="C38" s="85">
        <v>35.375</v>
      </c>
      <c r="D38" s="83">
        <f>IF(AND(C38&gt;0,B38&gt;0),(B38/C38%)-100,"x  ")</f>
        <v>48.522968197879862</v>
      </c>
      <c r="E38" s="81">
        <v>206.47399999999999</v>
      </c>
      <c r="F38" s="82">
        <v>113.126</v>
      </c>
      <c r="G38" s="83">
        <f>IF(AND(F38&gt;0,E38&gt;0),(E38/F38%)-100,"x  ")</f>
        <v>82.516839630146876</v>
      </c>
      <c r="H38" s="47"/>
    </row>
    <row r="39" spans="1:8" x14ac:dyDescent="0.2">
      <c r="A39" s="53" t="s">
        <v>73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71</v>
      </c>
      <c r="B40" s="84">
        <v>16.053000000000001</v>
      </c>
      <c r="C40" s="84">
        <v>8.798</v>
      </c>
      <c r="D40" s="83">
        <f>IF(AND(C40&gt;0,B40&gt;0),(B40/C40%)-100,"x  ")</f>
        <v>82.461923164355539</v>
      </c>
      <c r="E40" s="81">
        <v>40.195999999999998</v>
      </c>
      <c r="F40" s="82">
        <v>24.722999999999999</v>
      </c>
      <c r="G40" s="83">
        <f>IF(AND(F40&gt;0,E40&gt;0),(E40/F40%)-100,"x  ")</f>
        <v>62.585446749989899</v>
      </c>
      <c r="H40" s="47"/>
    </row>
    <row r="41" spans="1:8" hidden="1" x14ac:dyDescent="0.2">
      <c r="A41" s="58" t="s">
        <v>72</v>
      </c>
      <c r="B41" s="84">
        <v>3.22</v>
      </c>
      <c r="C41" s="84">
        <v>2.056</v>
      </c>
      <c r="D41" s="83">
        <f>IF(AND(C41&gt;0,B41&gt;0),(B41/C41%)-100,"x  ")</f>
        <v>56.61478599221789</v>
      </c>
      <c r="E41" s="81">
        <v>5.641</v>
      </c>
      <c r="F41" s="82">
        <v>4.8639999999999999</v>
      </c>
      <c r="G41" s="83">
        <f>IF(AND(F41&gt;0,E41&gt;0),(E41/F41%)-100,"x  ")</f>
        <v>15.974506578947384</v>
      </c>
      <c r="H41" s="47"/>
    </row>
    <row r="42" spans="1:8" x14ac:dyDescent="0.2">
      <c r="A42" s="53" t="s">
        <v>74</v>
      </c>
      <c r="B42" s="85">
        <f>(B40)+(B41)</f>
        <v>19.273</v>
      </c>
      <c r="C42" s="85">
        <f>(C40)+(C41)</f>
        <v>10.853999999999999</v>
      </c>
      <c r="D42" s="83">
        <f>IF(AND(C42&gt;0,B42&gt;0),(B42/C42%)-100,"x  ")</f>
        <v>77.565874332043478</v>
      </c>
      <c r="E42" s="81">
        <f>(E40)+(E41)</f>
        <v>45.836999999999996</v>
      </c>
      <c r="F42" s="82">
        <f>(F40)+(F41)</f>
        <v>29.587</v>
      </c>
      <c r="G42" s="83">
        <f>IF(AND(F42&gt;0,E42&gt;0),(E42/F42%)-100,"x  ")</f>
        <v>54.92277013553246</v>
      </c>
      <c r="H42" s="54"/>
    </row>
    <row r="43" spans="1:8" x14ac:dyDescent="0.2">
      <c r="A43" s="65" t="s">
        <v>75</v>
      </c>
      <c r="B43" s="84">
        <v>33.267000000000003</v>
      </c>
      <c r="C43" s="84">
        <v>24.521000000000001</v>
      </c>
      <c r="D43" s="83">
        <f>IF(AND(C43&gt;0,B43&gt;0),(B43/C43%)-100,"x  ")</f>
        <v>35.667387137555579</v>
      </c>
      <c r="E43" s="81">
        <v>160.637</v>
      </c>
      <c r="F43" s="82">
        <v>83.539000000000001</v>
      </c>
      <c r="G43" s="83">
        <f>IF(AND(F43&gt;0,E43&gt;0),(E43/F43%)-100,"x  ")</f>
        <v>92.289828702761582</v>
      </c>
      <c r="H43" s="47"/>
    </row>
    <row r="44" spans="1:8" x14ac:dyDescent="0.2">
      <c r="A44" s="53" t="s">
        <v>76</v>
      </c>
      <c r="B44" s="84">
        <v>13.972</v>
      </c>
      <c r="C44" s="84">
        <v>13.518000000000001</v>
      </c>
      <c r="D44" s="83">
        <f>IF(AND(C44&gt;0,B44&gt;0),(B44/C44%)-100,"x  ")</f>
        <v>3.3584849829856438</v>
      </c>
      <c r="E44" s="81">
        <v>46.975000000000001</v>
      </c>
      <c r="F44" s="82">
        <v>37.517000000000003</v>
      </c>
      <c r="G44" s="83">
        <f>IF(AND(F44&gt;0,E44&gt;0),(E44/F44%)-100,"x  ")</f>
        <v>25.209904843137778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78</v>
      </c>
      <c r="B46" s="85">
        <v>1989</v>
      </c>
      <c r="C46" s="85">
        <v>1155</v>
      </c>
      <c r="D46" s="83">
        <f>IF(AND(C46&gt;0,B46&gt;0),(B46/C46%)-100,"x  ")</f>
        <v>72.20779220779221</v>
      </c>
      <c r="E46" s="81">
        <v>7843</v>
      </c>
      <c r="F46" s="82">
        <v>4278</v>
      </c>
      <c r="G46" s="83">
        <f>IF(AND(F46&gt;0,E46&gt;0),(E46/F46%)-100,"x  ")</f>
        <v>83.333333333333314</v>
      </c>
      <c r="H46" s="47"/>
    </row>
    <row r="47" spans="1:8" x14ac:dyDescent="0.2">
      <c r="A47" s="53" t="s">
        <v>73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71</v>
      </c>
      <c r="B48" s="84">
        <v>658</v>
      </c>
      <c r="C48" s="84">
        <v>379</v>
      </c>
      <c r="D48" s="83">
        <f>IF(AND(C48&gt;0,B48&gt;0),(B48/C48%)-100,"x  ")</f>
        <v>73.61477572559366</v>
      </c>
      <c r="E48" s="81">
        <v>1622</v>
      </c>
      <c r="F48" s="82">
        <v>987</v>
      </c>
      <c r="G48" s="83">
        <f>IF(AND(F48&gt;0,E48&gt;0),(E48/F48%)-100,"x  ")</f>
        <v>64.336372847011148</v>
      </c>
      <c r="H48" s="47"/>
    </row>
    <row r="49" spans="1:8" hidden="1" x14ac:dyDescent="0.2">
      <c r="A49" s="58" t="s">
        <v>72</v>
      </c>
      <c r="B49" s="84">
        <v>125</v>
      </c>
      <c r="C49" s="84">
        <v>92</v>
      </c>
      <c r="D49" s="83">
        <f>IF(AND(C49&gt;0,B49&gt;0),(B49/C49%)-100,"x  ")</f>
        <v>35.869565217391312</v>
      </c>
      <c r="E49" s="81">
        <v>233</v>
      </c>
      <c r="F49" s="82">
        <v>217</v>
      </c>
      <c r="G49" s="83">
        <f>IF(AND(F49&gt;0,E49&gt;0),(E49/F49%)-100,"x  ")</f>
        <v>7.3732718894009253</v>
      </c>
      <c r="H49" s="47"/>
    </row>
    <row r="50" spans="1:8" x14ac:dyDescent="0.2">
      <c r="A50" s="53" t="s">
        <v>74</v>
      </c>
      <c r="B50" s="84">
        <f>(B48)+(B49)</f>
        <v>783</v>
      </c>
      <c r="C50" s="84">
        <f>(C48)+(C49)</f>
        <v>471</v>
      </c>
      <c r="D50" s="83">
        <f>IF(AND(C50&gt;0,B50&gt;0),(B50/C50%)-100,"x  ")</f>
        <v>66.242038216560502</v>
      </c>
      <c r="E50" s="81">
        <f>(E48)+(E49)</f>
        <v>1855</v>
      </c>
      <c r="F50" s="82">
        <f>(F48)+(F49)</f>
        <v>1204</v>
      </c>
      <c r="G50" s="83">
        <f>IF(AND(F50&gt;0,E50&gt;0),(E50/F50%)-100,"x  ")</f>
        <v>54.069767441860478</v>
      </c>
      <c r="H50" s="54"/>
    </row>
    <row r="51" spans="1:8" x14ac:dyDescent="0.2">
      <c r="A51" s="65" t="s">
        <v>75</v>
      </c>
      <c r="B51" s="84">
        <v>1206</v>
      </c>
      <c r="C51" s="84">
        <v>684</v>
      </c>
      <c r="D51" s="83">
        <f>IF(AND(C51&gt;0,B51&gt;0),(B51/C51%)-100,"x  ")</f>
        <v>76.31578947368422</v>
      </c>
      <c r="E51" s="81">
        <v>5988</v>
      </c>
      <c r="F51" s="82">
        <v>3074</v>
      </c>
      <c r="G51" s="83">
        <f>IF(AND(F51&gt;0,E51&gt;0),(E51/F51%)-100,"x  ")</f>
        <v>94.795055302537406</v>
      </c>
      <c r="H51" s="47"/>
    </row>
    <row r="52" spans="1:8" x14ac:dyDescent="0.2">
      <c r="A52" s="66" t="s">
        <v>76</v>
      </c>
      <c r="B52" s="86">
        <v>470</v>
      </c>
      <c r="C52" s="86">
        <v>447</v>
      </c>
      <c r="D52" s="87">
        <f>IF(AND(C52&gt;0,B52&gt;0),(B52/C52%)-100,"x  ")</f>
        <v>5.1454138702460881</v>
      </c>
      <c r="E52" s="88">
        <v>1626</v>
      </c>
      <c r="F52" s="89">
        <v>1227</v>
      </c>
      <c r="G52" s="87">
        <f>IF(AND(F52&gt;0,E52&gt;0),(E52/F52%)-100,"x  ")</f>
        <v>32.518337408312959</v>
      </c>
      <c r="H52" s="47"/>
    </row>
    <row r="53" spans="1:8" x14ac:dyDescent="0.2">
      <c r="H53" s="47"/>
    </row>
    <row r="54" spans="1:8" x14ac:dyDescent="0.2">
      <c r="A54" t="s">
        <v>55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104</v>
      </c>
      <c r="B2" s="141"/>
      <c r="C2" s="141"/>
      <c r="D2" s="141"/>
      <c r="E2" s="141"/>
      <c r="F2" s="141"/>
      <c r="G2" s="141"/>
      <c r="H2" s="143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2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4" t="s">
        <v>105</v>
      </c>
      <c r="B2" s="105"/>
      <c r="C2" s="105"/>
      <c r="D2" s="105"/>
      <c r="E2" s="105"/>
      <c r="F2" s="105"/>
      <c r="G2" s="105"/>
      <c r="H2" s="105"/>
      <c r="I2" s="69" t="s">
        <v>82</v>
      </c>
      <c r="M2" s="90" t="s">
        <v>106</v>
      </c>
    </row>
    <row r="3" spans="1:26" x14ac:dyDescent="0.2">
      <c r="A3" s="70"/>
      <c r="B3" s="25" t="s">
        <v>107</v>
      </c>
      <c r="C3" s="25" t="s">
        <v>108</v>
      </c>
      <c r="D3" s="25" t="s">
        <v>109</v>
      </c>
      <c r="E3" s="25" t="s">
        <v>110</v>
      </c>
      <c r="F3" s="26" t="s">
        <v>111</v>
      </c>
      <c r="G3" s="26" t="s">
        <v>112</v>
      </c>
      <c r="H3" s="27" t="s">
        <v>113</v>
      </c>
      <c r="I3" s="26" t="s">
        <v>114</v>
      </c>
      <c r="J3" s="26" t="s">
        <v>115</v>
      </c>
      <c r="K3" s="26" t="s">
        <v>116</v>
      </c>
      <c r="L3" s="26" t="s">
        <v>117</v>
      </c>
      <c r="M3" s="26" t="s">
        <v>118</v>
      </c>
      <c r="N3" s="26" t="s">
        <v>107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4">
        <v>113</v>
      </c>
      <c r="C7" s="74">
        <v>268</v>
      </c>
      <c r="D7" s="74">
        <v>217</v>
      </c>
      <c r="E7" s="74">
        <v>183</v>
      </c>
      <c r="F7" s="74">
        <v>206</v>
      </c>
      <c r="G7" s="74">
        <v>217</v>
      </c>
      <c r="H7" s="74">
        <v>410</v>
      </c>
      <c r="I7" s="74">
        <v>249</v>
      </c>
      <c r="J7" s="74">
        <v>294</v>
      </c>
      <c r="K7" s="74">
        <v>302</v>
      </c>
      <c r="L7" s="74">
        <v>147</v>
      </c>
      <c r="M7" s="75">
        <v>207</v>
      </c>
      <c r="N7" s="74">
        <v>210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44" t="s">
        <v>119</v>
      </c>
      <c r="B9" s="105"/>
      <c r="C9" s="105"/>
      <c r="D9" s="105"/>
      <c r="E9" s="105"/>
      <c r="F9" s="105"/>
      <c r="G9" s="105"/>
      <c r="H9" s="105"/>
      <c r="I9" s="69" t="s">
        <v>80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4">
        <v>383</v>
      </c>
      <c r="C11" s="74">
        <v>742</v>
      </c>
      <c r="D11" s="74">
        <v>755</v>
      </c>
      <c r="E11" s="74">
        <v>603</v>
      </c>
      <c r="F11" s="74">
        <v>764</v>
      </c>
      <c r="G11" s="74">
        <v>1089</v>
      </c>
      <c r="H11" s="74">
        <v>1332</v>
      </c>
      <c r="I11" s="74">
        <v>1193</v>
      </c>
      <c r="J11" s="74">
        <v>1348</v>
      </c>
      <c r="K11" s="74">
        <v>1489</v>
      </c>
      <c r="L11" s="74">
        <v>1486</v>
      </c>
      <c r="M11" s="75">
        <v>1152</v>
      </c>
      <c r="N11" s="74">
        <v>573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03/17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2017-05-12T06:55:28Z</dcterms:modified>
  <cp:category>LIS-Bericht</cp:category>
</cp:coreProperties>
</file>